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gráficos!$A$7:$A$426</f>
              <numCache>
                <formatCode>General</formatCode>
                <ptCount val="4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</numCache>
            </numRef>
          </xVal>
          <yVal>
            <numRef>
              <f>gráficos!$B$7:$B$426</f>
              <numCache>
                <formatCode>General</formatCode>
                <ptCount val="4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2.678</v>
      </c>
      <c r="E2" t="n">
        <v>37.34</v>
      </c>
      <c r="F2" t="n">
        <v>25.18</v>
      </c>
      <c r="G2" t="n">
        <v>6.09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341.9</v>
      </c>
      <c r="Q2" t="n">
        <v>3034.54</v>
      </c>
      <c r="R2" t="n">
        <v>302.69</v>
      </c>
      <c r="S2" t="n">
        <v>56.78</v>
      </c>
      <c r="T2" t="n">
        <v>119990.4</v>
      </c>
      <c r="U2" t="n">
        <v>0.19</v>
      </c>
      <c r="V2" t="n">
        <v>0.64</v>
      </c>
      <c r="W2" t="n">
        <v>3.07</v>
      </c>
      <c r="X2" t="n">
        <v>7.41</v>
      </c>
      <c r="Y2" t="n">
        <v>1</v>
      </c>
      <c r="Z2" t="n">
        <v>10</v>
      </c>
      <c r="AA2" t="n">
        <v>493.4022217752418</v>
      </c>
      <c r="AB2" t="n">
        <v>675.0946872026475</v>
      </c>
      <c r="AC2" t="n">
        <v>610.6645977573704</v>
      </c>
      <c r="AD2" t="n">
        <v>493402.2217752418</v>
      </c>
      <c r="AE2" t="n">
        <v>675094.6872026474</v>
      </c>
      <c r="AF2" t="n">
        <v>1.973120804065829e-06</v>
      </c>
      <c r="AG2" t="n">
        <v>22</v>
      </c>
      <c r="AH2" t="n">
        <v>610664.5977573704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3.0794</v>
      </c>
      <c r="E3" t="n">
        <v>32.47</v>
      </c>
      <c r="F3" t="n">
        <v>23</v>
      </c>
      <c r="G3" t="n">
        <v>7.71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308.14</v>
      </c>
      <c r="Q3" t="n">
        <v>3034.05</v>
      </c>
      <c r="R3" t="n">
        <v>232.38</v>
      </c>
      <c r="S3" t="n">
        <v>56.78</v>
      </c>
      <c r="T3" t="n">
        <v>85181.75999999999</v>
      </c>
      <c r="U3" t="n">
        <v>0.24</v>
      </c>
      <c r="V3" t="n">
        <v>0.7</v>
      </c>
      <c r="W3" t="n">
        <v>2.92</v>
      </c>
      <c r="X3" t="n">
        <v>5.23</v>
      </c>
      <c r="Y3" t="n">
        <v>1</v>
      </c>
      <c r="Z3" t="n">
        <v>10</v>
      </c>
      <c r="AA3" t="n">
        <v>399.4245808663558</v>
      </c>
      <c r="AB3" t="n">
        <v>546.510332910203</v>
      </c>
      <c r="AC3" t="n">
        <v>494.3521537693221</v>
      </c>
      <c r="AD3" t="n">
        <v>399424.5808663558</v>
      </c>
      <c r="AE3" t="n">
        <v>546510.332910203</v>
      </c>
      <c r="AF3" t="n">
        <v>2.268867887991155e-06</v>
      </c>
      <c r="AG3" t="n">
        <v>19</v>
      </c>
      <c r="AH3" t="n">
        <v>494352.1537693221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3.3549</v>
      </c>
      <c r="E4" t="n">
        <v>29.81</v>
      </c>
      <c r="F4" t="n">
        <v>21.85</v>
      </c>
      <c r="G4" t="n">
        <v>9.359999999999999</v>
      </c>
      <c r="H4" t="n">
        <v>0.14</v>
      </c>
      <c r="I4" t="n">
        <v>140</v>
      </c>
      <c r="J4" t="n">
        <v>195.55</v>
      </c>
      <c r="K4" t="n">
        <v>54.38</v>
      </c>
      <c r="L4" t="n">
        <v>1.5</v>
      </c>
      <c r="M4" t="n">
        <v>138</v>
      </c>
      <c r="N4" t="n">
        <v>39.67</v>
      </c>
      <c r="O4" t="n">
        <v>24351.61</v>
      </c>
      <c r="P4" t="n">
        <v>289.05</v>
      </c>
      <c r="Q4" t="n">
        <v>3034.02</v>
      </c>
      <c r="R4" t="n">
        <v>194.02</v>
      </c>
      <c r="S4" t="n">
        <v>56.78</v>
      </c>
      <c r="T4" t="n">
        <v>66195.69</v>
      </c>
      <c r="U4" t="n">
        <v>0.29</v>
      </c>
      <c r="V4" t="n">
        <v>0.74</v>
      </c>
      <c r="W4" t="n">
        <v>2.88</v>
      </c>
      <c r="X4" t="n">
        <v>4.08</v>
      </c>
      <c r="Y4" t="n">
        <v>1</v>
      </c>
      <c r="Z4" t="n">
        <v>10</v>
      </c>
      <c r="AA4" t="n">
        <v>355.6476412397657</v>
      </c>
      <c r="AB4" t="n">
        <v>486.6127928108307</v>
      </c>
      <c r="AC4" t="n">
        <v>440.1711508303083</v>
      </c>
      <c r="AD4" t="n">
        <v>355647.6412397657</v>
      </c>
      <c r="AE4" t="n">
        <v>486612.7928108308</v>
      </c>
      <c r="AF4" t="n">
        <v>2.471853243301139e-06</v>
      </c>
      <c r="AG4" t="n">
        <v>18</v>
      </c>
      <c r="AH4" t="n">
        <v>440171.1508303083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3.5713</v>
      </c>
      <c r="E5" t="n">
        <v>28</v>
      </c>
      <c r="F5" t="n">
        <v>21.05</v>
      </c>
      <c r="G5" t="n">
        <v>11.08</v>
      </c>
      <c r="H5" t="n">
        <v>0.16</v>
      </c>
      <c r="I5" t="n">
        <v>114</v>
      </c>
      <c r="J5" t="n">
        <v>195.93</v>
      </c>
      <c r="K5" t="n">
        <v>54.38</v>
      </c>
      <c r="L5" t="n">
        <v>1.75</v>
      </c>
      <c r="M5" t="n">
        <v>112</v>
      </c>
      <c r="N5" t="n">
        <v>39.81</v>
      </c>
      <c r="O5" t="n">
        <v>24399.39</v>
      </c>
      <c r="P5" t="n">
        <v>274.53</v>
      </c>
      <c r="Q5" t="n">
        <v>3033.78</v>
      </c>
      <c r="R5" t="n">
        <v>167.82</v>
      </c>
      <c r="S5" t="n">
        <v>56.78</v>
      </c>
      <c r="T5" t="n">
        <v>53226.69</v>
      </c>
      <c r="U5" t="n">
        <v>0.34</v>
      </c>
      <c r="V5" t="n">
        <v>0.77</v>
      </c>
      <c r="W5" t="n">
        <v>2.84</v>
      </c>
      <c r="X5" t="n">
        <v>3.28</v>
      </c>
      <c r="Y5" t="n">
        <v>1</v>
      </c>
      <c r="Z5" t="n">
        <v>10</v>
      </c>
      <c r="AA5" t="n">
        <v>324.2055872155101</v>
      </c>
      <c r="AB5" t="n">
        <v>443.5923873693191</v>
      </c>
      <c r="AC5" t="n">
        <v>401.2565525046163</v>
      </c>
      <c r="AD5" t="n">
        <v>324205.5872155101</v>
      </c>
      <c r="AE5" t="n">
        <v>443592.387369319</v>
      </c>
      <c r="AF5" t="n">
        <v>2.631294371755152e-06</v>
      </c>
      <c r="AG5" t="n">
        <v>17</v>
      </c>
      <c r="AH5" t="n">
        <v>401256.5525046163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3.7308</v>
      </c>
      <c r="E6" t="n">
        <v>26.8</v>
      </c>
      <c r="F6" t="n">
        <v>20.55</v>
      </c>
      <c r="G6" t="n">
        <v>12.85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264.4</v>
      </c>
      <c r="Q6" t="n">
        <v>3033.72</v>
      </c>
      <c r="R6" t="n">
        <v>151.63</v>
      </c>
      <c r="S6" t="n">
        <v>56.78</v>
      </c>
      <c r="T6" t="n">
        <v>45221.79</v>
      </c>
      <c r="U6" t="n">
        <v>0.37</v>
      </c>
      <c r="V6" t="n">
        <v>0.79</v>
      </c>
      <c r="W6" t="n">
        <v>2.82</v>
      </c>
      <c r="X6" t="n">
        <v>2.79</v>
      </c>
      <c r="Y6" t="n">
        <v>1</v>
      </c>
      <c r="Z6" t="n">
        <v>10</v>
      </c>
      <c r="AA6" t="n">
        <v>301.5066680573835</v>
      </c>
      <c r="AB6" t="n">
        <v>412.5347247715326</v>
      </c>
      <c r="AC6" t="n">
        <v>373.1629896354594</v>
      </c>
      <c r="AD6" t="n">
        <v>301506.6680573835</v>
      </c>
      <c r="AE6" t="n">
        <v>412534.7247715326</v>
      </c>
      <c r="AF6" t="n">
        <v>2.748812209039878e-06</v>
      </c>
      <c r="AG6" t="n">
        <v>16</v>
      </c>
      <c r="AH6" t="n">
        <v>373162.9896354594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3.8619</v>
      </c>
      <c r="E7" t="n">
        <v>25.89</v>
      </c>
      <c r="F7" t="n">
        <v>20.15</v>
      </c>
      <c r="G7" t="n">
        <v>14.57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255.31</v>
      </c>
      <c r="Q7" t="n">
        <v>3033.62</v>
      </c>
      <c r="R7" t="n">
        <v>138.63</v>
      </c>
      <c r="S7" t="n">
        <v>56.78</v>
      </c>
      <c r="T7" t="n">
        <v>38786.35</v>
      </c>
      <c r="U7" t="n">
        <v>0.41</v>
      </c>
      <c r="V7" t="n">
        <v>0.8</v>
      </c>
      <c r="W7" t="n">
        <v>2.79</v>
      </c>
      <c r="X7" t="n">
        <v>2.38</v>
      </c>
      <c r="Y7" t="n">
        <v>1</v>
      </c>
      <c r="Z7" t="n">
        <v>10</v>
      </c>
      <c r="AA7" t="n">
        <v>282.1394994714692</v>
      </c>
      <c r="AB7" t="n">
        <v>386.0357102931085</v>
      </c>
      <c r="AC7" t="n">
        <v>349.1930039072557</v>
      </c>
      <c r="AD7" t="n">
        <v>282139.4994714692</v>
      </c>
      <c r="AE7" t="n">
        <v>386035.7102931085</v>
      </c>
      <c r="AF7" t="n">
        <v>2.845405240187388e-06</v>
      </c>
      <c r="AG7" t="n">
        <v>15</v>
      </c>
      <c r="AH7" t="n">
        <v>349193.0039072557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3.9798</v>
      </c>
      <c r="E8" t="n">
        <v>25.13</v>
      </c>
      <c r="F8" t="n">
        <v>19.81</v>
      </c>
      <c r="G8" t="n">
        <v>16.51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246.21</v>
      </c>
      <c r="Q8" t="n">
        <v>3033.91</v>
      </c>
      <c r="R8" t="n">
        <v>127.72</v>
      </c>
      <c r="S8" t="n">
        <v>56.78</v>
      </c>
      <c r="T8" t="n">
        <v>33387.1</v>
      </c>
      <c r="U8" t="n">
        <v>0.44</v>
      </c>
      <c r="V8" t="n">
        <v>0.8100000000000001</v>
      </c>
      <c r="W8" t="n">
        <v>2.76</v>
      </c>
      <c r="X8" t="n">
        <v>2.04</v>
      </c>
      <c r="Y8" t="n">
        <v>1</v>
      </c>
      <c r="Z8" t="n">
        <v>10</v>
      </c>
      <c r="AA8" t="n">
        <v>271.0485058345559</v>
      </c>
      <c r="AB8" t="n">
        <v>370.8605234989776</v>
      </c>
      <c r="AC8" t="n">
        <v>335.4661156422482</v>
      </c>
      <c r="AD8" t="n">
        <v>271048.5058345559</v>
      </c>
      <c r="AE8" t="n">
        <v>370860.5234989775</v>
      </c>
      <c r="AF8" t="n">
        <v>2.932272657214782e-06</v>
      </c>
      <c r="AG8" t="n">
        <v>15</v>
      </c>
      <c r="AH8" t="n">
        <v>335466.1156422482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4.0627</v>
      </c>
      <c r="E9" t="n">
        <v>24.61</v>
      </c>
      <c r="F9" t="n">
        <v>19.61</v>
      </c>
      <c r="G9" t="n">
        <v>18.38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240.49</v>
      </c>
      <c r="Q9" t="n">
        <v>3033.71</v>
      </c>
      <c r="R9" t="n">
        <v>120.77</v>
      </c>
      <c r="S9" t="n">
        <v>56.78</v>
      </c>
      <c r="T9" t="n">
        <v>29952.02</v>
      </c>
      <c r="U9" t="n">
        <v>0.47</v>
      </c>
      <c r="V9" t="n">
        <v>0.82</v>
      </c>
      <c r="W9" t="n">
        <v>2.76</v>
      </c>
      <c r="X9" t="n">
        <v>1.84</v>
      </c>
      <c r="Y9" t="n">
        <v>1</v>
      </c>
      <c r="Z9" t="n">
        <v>10</v>
      </c>
      <c r="AA9" t="n">
        <v>264.0724183769062</v>
      </c>
      <c r="AB9" t="n">
        <v>361.3155328761635</v>
      </c>
      <c r="AC9" t="n">
        <v>326.832085527997</v>
      </c>
      <c r="AD9" t="n">
        <v>264072.4183769063</v>
      </c>
      <c r="AE9" t="n">
        <v>361315.5328761635</v>
      </c>
      <c r="AF9" t="n">
        <v>2.993352461044901e-06</v>
      </c>
      <c r="AG9" t="n">
        <v>15</v>
      </c>
      <c r="AH9" t="n">
        <v>326832.085527997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4.1469</v>
      </c>
      <c r="E10" t="n">
        <v>24.11</v>
      </c>
      <c r="F10" t="n">
        <v>19.38</v>
      </c>
      <c r="G10" t="n">
        <v>20.4</v>
      </c>
      <c r="H10" t="n">
        <v>0.27</v>
      </c>
      <c r="I10" t="n">
        <v>57</v>
      </c>
      <c r="J10" t="n">
        <v>197.88</v>
      </c>
      <c r="K10" t="n">
        <v>54.38</v>
      </c>
      <c r="L10" t="n">
        <v>3</v>
      </c>
      <c r="M10" t="n">
        <v>55</v>
      </c>
      <c r="N10" t="n">
        <v>40.5</v>
      </c>
      <c r="O10" t="n">
        <v>24639</v>
      </c>
      <c r="P10" t="n">
        <v>233.5</v>
      </c>
      <c r="Q10" t="n">
        <v>3033.88</v>
      </c>
      <c r="R10" t="n">
        <v>113.57</v>
      </c>
      <c r="S10" t="n">
        <v>56.78</v>
      </c>
      <c r="T10" t="n">
        <v>26387.17</v>
      </c>
      <c r="U10" t="n">
        <v>0.5</v>
      </c>
      <c r="V10" t="n">
        <v>0.83</v>
      </c>
      <c r="W10" t="n">
        <v>2.74</v>
      </c>
      <c r="X10" t="n">
        <v>1.61</v>
      </c>
      <c r="Y10" t="n">
        <v>1</v>
      </c>
      <c r="Z10" t="n">
        <v>10</v>
      </c>
      <c r="AA10" t="n">
        <v>249.7036787075126</v>
      </c>
      <c r="AB10" t="n">
        <v>341.6555893562823</v>
      </c>
      <c r="AC10" t="n">
        <v>309.0484594248518</v>
      </c>
      <c r="AD10" t="n">
        <v>249703.6787075126</v>
      </c>
      <c r="AE10" t="n">
        <v>341655.5893562823</v>
      </c>
      <c r="AF10" t="n">
        <v>3.05539009050806e-06</v>
      </c>
      <c r="AG10" t="n">
        <v>14</v>
      </c>
      <c r="AH10" t="n">
        <v>309048.4594248519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4.2014</v>
      </c>
      <c r="E11" t="n">
        <v>23.8</v>
      </c>
      <c r="F11" t="n">
        <v>19.26</v>
      </c>
      <c r="G11" t="n">
        <v>22.23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228.63</v>
      </c>
      <c r="Q11" t="n">
        <v>3033.9</v>
      </c>
      <c r="R11" t="n">
        <v>109.75</v>
      </c>
      <c r="S11" t="n">
        <v>56.78</v>
      </c>
      <c r="T11" t="n">
        <v>24505.14</v>
      </c>
      <c r="U11" t="n">
        <v>0.52</v>
      </c>
      <c r="V11" t="n">
        <v>0.84</v>
      </c>
      <c r="W11" t="n">
        <v>2.73</v>
      </c>
      <c r="X11" t="n">
        <v>1.5</v>
      </c>
      <c r="Y11" t="n">
        <v>1</v>
      </c>
      <c r="Z11" t="n">
        <v>10</v>
      </c>
      <c r="AA11" t="n">
        <v>244.827422759856</v>
      </c>
      <c r="AB11" t="n">
        <v>334.9836808434724</v>
      </c>
      <c r="AC11" t="n">
        <v>303.01330849642</v>
      </c>
      <c r="AD11" t="n">
        <v>244827.422759856</v>
      </c>
      <c r="AE11" t="n">
        <v>334983.6808434724</v>
      </c>
      <c r="AF11" t="n">
        <v>3.095545088200961e-06</v>
      </c>
      <c r="AG11" t="n">
        <v>14</v>
      </c>
      <c r="AH11" t="n">
        <v>303013.30849642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4.2676</v>
      </c>
      <c r="E12" t="n">
        <v>23.43</v>
      </c>
      <c r="F12" t="n">
        <v>19.09</v>
      </c>
      <c r="G12" t="n">
        <v>24.37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221.07</v>
      </c>
      <c r="Q12" t="n">
        <v>3033.59</v>
      </c>
      <c r="R12" t="n">
        <v>104.12</v>
      </c>
      <c r="S12" t="n">
        <v>56.78</v>
      </c>
      <c r="T12" t="n">
        <v>21712.49</v>
      </c>
      <c r="U12" t="n">
        <v>0.55</v>
      </c>
      <c r="V12" t="n">
        <v>0.85</v>
      </c>
      <c r="W12" t="n">
        <v>2.73</v>
      </c>
      <c r="X12" t="n">
        <v>1.32</v>
      </c>
      <c r="Y12" t="n">
        <v>1</v>
      </c>
      <c r="Z12" t="n">
        <v>10</v>
      </c>
      <c r="AA12" t="n">
        <v>238.1203422383267</v>
      </c>
      <c r="AB12" t="n">
        <v>325.8067573784111</v>
      </c>
      <c r="AC12" t="n">
        <v>294.7122177269683</v>
      </c>
      <c r="AD12" t="n">
        <v>238120.3422383266</v>
      </c>
      <c r="AE12" t="n">
        <v>325806.7573784111</v>
      </c>
      <c r="AF12" t="n">
        <v>3.144320516591237e-06</v>
      </c>
      <c r="AG12" t="n">
        <v>14</v>
      </c>
      <c r="AH12" t="n">
        <v>294712.2177269683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4.3311</v>
      </c>
      <c r="E13" t="n">
        <v>23.09</v>
      </c>
      <c r="F13" t="n">
        <v>18.94</v>
      </c>
      <c r="G13" t="n">
        <v>27.06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40</v>
      </c>
      <c r="N13" t="n">
        <v>40.92</v>
      </c>
      <c r="O13" t="n">
        <v>24783.33</v>
      </c>
      <c r="P13" t="n">
        <v>213.53</v>
      </c>
      <c r="Q13" t="n">
        <v>3033.63</v>
      </c>
      <c r="R13" t="n">
        <v>98.81</v>
      </c>
      <c r="S13" t="n">
        <v>56.78</v>
      </c>
      <c r="T13" t="n">
        <v>19085.11</v>
      </c>
      <c r="U13" t="n">
        <v>0.57</v>
      </c>
      <c r="V13" t="n">
        <v>0.85</v>
      </c>
      <c r="W13" t="n">
        <v>2.73</v>
      </c>
      <c r="X13" t="n">
        <v>1.17</v>
      </c>
      <c r="Y13" t="n">
        <v>1</v>
      </c>
      <c r="Z13" t="n">
        <v>10</v>
      </c>
      <c r="AA13" t="n">
        <v>231.7288091207255</v>
      </c>
      <c r="AB13" t="n">
        <v>317.0615797923732</v>
      </c>
      <c r="AC13" t="n">
        <v>286.8016676158053</v>
      </c>
      <c r="AD13" t="n">
        <v>231728.8091207255</v>
      </c>
      <c r="AE13" t="n">
        <v>317061.5797923732</v>
      </c>
      <c r="AF13" t="n">
        <v>3.19110661482058e-06</v>
      </c>
      <c r="AG13" t="n">
        <v>14</v>
      </c>
      <c r="AH13" t="n">
        <v>286801.6676158053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4.3644</v>
      </c>
      <c r="E14" t="n">
        <v>22.91</v>
      </c>
      <c r="F14" t="n">
        <v>18.88</v>
      </c>
      <c r="G14" t="n">
        <v>29.04</v>
      </c>
      <c r="H14" t="n">
        <v>0.36</v>
      </c>
      <c r="I14" t="n">
        <v>39</v>
      </c>
      <c r="J14" t="n">
        <v>199.44</v>
      </c>
      <c r="K14" t="n">
        <v>54.38</v>
      </c>
      <c r="L14" t="n">
        <v>4</v>
      </c>
      <c r="M14" t="n">
        <v>36</v>
      </c>
      <c r="N14" t="n">
        <v>41.06</v>
      </c>
      <c r="O14" t="n">
        <v>24831.54</v>
      </c>
      <c r="P14" t="n">
        <v>208.63</v>
      </c>
      <c r="Q14" t="n">
        <v>3033.62</v>
      </c>
      <c r="R14" t="n">
        <v>97.15000000000001</v>
      </c>
      <c r="S14" t="n">
        <v>56.78</v>
      </c>
      <c r="T14" t="n">
        <v>18266</v>
      </c>
      <c r="U14" t="n">
        <v>0.58</v>
      </c>
      <c r="V14" t="n">
        <v>0.85</v>
      </c>
      <c r="W14" t="n">
        <v>2.72</v>
      </c>
      <c r="X14" t="n">
        <v>1.11</v>
      </c>
      <c r="Y14" t="n">
        <v>1</v>
      </c>
      <c r="Z14" t="n">
        <v>10</v>
      </c>
      <c r="AA14" t="n">
        <v>227.9418205680288</v>
      </c>
      <c r="AB14" t="n">
        <v>311.8800549844324</v>
      </c>
      <c r="AC14" t="n">
        <v>282.1146602632169</v>
      </c>
      <c r="AD14" t="n">
        <v>227941.8205680288</v>
      </c>
      <c r="AE14" t="n">
        <v>311880.0549844324</v>
      </c>
      <c r="AF14" t="n">
        <v>3.215641686805416e-06</v>
      </c>
      <c r="AG14" t="n">
        <v>14</v>
      </c>
      <c r="AH14" t="n">
        <v>282114.6602632169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4.4038</v>
      </c>
      <c r="E15" t="n">
        <v>22.71</v>
      </c>
      <c r="F15" t="n">
        <v>18.79</v>
      </c>
      <c r="G15" t="n">
        <v>31.32</v>
      </c>
      <c r="H15" t="n">
        <v>0.38</v>
      </c>
      <c r="I15" t="n">
        <v>36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203.11</v>
      </c>
      <c r="Q15" t="n">
        <v>3033.6</v>
      </c>
      <c r="R15" t="n">
        <v>94.37</v>
      </c>
      <c r="S15" t="n">
        <v>56.78</v>
      </c>
      <c r="T15" t="n">
        <v>16894.88</v>
      </c>
      <c r="U15" t="n">
        <v>0.6</v>
      </c>
      <c r="V15" t="n">
        <v>0.86</v>
      </c>
      <c r="W15" t="n">
        <v>2.71</v>
      </c>
      <c r="X15" t="n">
        <v>1.03</v>
      </c>
      <c r="Y15" t="n">
        <v>1</v>
      </c>
      <c r="Z15" t="n">
        <v>10</v>
      </c>
      <c r="AA15" t="n">
        <v>223.6727350183993</v>
      </c>
      <c r="AB15" t="n">
        <v>306.0389037966701</v>
      </c>
      <c r="AC15" t="n">
        <v>276.8309803467056</v>
      </c>
      <c r="AD15" t="n">
        <v>223672.7350183993</v>
      </c>
      <c r="AE15" t="n">
        <v>306038.9037966701</v>
      </c>
      <c r="AF15" t="n">
        <v>3.244671171376064e-06</v>
      </c>
      <c r="AG15" t="n">
        <v>14</v>
      </c>
      <c r="AH15" t="n">
        <v>276830.9803467056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4.4458</v>
      </c>
      <c r="E16" t="n">
        <v>22.49</v>
      </c>
      <c r="F16" t="n">
        <v>18.69</v>
      </c>
      <c r="G16" t="n">
        <v>33.99</v>
      </c>
      <c r="H16" t="n">
        <v>0.4</v>
      </c>
      <c r="I16" t="n">
        <v>33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197.68</v>
      </c>
      <c r="Q16" t="n">
        <v>3033.6</v>
      </c>
      <c r="R16" t="n">
        <v>90.62</v>
      </c>
      <c r="S16" t="n">
        <v>56.78</v>
      </c>
      <c r="T16" t="n">
        <v>15034.56</v>
      </c>
      <c r="U16" t="n">
        <v>0.63</v>
      </c>
      <c r="V16" t="n">
        <v>0.86</v>
      </c>
      <c r="W16" t="n">
        <v>2.72</v>
      </c>
      <c r="X16" t="n">
        <v>0.93</v>
      </c>
      <c r="Y16" t="n">
        <v>1</v>
      </c>
      <c r="Z16" t="n">
        <v>10</v>
      </c>
      <c r="AA16" t="n">
        <v>219.4492536990381</v>
      </c>
      <c r="AB16" t="n">
        <v>300.2601503286776</v>
      </c>
      <c r="AC16" t="n">
        <v>271.603742999165</v>
      </c>
      <c r="AD16" t="n">
        <v>219449.2536990381</v>
      </c>
      <c r="AE16" t="n">
        <v>300260.1503286776</v>
      </c>
      <c r="AF16" t="n">
        <v>3.275616307212794e-06</v>
      </c>
      <c r="AG16" t="n">
        <v>14</v>
      </c>
      <c r="AH16" t="n">
        <v>271603.742999165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4.4534</v>
      </c>
      <c r="E17" t="n">
        <v>22.46</v>
      </c>
      <c r="F17" t="n">
        <v>18.69</v>
      </c>
      <c r="G17" t="n">
        <v>35.05</v>
      </c>
      <c r="H17" t="n">
        <v>0.42</v>
      </c>
      <c r="I17" t="n">
        <v>32</v>
      </c>
      <c r="J17" t="n">
        <v>200.61</v>
      </c>
      <c r="K17" t="n">
        <v>54.38</v>
      </c>
      <c r="L17" t="n">
        <v>4.75</v>
      </c>
      <c r="M17" t="n">
        <v>9</v>
      </c>
      <c r="N17" t="n">
        <v>41.49</v>
      </c>
      <c r="O17" t="n">
        <v>24976.45</v>
      </c>
      <c r="P17" t="n">
        <v>197.09</v>
      </c>
      <c r="Q17" t="n">
        <v>3033.78</v>
      </c>
      <c r="R17" t="n">
        <v>90.2</v>
      </c>
      <c r="S17" t="n">
        <v>56.78</v>
      </c>
      <c r="T17" t="n">
        <v>14828.81</v>
      </c>
      <c r="U17" t="n">
        <v>0.63</v>
      </c>
      <c r="V17" t="n">
        <v>0.86</v>
      </c>
      <c r="W17" t="n">
        <v>2.73</v>
      </c>
      <c r="X17" t="n">
        <v>0.93</v>
      </c>
      <c r="Y17" t="n">
        <v>1</v>
      </c>
      <c r="Z17" t="n">
        <v>10</v>
      </c>
      <c r="AA17" t="n">
        <v>212.0625386431256</v>
      </c>
      <c r="AB17" t="n">
        <v>290.1533209103143</v>
      </c>
      <c r="AC17" t="n">
        <v>262.4614951954629</v>
      </c>
      <c r="AD17" t="n">
        <v>212062.5386431256</v>
      </c>
      <c r="AE17" t="n">
        <v>290153.3209103143</v>
      </c>
      <c r="AF17" t="n">
        <v>3.281215903221346e-06</v>
      </c>
      <c r="AG17" t="n">
        <v>13</v>
      </c>
      <c r="AH17" t="n">
        <v>262461.495195463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4.4575</v>
      </c>
      <c r="E18" t="n">
        <v>22.43</v>
      </c>
      <c r="F18" t="n">
        <v>18.67</v>
      </c>
      <c r="G18" t="n">
        <v>35.01</v>
      </c>
      <c r="H18" t="n">
        <v>0.44</v>
      </c>
      <c r="I18" t="n">
        <v>32</v>
      </c>
      <c r="J18" t="n">
        <v>201.01</v>
      </c>
      <c r="K18" t="n">
        <v>54.38</v>
      </c>
      <c r="L18" t="n">
        <v>5</v>
      </c>
      <c r="M18" t="n">
        <v>2</v>
      </c>
      <c r="N18" t="n">
        <v>41.63</v>
      </c>
      <c r="O18" t="n">
        <v>25024.84</v>
      </c>
      <c r="P18" t="n">
        <v>196.39</v>
      </c>
      <c r="Q18" t="n">
        <v>3033.45</v>
      </c>
      <c r="R18" t="n">
        <v>89.14</v>
      </c>
      <c r="S18" t="n">
        <v>56.78</v>
      </c>
      <c r="T18" t="n">
        <v>14297.6</v>
      </c>
      <c r="U18" t="n">
        <v>0.64</v>
      </c>
      <c r="V18" t="n">
        <v>0.86</v>
      </c>
      <c r="W18" t="n">
        <v>2.74</v>
      </c>
      <c r="X18" t="n">
        <v>0.91</v>
      </c>
      <c r="Y18" t="n">
        <v>1</v>
      </c>
      <c r="Z18" t="n">
        <v>10</v>
      </c>
      <c r="AA18" t="n">
        <v>211.555612521875</v>
      </c>
      <c r="AB18" t="n">
        <v>289.4597222272174</v>
      </c>
      <c r="AC18" t="n">
        <v>261.8340925972087</v>
      </c>
      <c r="AD18" t="n">
        <v>211555.612521875</v>
      </c>
      <c r="AE18" t="n">
        <v>289459.7222272174</v>
      </c>
      <c r="AF18" t="n">
        <v>3.284236737910169e-06</v>
      </c>
      <c r="AG18" t="n">
        <v>13</v>
      </c>
      <c r="AH18" t="n">
        <v>261834.0925972087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4.4568</v>
      </c>
      <c r="E19" t="n">
        <v>22.44</v>
      </c>
      <c r="F19" t="n">
        <v>18.68</v>
      </c>
      <c r="G19" t="n">
        <v>35.02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196.69</v>
      </c>
      <c r="Q19" t="n">
        <v>3033.49</v>
      </c>
      <c r="R19" t="n">
        <v>89.15000000000001</v>
      </c>
      <c r="S19" t="n">
        <v>56.78</v>
      </c>
      <c r="T19" t="n">
        <v>14304.68</v>
      </c>
      <c r="U19" t="n">
        <v>0.64</v>
      </c>
      <c r="V19" t="n">
        <v>0.86</v>
      </c>
      <c r="W19" t="n">
        <v>2.75</v>
      </c>
      <c r="X19" t="n">
        <v>0.91</v>
      </c>
      <c r="Y19" t="n">
        <v>1</v>
      </c>
      <c r="Z19" t="n">
        <v>10</v>
      </c>
      <c r="AA19" t="n">
        <v>211.7451148753264</v>
      </c>
      <c r="AB19" t="n">
        <v>289.7190077074632</v>
      </c>
      <c r="AC19" t="n">
        <v>262.0686322351294</v>
      </c>
      <c r="AD19" t="n">
        <v>211745.1148753263</v>
      </c>
      <c r="AE19" t="n">
        <v>289719.0077074632</v>
      </c>
      <c r="AF19" t="n">
        <v>3.283720985646224e-06</v>
      </c>
      <c r="AG19" t="n">
        <v>13</v>
      </c>
      <c r="AH19" t="n">
        <v>262068.6322351294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1.846</v>
      </c>
      <c r="E2" t="n">
        <v>54.17</v>
      </c>
      <c r="F2" t="n">
        <v>29.62</v>
      </c>
      <c r="G2" t="n">
        <v>4.58</v>
      </c>
      <c r="H2" t="n">
        <v>0.06</v>
      </c>
      <c r="I2" t="n">
        <v>388</v>
      </c>
      <c r="J2" t="n">
        <v>296.65</v>
      </c>
      <c r="K2" t="n">
        <v>61.82</v>
      </c>
      <c r="L2" t="n">
        <v>1</v>
      </c>
      <c r="M2" t="n">
        <v>386</v>
      </c>
      <c r="N2" t="n">
        <v>83.83</v>
      </c>
      <c r="O2" t="n">
        <v>36821.52</v>
      </c>
      <c r="P2" t="n">
        <v>533.5599999999999</v>
      </c>
      <c r="Q2" t="n">
        <v>3035.43</v>
      </c>
      <c r="R2" t="n">
        <v>448.58</v>
      </c>
      <c r="S2" t="n">
        <v>56.78</v>
      </c>
      <c r="T2" t="n">
        <v>192237.57</v>
      </c>
      <c r="U2" t="n">
        <v>0.13</v>
      </c>
      <c r="V2" t="n">
        <v>0.55</v>
      </c>
      <c r="W2" t="n">
        <v>3.29</v>
      </c>
      <c r="X2" t="n">
        <v>11.84</v>
      </c>
      <c r="Y2" t="n">
        <v>1</v>
      </c>
      <c r="Z2" t="n">
        <v>10</v>
      </c>
      <c r="AA2" t="n">
        <v>988.5448823531231</v>
      </c>
      <c r="AB2" t="n">
        <v>1352.570719557806</v>
      </c>
      <c r="AC2" t="n">
        <v>1223.483268428136</v>
      </c>
      <c r="AD2" t="n">
        <v>988544.882353123</v>
      </c>
      <c r="AE2" t="n">
        <v>1352570.719557806</v>
      </c>
      <c r="AF2" t="n">
        <v>1.327001616779355e-06</v>
      </c>
      <c r="AG2" t="n">
        <v>32</v>
      </c>
      <c r="AH2" t="n">
        <v>1223483.268428136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2.2834</v>
      </c>
      <c r="E3" t="n">
        <v>43.79</v>
      </c>
      <c r="F3" t="n">
        <v>25.85</v>
      </c>
      <c r="G3" t="n">
        <v>5.77</v>
      </c>
      <c r="H3" t="n">
        <v>0.07000000000000001</v>
      </c>
      <c r="I3" t="n">
        <v>269</v>
      </c>
      <c r="J3" t="n">
        <v>297.17</v>
      </c>
      <c r="K3" t="n">
        <v>61.82</v>
      </c>
      <c r="L3" t="n">
        <v>1.25</v>
      </c>
      <c r="M3" t="n">
        <v>267</v>
      </c>
      <c r="N3" t="n">
        <v>84.09999999999999</v>
      </c>
      <c r="O3" t="n">
        <v>36885.7</v>
      </c>
      <c r="P3" t="n">
        <v>463.1</v>
      </c>
      <c r="Q3" t="n">
        <v>3034.94</v>
      </c>
      <c r="R3" t="n">
        <v>324.35</v>
      </c>
      <c r="S3" t="n">
        <v>56.78</v>
      </c>
      <c r="T3" t="n">
        <v>130718.97</v>
      </c>
      <c r="U3" t="n">
        <v>0.18</v>
      </c>
      <c r="V3" t="n">
        <v>0.62</v>
      </c>
      <c r="W3" t="n">
        <v>3.11</v>
      </c>
      <c r="X3" t="n">
        <v>8.08</v>
      </c>
      <c r="Y3" t="n">
        <v>1</v>
      </c>
      <c r="Z3" t="n">
        <v>10</v>
      </c>
      <c r="AA3" t="n">
        <v>719.0606475900597</v>
      </c>
      <c r="AB3" t="n">
        <v>983.850500749615</v>
      </c>
      <c r="AC3" t="n">
        <v>889.9531898009215</v>
      </c>
      <c r="AD3" t="n">
        <v>719060.6475900597</v>
      </c>
      <c r="AE3" t="n">
        <v>983850.500749615</v>
      </c>
      <c r="AF3" t="n">
        <v>1.641427677006489e-06</v>
      </c>
      <c r="AG3" t="n">
        <v>26</v>
      </c>
      <c r="AH3" t="n">
        <v>889953.1898009215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2.6162</v>
      </c>
      <c r="E4" t="n">
        <v>38.22</v>
      </c>
      <c r="F4" t="n">
        <v>23.84</v>
      </c>
      <c r="G4" t="n">
        <v>6.98</v>
      </c>
      <c r="H4" t="n">
        <v>0.09</v>
      </c>
      <c r="I4" t="n">
        <v>205</v>
      </c>
      <c r="J4" t="n">
        <v>297.7</v>
      </c>
      <c r="K4" t="n">
        <v>61.82</v>
      </c>
      <c r="L4" t="n">
        <v>1.5</v>
      </c>
      <c r="M4" t="n">
        <v>203</v>
      </c>
      <c r="N4" t="n">
        <v>84.37</v>
      </c>
      <c r="O4" t="n">
        <v>36949.99</v>
      </c>
      <c r="P4" t="n">
        <v>424.42</v>
      </c>
      <c r="Q4" t="n">
        <v>3034.31</v>
      </c>
      <c r="R4" t="n">
        <v>258.57</v>
      </c>
      <c r="S4" t="n">
        <v>56.78</v>
      </c>
      <c r="T4" t="n">
        <v>98149.61</v>
      </c>
      <c r="U4" t="n">
        <v>0.22</v>
      </c>
      <c r="V4" t="n">
        <v>0.68</v>
      </c>
      <c r="W4" t="n">
        <v>3</v>
      </c>
      <c r="X4" t="n">
        <v>6.07</v>
      </c>
      <c r="Y4" t="n">
        <v>1</v>
      </c>
      <c r="Z4" t="n">
        <v>10</v>
      </c>
      <c r="AA4" t="n">
        <v>591.05551187639</v>
      </c>
      <c r="AB4" t="n">
        <v>808.7082268781433</v>
      </c>
      <c r="AC4" t="n">
        <v>731.5262487340176</v>
      </c>
      <c r="AD4" t="n">
        <v>591055.5118763901</v>
      </c>
      <c r="AE4" t="n">
        <v>808708.2268781433</v>
      </c>
      <c r="AF4" t="n">
        <v>1.880661771299106e-06</v>
      </c>
      <c r="AG4" t="n">
        <v>23</v>
      </c>
      <c r="AH4" t="n">
        <v>731526.2487340176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2.8678</v>
      </c>
      <c r="E5" t="n">
        <v>34.87</v>
      </c>
      <c r="F5" t="n">
        <v>22.65</v>
      </c>
      <c r="G5" t="n">
        <v>8.19</v>
      </c>
      <c r="H5" t="n">
        <v>0.1</v>
      </c>
      <c r="I5" t="n">
        <v>166</v>
      </c>
      <c r="J5" t="n">
        <v>298.22</v>
      </c>
      <c r="K5" t="n">
        <v>61.82</v>
      </c>
      <c r="L5" t="n">
        <v>1.75</v>
      </c>
      <c r="M5" t="n">
        <v>164</v>
      </c>
      <c r="N5" t="n">
        <v>84.65000000000001</v>
      </c>
      <c r="O5" t="n">
        <v>37014.39</v>
      </c>
      <c r="P5" t="n">
        <v>400.95</v>
      </c>
      <c r="Q5" t="n">
        <v>3033.98</v>
      </c>
      <c r="R5" t="n">
        <v>219.62</v>
      </c>
      <c r="S5" t="n">
        <v>56.78</v>
      </c>
      <c r="T5" t="n">
        <v>78868.95</v>
      </c>
      <c r="U5" t="n">
        <v>0.26</v>
      </c>
      <c r="V5" t="n">
        <v>0.71</v>
      </c>
      <c r="W5" t="n">
        <v>2.94</v>
      </c>
      <c r="X5" t="n">
        <v>4.88</v>
      </c>
      <c r="Y5" t="n">
        <v>1</v>
      </c>
      <c r="Z5" t="n">
        <v>10</v>
      </c>
      <c r="AA5" t="n">
        <v>517.981869762831</v>
      </c>
      <c r="AB5" t="n">
        <v>708.7256459568049</v>
      </c>
      <c r="AC5" t="n">
        <v>641.085865009378</v>
      </c>
      <c r="AD5" t="n">
        <v>517981.869762831</v>
      </c>
      <c r="AE5" t="n">
        <v>708725.6459568049</v>
      </c>
      <c r="AF5" t="n">
        <v>2.061525046912153e-06</v>
      </c>
      <c r="AG5" t="n">
        <v>21</v>
      </c>
      <c r="AH5" t="n">
        <v>641085.8650093781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3.0753</v>
      </c>
      <c r="E6" t="n">
        <v>32.52</v>
      </c>
      <c r="F6" t="n">
        <v>21.8</v>
      </c>
      <c r="G6" t="n">
        <v>9.41</v>
      </c>
      <c r="H6" t="n">
        <v>0.12</v>
      </c>
      <c r="I6" t="n">
        <v>139</v>
      </c>
      <c r="J6" t="n">
        <v>298.74</v>
      </c>
      <c r="K6" t="n">
        <v>61.82</v>
      </c>
      <c r="L6" t="n">
        <v>2</v>
      </c>
      <c r="M6" t="n">
        <v>137</v>
      </c>
      <c r="N6" t="n">
        <v>84.92</v>
      </c>
      <c r="O6" t="n">
        <v>37078.91</v>
      </c>
      <c r="P6" t="n">
        <v>383.38</v>
      </c>
      <c r="Q6" t="n">
        <v>3034.14</v>
      </c>
      <c r="R6" t="n">
        <v>192.31</v>
      </c>
      <c r="S6" t="n">
        <v>56.78</v>
      </c>
      <c r="T6" t="n">
        <v>65345.87</v>
      </c>
      <c r="U6" t="n">
        <v>0.3</v>
      </c>
      <c r="V6" t="n">
        <v>0.74</v>
      </c>
      <c r="W6" t="n">
        <v>2.88</v>
      </c>
      <c r="X6" t="n">
        <v>4.03</v>
      </c>
      <c r="Y6" t="n">
        <v>1</v>
      </c>
      <c r="Z6" t="n">
        <v>10</v>
      </c>
      <c r="AA6" t="n">
        <v>464.1291440892554</v>
      </c>
      <c r="AB6" t="n">
        <v>635.0419708756385</v>
      </c>
      <c r="AC6" t="n">
        <v>574.4344564622708</v>
      </c>
      <c r="AD6" t="n">
        <v>464129.1440892554</v>
      </c>
      <c r="AE6" t="n">
        <v>635041.9708756385</v>
      </c>
      <c r="AF6" t="n">
        <v>2.210686929621642e-06</v>
      </c>
      <c r="AG6" t="n">
        <v>19</v>
      </c>
      <c r="AH6" t="n">
        <v>574434.4564622708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3.2362</v>
      </c>
      <c r="E7" t="n">
        <v>30.9</v>
      </c>
      <c r="F7" t="n">
        <v>21.24</v>
      </c>
      <c r="G7" t="n">
        <v>10.62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371.52</v>
      </c>
      <c r="Q7" t="n">
        <v>3034.09</v>
      </c>
      <c r="R7" t="n">
        <v>174.04</v>
      </c>
      <c r="S7" t="n">
        <v>56.78</v>
      </c>
      <c r="T7" t="n">
        <v>56309.53</v>
      </c>
      <c r="U7" t="n">
        <v>0.33</v>
      </c>
      <c r="V7" t="n">
        <v>0.76</v>
      </c>
      <c r="W7" t="n">
        <v>2.85</v>
      </c>
      <c r="X7" t="n">
        <v>3.47</v>
      </c>
      <c r="Y7" t="n">
        <v>1</v>
      </c>
      <c r="Z7" t="n">
        <v>10</v>
      </c>
      <c r="AA7" t="n">
        <v>431.1766496736482</v>
      </c>
      <c r="AB7" t="n">
        <v>589.9549142547526</v>
      </c>
      <c r="AC7" t="n">
        <v>533.6504452452008</v>
      </c>
      <c r="AD7" t="n">
        <v>431176.6496736482</v>
      </c>
      <c r="AE7" t="n">
        <v>589954.9142547526</v>
      </c>
      <c r="AF7" t="n">
        <v>2.32635028831059e-06</v>
      </c>
      <c r="AG7" t="n">
        <v>18</v>
      </c>
      <c r="AH7" t="n">
        <v>533650.4452452008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3.3751</v>
      </c>
      <c r="E8" t="n">
        <v>29.63</v>
      </c>
      <c r="F8" t="n">
        <v>20.8</v>
      </c>
      <c r="G8" t="n">
        <v>11.88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361.52</v>
      </c>
      <c r="Q8" t="n">
        <v>3033.71</v>
      </c>
      <c r="R8" t="n">
        <v>159.37</v>
      </c>
      <c r="S8" t="n">
        <v>56.78</v>
      </c>
      <c r="T8" t="n">
        <v>49049.49</v>
      </c>
      <c r="U8" t="n">
        <v>0.36</v>
      </c>
      <c r="V8" t="n">
        <v>0.78</v>
      </c>
      <c r="W8" t="n">
        <v>2.83</v>
      </c>
      <c r="X8" t="n">
        <v>3.03</v>
      </c>
      <c r="Y8" t="n">
        <v>1</v>
      </c>
      <c r="Z8" t="n">
        <v>10</v>
      </c>
      <c r="AA8" t="n">
        <v>410.9646079156738</v>
      </c>
      <c r="AB8" t="n">
        <v>562.2999070291421</v>
      </c>
      <c r="AC8" t="n">
        <v>508.6347930951561</v>
      </c>
      <c r="AD8" t="n">
        <v>410964.6079156738</v>
      </c>
      <c r="AE8" t="n">
        <v>562299.9070291421</v>
      </c>
      <c r="AF8" t="n">
        <v>2.426198893170098e-06</v>
      </c>
      <c r="AG8" t="n">
        <v>18</v>
      </c>
      <c r="AH8" t="n">
        <v>508634.7930951561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3.4807</v>
      </c>
      <c r="E9" t="n">
        <v>28.73</v>
      </c>
      <c r="F9" t="n">
        <v>20.51</v>
      </c>
      <c r="G9" t="n">
        <v>13.09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354.41</v>
      </c>
      <c r="Q9" t="n">
        <v>3033.77</v>
      </c>
      <c r="R9" t="n">
        <v>149.94</v>
      </c>
      <c r="S9" t="n">
        <v>56.78</v>
      </c>
      <c r="T9" t="n">
        <v>44389.25</v>
      </c>
      <c r="U9" t="n">
        <v>0.38</v>
      </c>
      <c r="V9" t="n">
        <v>0.79</v>
      </c>
      <c r="W9" t="n">
        <v>2.82</v>
      </c>
      <c r="X9" t="n">
        <v>2.74</v>
      </c>
      <c r="Y9" t="n">
        <v>1</v>
      </c>
      <c r="Z9" t="n">
        <v>10</v>
      </c>
      <c r="AA9" t="n">
        <v>390.098266525414</v>
      </c>
      <c r="AB9" t="n">
        <v>533.7496581809763</v>
      </c>
      <c r="AC9" t="n">
        <v>482.8093399265333</v>
      </c>
      <c r="AD9" t="n">
        <v>390098.266525414</v>
      </c>
      <c r="AE9" t="n">
        <v>533749.6581809763</v>
      </c>
      <c r="AF9" t="n">
        <v>2.502109711551409e-06</v>
      </c>
      <c r="AG9" t="n">
        <v>17</v>
      </c>
      <c r="AH9" t="n">
        <v>482809.3399265333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3.5932</v>
      </c>
      <c r="E10" t="n">
        <v>27.83</v>
      </c>
      <c r="F10" t="n">
        <v>20.17</v>
      </c>
      <c r="G10" t="n">
        <v>14.4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346.05</v>
      </c>
      <c r="Q10" t="n">
        <v>3033.69</v>
      </c>
      <c r="R10" t="n">
        <v>139.06</v>
      </c>
      <c r="S10" t="n">
        <v>56.78</v>
      </c>
      <c r="T10" t="n">
        <v>38999.01</v>
      </c>
      <c r="U10" t="n">
        <v>0.41</v>
      </c>
      <c r="V10" t="n">
        <v>0.8</v>
      </c>
      <c r="W10" t="n">
        <v>2.79</v>
      </c>
      <c r="X10" t="n">
        <v>2.4</v>
      </c>
      <c r="Y10" t="n">
        <v>1</v>
      </c>
      <c r="Z10" t="n">
        <v>10</v>
      </c>
      <c r="AA10" t="n">
        <v>375.6322454620988</v>
      </c>
      <c r="AB10" t="n">
        <v>513.9566099663407</v>
      </c>
      <c r="AC10" t="n">
        <v>464.9053124537849</v>
      </c>
      <c r="AD10" t="n">
        <v>375632.2454620987</v>
      </c>
      <c r="AE10" t="n">
        <v>513956.6099663407</v>
      </c>
      <c r="AF10" t="n">
        <v>2.58298061181559e-06</v>
      </c>
      <c r="AG10" t="n">
        <v>17</v>
      </c>
      <c r="AH10" t="n">
        <v>464905.3124537849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3.6663</v>
      </c>
      <c r="E11" t="n">
        <v>27.28</v>
      </c>
      <c r="F11" t="n">
        <v>20</v>
      </c>
      <c r="G11" t="n">
        <v>15.58</v>
      </c>
      <c r="H11" t="n">
        <v>0.19</v>
      </c>
      <c r="I11" t="n">
        <v>77</v>
      </c>
      <c r="J11" t="n">
        <v>301.37</v>
      </c>
      <c r="K11" t="n">
        <v>61.82</v>
      </c>
      <c r="L11" t="n">
        <v>3.25</v>
      </c>
      <c r="M11" t="n">
        <v>75</v>
      </c>
      <c r="N11" t="n">
        <v>86.3</v>
      </c>
      <c r="O11" t="n">
        <v>37403.38</v>
      </c>
      <c r="P11" t="n">
        <v>340.73</v>
      </c>
      <c r="Q11" t="n">
        <v>3033.69</v>
      </c>
      <c r="R11" t="n">
        <v>133.45</v>
      </c>
      <c r="S11" t="n">
        <v>56.78</v>
      </c>
      <c r="T11" t="n">
        <v>36226.01</v>
      </c>
      <c r="U11" t="n">
        <v>0.43</v>
      </c>
      <c r="V11" t="n">
        <v>0.8100000000000001</v>
      </c>
      <c r="W11" t="n">
        <v>2.79</v>
      </c>
      <c r="X11" t="n">
        <v>2.23</v>
      </c>
      <c r="Y11" t="n">
        <v>1</v>
      </c>
      <c r="Z11" t="n">
        <v>10</v>
      </c>
      <c r="AA11" t="n">
        <v>359.8651757161816</v>
      </c>
      <c r="AB11" t="n">
        <v>492.3834095459521</v>
      </c>
      <c r="AC11" t="n">
        <v>445.3910280033412</v>
      </c>
      <c r="AD11" t="n">
        <v>359865.1757161816</v>
      </c>
      <c r="AE11" t="n">
        <v>492383.4095459521</v>
      </c>
      <c r="AF11" t="n">
        <v>2.635528725676138e-06</v>
      </c>
      <c r="AG11" t="n">
        <v>16</v>
      </c>
      <c r="AH11" t="n">
        <v>445391.0280033412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3.748</v>
      </c>
      <c r="E12" t="n">
        <v>26.68</v>
      </c>
      <c r="F12" t="n">
        <v>19.79</v>
      </c>
      <c r="G12" t="n">
        <v>16.97</v>
      </c>
      <c r="H12" t="n">
        <v>0.21</v>
      </c>
      <c r="I12" t="n">
        <v>70</v>
      </c>
      <c r="J12" t="n">
        <v>301.9</v>
      </c>
      <c r="K12" t="n">
        <v>61.82</v>
      </c>
      <c r="L12" t="n">
        <v>3.5</v>
      </c>
      <c r="M12" t="n">
        <v>68</v>
      </c>
      <c r="N12" t="n">
        <v>86.58</v>
      </c>
      <c r="O12" t="n">
        <v>37468.6</v>
      </c>
      <c r="P12" t="n">
        <v>335.39</v>
      </c>
      <c r="Q12" t="n">
        <v>3033.85</v>
      </c>
      <c r="R12" t="n">
        <v>126.55</v>
      </c>
      <c r="S12" t="n">
        <v>56.78</v>
      </c>
      <c r="T12" t="n">
        <v>32812.79</v>
      </c>
      <c r="U12" t="n">
        <v>0.45</v>
      </c>
      <c r="V12" t="n">
        <v>0.82</v>
      </c>
      <c r="W12" t="n">
        <v>2.78</v>
      </c>
      <c r="X12" t="n">
        <v>2.03</v>
      </c>
      <c r="Y12" t="n">
        <v>1</v>
      </c>
      <c r="Z12" t="n">
        <v>10</v>
      </c>
      <c r="AA12" t="n">
        <v>350.8122339902709</v>
      </c>
      <c r="AB12" t="n">
        <v>479.9967752889596</v>
      </c>
      <c r="AC12" t="n">
        <v>434.1865567350857</v>
      </c>
      <c r="AD12" t="n">
        <v>350812.2339902709</v>
      </c>
      <c r="AE12" t="n">
        <v>479996.7752889596</v>
      </c>
      <c r="AF12" t="n">
        <v>2.694258970579103e-06</v>
      </c>
      <c r="AG12" t="n">
        <v>16</v>
      </c>
      <c r="AH12" t="n">
        <v>434186.5567350857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3.8276</v>
      </c>
      <c r="E13" t="n">
        <v>26.13</v>
      </c>
      <c r="F13" t="n">
        <v>19.57</v>
      </c>
      <c r="G13" t="n">
        <v>18.35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329.29</v>
      </c>
      <c r="Q13" t="n">
        <v>3034.02</v>
      </c>
      <c r="R13" t="n">
        <v>119.83</v>
      </c>
      <c r="S13" t="n">
        <v>56.78</v>
      </c>
      <c r="T13" t="n">
        <v>29481.29</v>
      </c>
      <c r="U13" t="n">
        <v>0.47</v>
      </c>
      <c r="V13" t="n">
        <v>0.82</v>
      </c>
      <c r="W13" t="n">
        <v>2.75</v>
      </c>
      <c r="X13" t="n">
        <v>1.81</v>
      </c>
      <c r="Y13" t="n">
        <v>1</v>
      </c>
      <c r="Z13" t="n">
        <v>10</v>
      </c>
      <c r="AA13" t="n">
        <v>341.7804478490993</v>
      </c>
      <c r="AB13" t="n">
        <v>467.6390870363255</v>
      </c>
      <c r="AC13" t="n">
        <v>423.0082689051586</v>
      </c>
      <c r="AD13" t="n">
        <v>341780.4478490993</v>
      </c>
      <c r="AE13" t="n">
        <v>467639.0870363255</v>
      </c>
      <c r="AF13" t="n">
        <v>2.751479625343802e-06</v>
      </c>
      <c r="AG13" t="n">
        <v>16</v>
      </c>
      <c r="AH13" t="n">
        <v>423008.2689051586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3.8758</v>
      </c>
      <c r="E14" t="n">
        <v>25.8</v>
      </c>
      <c r="F14" t="n">
        <v>19.47</v>
      </c>
      <c r="G14" t="n">
        <v>19.47</v>
      </c>
      <c r="H14" t="n">
        <v>0.24</v>
      </c>
      <c r="I14" t="n">
        <v>60</v>
      </c>
      <c r="J14" t="n">
        <v>302.96</v>
      </c>
      <c r="K14" t="n">
        <v>61.82</v>
      </c>
      <c r="L14" t="n">
        <v>4</v>
      </c>
      <c r="M14" t="n">
        <v>58</v>
      </c>
      <c r="N14" t="n">
        <v>87.14</v>
      </c>
      <c r="O14" t="n">
        <v>37599.4</v>
      </c>
      <c r="P14" t="n">
        <v>325.22</v>
      </c>
      <c r="Q14" t="n">
        <v>3033.98</v>
      </c>
      <c r="R14" t="n">
        <v>116.22</v>
      </c>
      <c r="S14" t="n">
        <v>56.78</v>
      </c>
      <c r="T14" t="n">
        <v>27698.34</v>
      </c>
      <c r="U14" t="n">
        <v>0.49</v>
      </c>
      <c r="V14" t="n">
        <v>0.83</v>
      </c>
      <c r="W14" t="n">
        <v>2.76</v>
      </c>
      <c r="X14" t="n">
        <v>1.7</v>
      </c>
      <c r="Y14" t="n">
        <v>1</v>
      </c>
      <c r="Z14" t="n">
        <v>10</v>
      </c>
      <c r="AA14" t="n">
        <v>329.31827376196</v>
      </c>
      <c r="AB14" t="n">
        <v>450.5877906579833</v>
      </c>
      <c r="AC14" t="n">
        <v>407.5843243215207</v>
      </c>
      <c r="AD14" t="n">
        <v>329318.27376196</v>
      </c>
      <c r="AE14" t="n">
        <v>450587.7906579833</v>
      </c>
      <c r="AF14" t="n">
        <v>2.786128313279211e-06</v>
      </c>
      <c r="AG14" t="n">
        <v>15</v>
      </c>
      <c r="AH14" t="n">
        <v>407584.3243215207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19.32</v>
      </c>
      <c r="G15" t="n">
        <v>21.07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319.91</v>
      </c>
      <c r="Q15" t="n">
        <v>3033.59</v>
      </c>
      <c r="R15" t="n">
        <v>111.41</v>
      </c>
      <c r="S15" t="n">
        <v>56.78</v>
      </c>
      <c r="T15" t="n">
        <v>25317.19</v>
      </c>
      <c r="U15" t="n">
        <v>0.51</v>
      </c>
      <c r="V15" t="n">
        <v>0.84</v>
      </c>
      <c r="W15" t="n">
        <v>2.74</v>
      </c>
      <c r="X15" t="n">
        <v>1.55</v>
      </c>
      <c r="Y15" t="n">
        <v>1</v>
      </c>
      <c r="Z15" t="n">
        <v>10</v>
      </c>
      <c r="AA15" t="n">
        <v>322.1736592410178</v>
      </c>
      <c r="AB15" t="n">
        <v>440.812213872283</v>
      </c>
      <c r="AC15" t="n">
        <v>398.7417148641394</v>
      </c>
      <c r="AD15" t="n">
        <v>322173.6592410178</v>
      </c>
      <c r="AE15" t="n">
        <v>440812.213872283</v>
      </c>
      <c r="AF15" t="n">
        <v>2.833500689522851e-06</v>
      </c>
      <c r="AG15" t="n">
        <v>15</v>
      </c>
      <c r="AH15" t="n">
        <v>398741.7148641394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3.979</v>
      </c>
      <c r="E16" t="n">
        <v>25.13</v>
      </c>
      <c r="F16" t="n">
        <v>19.25</v>
      </c>
      <c r="G16" t="n">
        <v>22.21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317.03</v>
      </c>
      <c r="Q16" t="n">
        <v>3033.63</v>
      </c>
      <c r="R16" t="n">
        <v>109.03</v>
      </c>
      <c r="S16" t="n">
        <v>56.78</v>
      </c>
      <c r="T16" t="n">
        <v>24142.16</v>
      </c>
      <c r="U16" t="n">
        <v>0.52</v>
      </c>
      <c r="V16" t="n">
        <v>0.84</v>
      </c>
      <c r="W16" t="n">
        <v>2.74</v>
      </c>
      <c r="X16" t="n">
        <v>1.48</v>
      </c>
      <c r="Y16" t="n">
        <v>1</v>
      </c>
      <c r="Z16" t="n">
        <v>10</v>
      </c>
      <c r="AA16" t="n">
        <v>318.3260549700049</v>
      </c>
      <c r="AB16" t="n">
        <v>435.5477519643626</v>
      </c>
      <c r="AC16" t="n">
        <v>393.9796858119923</v>
      </c>
      <c r="AD16" t="n">
        <v>318326.0549700049</v>
      </c>
      <c r="AE16" t="n">
        <v>435547.7519643626</v>
      </c>
      <c r="AF16" t="n">
        <v>2.86031388578822e-06</v>
      </c>
      <c r="AG16" t="n">
        <v>15</v>
      </c>
      <c r="AH16" t="n">
        <v>393979.6858119923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4.0153</v>
      </c>
      <c r="E17" t="n">
        <v>24.9</v>
      </c>
      <c r="F17" t="n">
        <v>19.19</v>
      </c>
      <c r="G17" t="n">
        <v>23.49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313.93</v>
      </c>
      <c r="Q17" t="n">
        <v>3033.53</v>
      </c>
      <c r="R17" t="n">
        <v>107.03</v>
      </c>
      <c r="S17" t="n">
        <v>56.78</v>
      </c>
      <c r="T17" t="n">
        <v>23157.8</v>
      </c>
      <c r="U17" t="n">
        <v>0.53</v>
      </c>
      <c r="V17" t="n">
        <v>0.84</v>
      </c>
      <c r="W17" t="n">
        <v>2.74</v>
      </c>
      <c r="X17" t="n">
        <v>1.42</v>
      </c>
      <c r="Y17" t="n">
        <v>1</v>
      </c>
      <c r="Z17" t="n">
        <v>10</v>
      </c>
      <c r="AA17" t="n">
        <v>314.4793889358909</v>
      </c>
      <c r="AB17" t="n">
        <v>430.2845737935594</v>
      </c>
      <c r="AC17" t="n">
        <v>389.2188179788936</v>
      </c>
      <c r="AD17" t="n">
        <v>314479.3889358909</v>
      </c>
      <c r="AE17" t="n">
        <v>430284.5737935595</v>
      </c>
      <c r="AF17" t="n">
        <v>2.886408229606795e-06</v>
      </c>
      <c r="AG17" t="n">
        <v>15</v>
      </c>
      <c r="AH17" t="n">
        <v>389218.8179788936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4.0625</v>
      </c>
      <c r="E18" t="n">
        <v>24.62</v>
      </c>
      <c r="F18" t="n">
        <v>19.06</v>
      </c>
      <c r="G18" t="n">
        <v>24.86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309.14</v>
      </c>
      <c r="Q18" t="n">
        <v>3033.71</v>
      </c>
      <c r="R18" t="n">
        <v>102.88</v>
      </c>
      <c r="S18" t="n">
        <v>56.78</v>
      </c>
      <c r="T18" t="n">
        <v>21100.16</v>
      </c>
      <c r="U18" t="n">
        <v>0.55</v>
      </c>
      <c r="V18" t="n">
        <v>0.85</v>
      </c>
      <c r="W18" t="n">
        <v>2.73</v>
      </c>
      <c r="X18" t="n">
        <v>1.3</v>
      </c>
      <c r="Y18" t="n">
        <v>1</v>
      </c>
      <c r="Z18" t="n">
        <v>10</v>
      </c>
      <c r="AA18" t="n">
        <v>309.0767788935363</v>
      </c>
      <c r="AB18" t="n">
        <v>422.8924843872765</v>
      </c>
      <c r="AC18" t="n">
        <v>382.5322192106836</v>
      </c>
      <c r="AD18" t="n">
        <v>309076.7788935363</v>
      </c>
      <c r="AE18" t="n">
        <v>422892.4843872765</v>
      </c>
      <c r="AF18" t="n">
        <v>2.920338065095412e-06</v>
      </c>
      <c r="AG18" t="n">
        <v>15</v>
      </c>
      <c r="AH18" t="n">
        <v>382532.2192106837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4.1049</v>
      </c>
      <c r="E19" t="n">
        <v>24.36</v>
      </c>
      <c r="F19" t="n">
        <v>18.97</v>
      </c>
      <c r="G19" t="n">
        <v>26.48</v>
      </c>
      <c r="H19" t="n">
        <v>0.31</v>
      </c>
      <c r="I19" t="n">
        <v>43</v>
      </c>
      <c r="J19" t="n">
        <v>305.63</v>
      </c>
      <c r="K19" t="n">
        <v>61.82</v>
      </c>
      <c r="L19" t="n">
        <v>5.25</v>
      </c>
      <c r="M19" t="n">
        <v>41</v>
      </c>
      <c r="N19" t="n">
        <v>88.56</v>
      </c>
      <c r="O19" t="n">
        <v>37928.52</v>
      </c>
      <c r="P19" t="n">
        <v>306.17</v>
      </c>
      <c r="Q19" t="n">
        <v>3033.99</v>
      </c>
      <c r="R19" t="n">
        <v>99.90000000000001</v>
      </c>
      <c r="S19" t="n">
        <v>56.78</v>
      </c>
      <c r="T19" t="n">
        <v>19624.6</v>
      </c>
      <c r="U19" t="n">
        <v>0.57</v>
      </c>
      <c r="V19" t="n">
        <v>0.85</v>
      </c>
      <c r="W19" t="n">
        <v>2.73</v>
      </c>
      <c r="X19" t="n">
        <v>1.21</v>
      </c>
      <c r="Y19" t="n">
        <v>1</v>
      </c>
      <c r="Z19" t="n">
        <v>10</v>
      </c>
      <c r="AA19" t="n">
        <v>305.1412382350325</v>
      </c>
      <c r="AB19" t="n">
        <v>417.5077040345116</v>
      </c>
      <c r="AC19" t="n">
        <v>377.6613547371999</v>
      </c>
      <c r="AD19" t="n">
        <v>305141.2382350325</v>
      </c>
      <c r="AE19" t="n">
        <v>417507.7040345116</v>
      </c>
      <c r="AF19" t="n">
        <v>2.950817408839423e-06</v>
      </c>
      <c r="AG19" t="n">
        <v>15</v>
      </c>
      <c r="AH19" t="n">
        <v>377661.3547371999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4.1315</v>
      </c>
      <c r="E20" t="n">
        <v>24.2</v>
      </c>
      <c r="F20" t="n">
        <v>18.93</v>
      </c>
      <c r="G20" t="n">
        <v>27.7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301.43</v>
      </c>
      <c r="Q20" t="n">
        <v>3033.59</v>
      </c>
      <c r="R20" t="n">
        <v>98.55</v>
      </c>
      <c r="S20" t="n">
        <v>56.78</v>
      </c>
      <c r="T20" t="n">
        <v>18959.3</v>
      </c>
      <c r="U20" t="n">
        <v>0.58</v>
      </c>
      <c r="V20" t="n">
        <v>0.85</v>
      </c>
      <c r="W20" t="n">
        <v>2.73</v>
      </c>
      <c r="X20" t="n">
        <v>1.16</v>
      </c>
      <c r="Y20" t="n">
        <v>1</v>
      </c>
      <c r="Z20" t="n">
        <v>10</v>
      </c>
      <c r="AA20" t="n">
        <v>301.0454904654334</v>
      </c>
      <c r="AB20" t="n">
        <v>411.903721244507</v>
      </c>
      <c r="AC20" t="n">
        <v>372.5922081994341</v>
      </c>
      <c r="AD20" t="n">
        <v>301045.4904654334</v>
      </c>
      <c r="AE20" t="n">
        <v>411903.721244507</v>
      </c>
      <c r="AF20" t="n">
        <v>2.969938883924109e-06</v>
      </c>
      <c r="AG20" t="n">
        <v>15</v>
      </c>
      <c r="AH20" t="n">
        <v>372592.2081994342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4.1594</v>
      </c>
      <c r="E21" t="n">
        <v>24.04</v>
      </c>
      <c r="F21" t="n">
        <v>18.88</v>
      </c>
      <c r="G21" t="n">
        <v>29.04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298.46</v>
      </c>
      <c r="Q21" t="n">
        <v>3033.54</v>
      </c>
      <c r="R21" t="n">
        <v>97.09999999999999</v>
      </c>
      <c r="S21" t="n">
        <v>56.78</v>
      </c>
      <c r="T21" t="n">
        <v>18244.04</v>
      </c>
      <c r="U21" t="n">
        <v>0.58</v>
      </c>
      <c r="V21" t="n">
        <v>0.85</v>
      </c>
      <c r="W21" t="n">
        <v>2.72</v>
      </c>
      <c r="X21" t="n">
        <v>1.11</v>
      </c>
      <c r="Y21" t="n">
        <v>1</v>
      </c>
      <c r="Z21" t="n">
        <v>10</v>
      </c>
      <c r="AA21" t="n">
        <v>290.9886457899145</v>
      </c>
      <c r="AB21" t="n">
        <v>398.1435026827882</v>
      </c>
      <c r="AC21" t="n">
        <v>360.1452455846577</v>
      </c>
      <c r="AD21" t="n">
        <v>290988.6457899145</v>
      </c>
      <c r="AE21" t="n">
        <v>398143.5026827882</v>
      </c>
      <c r="AF21" t="n">
        <v>2.989994867189626e-06</v>
      </c>
      <c r="AG21" t="n">
        <v>14</v>
      </c>
      <c r="AH21" t="n">
        <v>360145.2455846578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4.1908</v>
      </c>
      <c r="E22" t="n">
        <v>23.86</v>
      </c>
      <c r="F22" t="n">
        <v>18.81</v>
      </c>
      <c r="G22" t="n">
        <v>30.5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295.07</v>
      </c>
      <c r="Q22" t="n">
        <v>3033.73</v>
      </c>
      <c r="R22" t="n">
        <v>95</v>
      </c>
      <c r="S22" t="n">
        <v>56.78</v>
      </c>
      <c r="T22" t="n">
        <v>17202.79</v>
      </c>
      <c r="U22" t="n">
        <v>0.6</v>
      </c>
      <c r="V22" t="n">
        <v>0.86</v>
      </c>
      <c r="W22" t="n">
        <v>2.71</v>
      </c>
      <c r="X22" t="n">
        <v>1.04</v>
      </c>
      <c r="Y22" t="n">
        <v>1</v>
      </c>
      <c r="Z22" t="n">
        <v>10</v>
      </c>
      <c r="AA22" t="n">
        <v>287.5268187926567</v>
      </c>
      <c r="AB22" t="n">
        <v>393.4068782601117</v>
      </c>
      <c r="AC22" t="n">
        <v>355.8606779489874</v>
      </c>
      <c r="AD22" t="n">
        <v>287526.8187926568</v>
      </c>
      <c r="AE22" t="n">
        <v>393406.8782601117</v>
      </c>
      <c r="AF22" t="n">
        <v>3.012566834018918e-06</v>
      </c>
      <c r="AG22" t="n">
        <v>14</v>
      </c>
      <c r="AH22" t="n">
        <v>355860.6779489873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4.2178</v>
      </c>
      <c r="E23" t="n">
        <v>23.71</v>
      </c>
      <c r="F23" t="n">
        <v>18.77</v>
      </c>
      <c r="G23" t="n">
        <v>32.17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292.16</v>
      </c>
      <c r="Q23" t="n">
        <v>3033.51</v>
      </c>
      <c r="R23" t="n">
        <v>93.47</v>
      </c>
      <c r="S23" t="n">
        <v>56.78</v>
      </c>
      <c r="T23" t="n">
        <v>16446</v>
      </c>
      <c r="U23" t="n">
        <v>0.61</v>
      </c>
      <c r="V23" t="n">
        <v>0.86</v>
      </c>
      <c r="W23" t="n">
        <v>2.71</v>
      </c>
      <c r="X23" t="n">
        <v>1</v>
      </c>
      <c r="Y23" t="n">
        <v>1</v>
      </c>
      <c r="Z23" t="n">
        <v>10</v>
      </c>
      <c r="AA23" t="n">
        <v>284.6135042596409</v>
      </c>
      <c r="AB23" t="n">
        <v>389.4207527896733</v>
      </c>
      <c r="AC23" t="n">
        <v>352.2549826988853</v>
      </c>
      <c r="AD23" t="n">
        <v>284613.5042596409</v>
      </c>
      <c r="AE23" t="n">
        <v>389420.7527896733</v>
      </c>
      <c r="AF23" t="n">
        <v>3.031975850082321e-06</v>
      </c>
      <c r="AG23" t="n">
        <v>14</v>
      </c>
      <c r="AH23" t="n">
        <v>352254.9826988853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4.2543</v>
      </c>
      <c r="E24" t="n">
        <v>23.51</v>
      </c>
      <c r="F24" t="n">
        <v>18.68</v>
      </c>
      <c r="G24" t="n">
        <v>33.96</v>
      </c>
      <c r="H24" t="n">
        <v>0.38</v>
      </c>
      <c r="I24" t="n">
        <v>33</v>
      </c>
      <c r="J24" t="n">
        <v>308.32</v>
      </c>
      <c r="K24" t="n">
        <v>61.82</v>
      </c>
      <c r="L24" t="n">
        <v>6.5</v>
      </c>
      <c r="M24" t="n">
        <v>31</v>
      </c>
      <c r="N24" t="n">
        <v>90</v>
      </c>
      <c r="O24" t="n">
        <v>38260.74</v>
      </c>
      <c r="P24" t="n">
        <v>288.08</v>
      </c>
      <c r="Q24" t="n">
        <v>3033.45</v>
      </c>
      <c r="R24" t="n">
        <v>90.7</v>
      </c>
      <c r="S24" t="n">
        <v>56.78</v>
      </c>
      <c r="T24" t="n">
        <v>15071.83</v>
      </c>
      <c r="U24" t="n">
        <v>0.63</v>
      </c>
      <c r="V24" t="n">
        <v>0.86</v>
      </c>
      <c r="W24" t="n">
        <v>2.7</v>
      </c>
      <c r="X24" t="n">
        <v>0.91</v>
      </c>
      <c r="Y24" t="n">
        <v>1</v>
      </c>
      <c r="Z24" t="n">
        <v>10</v>
      </c>
      <c r="AA24" t="n">
        <v>280.6167168883553</v>
      </c>
      <c r="AB24" t="n">
        <v>383.9521719824659</v>
      </c>
      <c r="AC24" t="n">
        <v>347.3083155687164</v>
      </c>
      <c r="AD24" t="n">
        <v>280616.7168883553</v>
      </c>
      <c r="AE24" t="n">
        <v>383952.1719824659</v>
      </c>
      <c r="AF24" t="n">
        <v>3.058213964390255e-06</v>
      </c>
      <c r="AG24" t="n">
        <v>14</v>
      </c>
      <c r="AH24" t="n">
        <v>347308.3155687164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4.2691</v>
      </c>
      <c r="E25" t="n">
        <v>23.42</v>
      </c>
      <c r="F25" t="n">
        <v>18.65</v>
      </c>
      <c r="G25" t="n">
        <v>34.97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285.66</v>
      </c>
      <c r="Q25" t="n">
        <v>3033.55</v>
      </c>
      <c r="R25" t="n">
        <v>89.91</v>
      </c>
      <c r="S25" t="n">
        <v>56.78</v>
      </c>
      <c r="T25" t="n">
        <v>14683.61</v>
      </c>
      <c r="U25" t="n">
        <v>0.63</v>
      </c>
      <c r="V25" t="n">
        <v>0.87</v>
      </c>
      <c r="W25" t="n">
        <v>2.7</v>
      </c>
      <c r="X25" t="n">
        <v>0.88</v>
      </c>
      <c r="Y25" t="n">
        <v>1</v>
      </c>
      <c r="Z25" t="n">
        <v>10</v>
      </c>
      <c r="AA25" t="n">
        <v>278.587950456949</v>
      </c>
      <c r="AB25" t="n">
        <v>381.1763242481577</v>
      </c>
      <c r="AC25" t="n">
        <v>344.7973908462439</v>
      </c>
      <c r="AD25" t="n">
        <v>278587.9504569491</v>
      </c>
      <c r="AE25" t="n">
        <v>381176.3242481577</v>
      </c>
      <c r="AF25" t="n">
        <v>3.068852980602787e-06</v>
      </c>
      <c r="AG25" t="n">
        <v>14</v>
      </c>
      <c r="AH25" t="n">
        <v>344797.3908462439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4.2978</v>
      </c>
      <c r="E26" t="n">
        <v>23.27</v>
      </c>
      <c r="F26" t="n">
        <v>18.6</v>
      </c>
      <c r="G26" t="n">
        <v>37.21</v>
      </c>
      <c r="H26" t="n">
        <v>0.4</v>
      </c>
      <c r="I26" t="n">
        <v>30</v>
      </c>
      <c r="J26" t="n">
        <v>309.41</v>
      </c>
      <c r="K26" t="n">
        <v>61.82</v>
      </c>
      <c r="L26" t="n">
        <v>7</v>
      </c>
      <c r="M26" t="n">
        <v>28</v>
      </c>
      <c r="N26" t="n">
        <v>90.59</v>
      </c>
      <c r="O26" t="n">
        <v>38394.52</v>
      </c>
      <c r="P26" t="n">
        <v>281.56</v>
      </c>
      <c r="Q26" t="n">
        <v>3033.61</v>
      </c>
      <c r="R26" t="n">
        <v>88.04000000000001</v>
      </c>
      <c r="S26" t="n">
        <v>56.78</v>
      </c>
      <c r="T26" t="n">
        <v>13760.06</v>
      </c>
      <c r="U26" t="n">
        <v>0.64</v>
      </c>
      <c r="V26" t="n">
        <v>0.87</v>
      </c>
      <c r="W26" t="n">
        <v>2.7</v>
      </c>
      <c r="X26" t="n">
        <v>0.84</v>
      </c>
      <c r="Y26" t="n">
        <v>1</v>
      </c>
      <c r="Z26" t="n">
        <v>10</v>
      </c>
      <c r="AA26" t="n">
        <v>275.0349254746039</v>
      </c>
      <c r="AB26" t="n">
        <v>376.3149187189136</v>
      </c>
      <c r="AC26" t="n">
        <v>340.3999510376853</v>
      </c>
      <c r="AD26" t="n">
        <v>275034.9254746039</v>
      </c>
      <c r="AE26" t="n">
        <v>376314.9187189136</v>
      </c>
      <c r="AF26" t="n">
        <v>3.089484045825738e-06</v>
      </c>
      <c r="AG26" t="n">
        <v>14</v>
      </c>
      <c r="AH26" t="n">
        <v>340399.9510376853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4.3142</v>
      </c>
      <c r="E27" t="n">
        <v>23.18</v>
      </c>
      <c r="F27" t="n">
        <v>18.57</v>
      </c>
      <c r="G27" t="n">
        <v>38.42</v>
      </c>
      <c r="H27" t="n">
        <v>0.42</v>
      </c>
      <c r="I27" t="n">
        <v>29</v>
      </c>
      <c r="J27" t="n">
        <v>309.95</v>
      </c>
      <c r="K27" t="n">
        <v>61.82</v>
      </c>
      <c r="L27" t="n">
        <v>7.25</v>
      </c>
      <c r="M27" t="n">
        <v>27</v>
      </c>
      <c r="N27" t="n">
        <v>90.88</v>
      </c>
      <c r="O27" t="n">
        <v>38461.6</v>
      </c>
      <c r="P27" t="n">
        <v>279.25</v>
      </c>
      <c r="Q27" t="n">
        <v>3033.46</v>
      </c>
      <c r="R27" t="n">
        <v>87.08</v>
      </c>
      <c r="S27" t="n">
        <v>56.78</v>
      </c>
      <c r="T27" t="n">
        <v>13281.28</v>
      </c>
      <c r="U27" t="n">
        <v>0.65</v>
      </c>
      <c r="V27" t="n">
        <v>0.87</v>
      </c>
      <c r="W27" t="n">
        <v>2.7</v>
      </c>
      <c r="X27" t="n">
        <v>0.8100000000000001</v>
      </c>
      <c r="Y27" t="n">
        <v>1</v>
      </c>
      <c r="Z27" t="n">
        <v>10</v>
      </c>
      <c r="AA27" t="n">
        <v>273.0429319508204</v>
      </c>
      <c r="AB27" t="n">
        <v>373.5893852991209</v>
      </c>
      <c r="AC27" t="n">
        <v>337.9345387021675</v>
      </c>
      <c r="AD27" t="n">
        <v>273042.9319508204</v>
      </c>
      <c r="AE27" t="n">
        <v>373589.3852991209</v>
      </c>
      <c r="AF27" t="n">
        <v>3.101273225953138e-06</v>
      </c>
      <c r="AG27" t="n">
        <v>14</v>
      </c>
      <c r="AH27" t="n">
        <v>337934.5387021675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4.3293</v>
      </c>
      <c r="E28" t="n">
        <v>23.1</v>
      </c>
      <c r="F28" t="n">
        <v>18.55</v>
      </c>
      <c r="G28" t="n">
        <v>39.74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26</v>
      </c>
      <c r="N28" t="n">
        <v>91.18000000000001</v>
      </c>
      <c r="O28" t="n">
        <v>38528.81</v>
      </c>
      <c r="P28" t="n">
        <v>276.2</v>
      </c>
      <c r="Q28" t="n">
        <v>3033.46</v>
      </c>
      <c r="R28" t="n">
        <v>86.13</v>
      </c>
      <c r="S28" t="n">
        <v>56.78</v>
      </c>
      <c r="T28" t="n">
        <v>12812.98</v>
      </c>
      <c r="U28" t="n">
        <v>0.66</v>
      </c>
      <c r="V28" t="n">
        <v>0.87</v>
      </c>
      <c r="W28" t="n">
        <v>2.7</v>
      </c>
      <c r="X28" t="n">
        <v>0.78</v>
      </c>
      <c r="Y28" t="n">
        <v>1</v>
      </c>
      <c r="Z28" t="n">
        <v>10</v>
      </c>
      <c r="AA28" t="n">
        <v>270.7135884478946</v>
      </c>
      <c r="AB28" t="n">
        <v>370.4022747550352</v>
      </c>
      <c r="AC28" t="n">
        <v>335.0516015152716</v>
      </c>
      <c r="AD28" t="n">
        <v>270713.5884478946</v>
      </c>
      <c r="AE28" t="n">
        <v>370402.2747550352</v>
      </c>
      <c r="AF28" t="n">
        <v>3.112127897899708e-06</v>
      </c>
      <c r="AG28" t="n">
        <v>14</v>
      </c>
      <c r="AH28" t="n">
        <v>335051.6015152716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4.3418</v>
      </c>
      <c r="E29" t="n">
        <v>23.03</v>
      </c>
      <c r="F29" t="n">
        <v>18.53</v>
      </c>
      <c r="G29" t="n">
        <v>41.19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273.01</v>
      </c>
      <c r="Q29" t="n">
        <v>3033.67</v>
      </c>
      <c r="R29" t="n">
        <v>85.89</v>
      </c>
      <c r="S29" t="n">
        <v>56.78</v>
      </c>
      <c r="T29" t="n">
        <v>12697.57</v>
      </c>
      <c r="U29" t="n">
        <v>0.66</v>
      </c>
      <c r="V29" t="n">
        <v>0.87</v>
      </c>
      <c r="W29" t="n">
        <v>2.7</v>
      </c>
      <c r="X29" t="n">
        <v>0.77</v>
      </c>
      <c r="Y29" t="n">
        <v>1</v>
      </c>
      <c r="Z29" t="n">
        <v>10</v>
      </c>
      <c r="AA29" t="n">
        <v>268.4238375334484</v>
      </c>
      <c r="AB29" t="n">
        <v>367.269336537209</v>
      </c>
      <c r="AC29" t="n">
        <v>332.2176665238482</v>
      </c>
      <c r="AD29" t="n">
        <v>268423.8375334484</v>
      </c>
      <c r="AE29" t="n">
        <v>367269.336537209</v>
      </c>
      <c r="AF29" t="n">
        <v>3.121113553484618e-06</v>
      </c>
      <c r="AG29" t="n">
        <v>14</v>
      </c>
      <c r="AH29" t="n">
        <v>332217.6665238482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4.3609</v>
      </c>
      <c r="E30" t="n">
        <v>22.93</v>
      </c>
      <c r="F30" t="n">
        <v>18.49</v>
      </c>
      <c r="G30" t="n">
        <v>42.67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269.29</v>
      </c>
      <c r="Q30" t="n">
        <v>3033.52</v>
      </c>
      <c r="R30" t="n">
        <v>84.31</v>
      </c>
      <c r="S30" t="n">
        <v>56.78</v>
      </c>
      <c r="T30" t="n">
        <v>11915.16</v>
      </c>
      <c r="U30" t="n">
        <v>0.67</v>
      </c>
      <c r="V30" t="n">
        <v>0.87</v>
      </c>
      <c r="W30" t="n">
        <v>2.7</v>
      </c>
      <c r="X30" t="n">
        <v>0.72</v>
      </c>
      <c r="Y30" t="n">
        <v>1</v>
      </c>
      <c r="Z30" t="n">
        <v>10</v>
      </c>
      <c r="AA30" t="n">
        <v>265.5819110335688</v>
      </c>
      <c r="AB30" t="n">
        <v>363.3808873231252</v>
      </c>
      <c r="AC30" t="n">
        <v>328.7003254452839</v>
      </c>
      <c r="AD30" t="n">
        <v>265581.9110335688</v>
      </c>
      <c r="AE30" t="n">
        <v>363380.8873231252</v>
      </c>
      <c r="AF30" t="n">
        <v>3.134843635218358e-06</v>
      </c>
      <c r="AG30" t="n">
        <v>14</v>
      </c>
      <c r="AH30" t="n">
        <v>328700.3254452839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4.3745</v>
      </c>
      <c r="E31" t="n">
        <v>22.86</v>
      </c>
      <c r="F31" t="n">
        <v>18.47</v>
      </c>
      <c r="G31" t="n">
        <v>44.34</v>
      </c>
      <c r="H31" t="n">
        <v>0.47</v>
      </c>
      <c r="I31" t="n">
        <v>25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267.14</v>
      </c>
      <c r="Q31" t="n">
        <v>3033.67</v>
      </c>
      <c r="R31" t="n">
        <v>83.68000000000001</v>
      </c>
      <c r="S31" t="n">
        <v>56.78</v>
      </c>
      <c r="T31" t="n">
        <v>11602.77</v>
      </c>
      <c r="U31" t="n">
        <v>0.68</v>
      </c>
      <c r="V31" t="n">
        <v>0.87</v>
      </c>
      <c r="W31" t="n">
        <v>2.7</v>
      </c>
      <c r="X31" t="n">
        <v>0.71</v>
      </c>
      <c r="Y31" t="n">
        <v>1</v>
      </c>
      <c r="Z31" t="n">
        <v>10</v>
      </c>
      <c r="AA31" t="n">
        <v>263.8570870326768</v>
      </c>
      <c r="AB31" t="n">
        <v>361.0209070312403</v>
      </c>
      <c r="AC31" t="n">
        <v>326.5655783602033</v>
      </c>
      <c r="AD31" t="n">
        <v>263857.0870326767</v>
      </c>
      <c r="AE31" t="n">
        <v>361020.9070312403</v>
      </c>
      <c r="AF31" t="n">
        <v>3.14462002849474e-06</v>
      </c>
      <c r="AG31" t="n">
        <v>14</v>
      </c>
      <c r="AH31" t="n">
        <v>326565.5783602033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4.3895</v>
      </c>
      <c r="E32" t="n">
        <v>22.78</v>
      </c>
      <c r="F32" t="n">
        <v>18.45</v>
      </c>
      <c r="G32" t="n">
        <v>46.13</v>
      </c>
      <c r="H32" t="n">
        <v>0.48</v>
      </c>
      <c r="I32" t="n">
        <v>24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262.87</v>
      </c>
      <c r="Q32" t="n">
        <v>3033.58</v>
      </c>
      <c r="R32" t="n">
        <v>83</v>
      </c>
      <c r="S32" t="n">
        <v>56.78</v>
      </c>
      <c r="T32" t="n">
        <v>11266.64</v>
      </c>
      <c r="U32" t="n">
        <v>0.68</v>
      </c>
      <c r="V32" t="n">
        <v>0.87</v>
      </c>
      <c r="W32" t="n">
        <v>2.7</v>
      </c>
      <c r="X32" t="n">
        <v>0.6899999999999999</v>
      </c>
      <c r="Y32" t="n">
        <v>1</v>
      </c>
      <c r="Z32" t="n">
        <v>10</v>
      </c>
      <c r="AA32" t="n">
        <v>260.9228132826084</v>
      </c>
      <c r="AB32" t="n">
        <v>357.0061042353752</v>
      </c>
      <c r="AC32" t="n">
        <v>322.9339427083644</v>
      </c>
      <c r="AD32" t="n">
        <v>260922.8132826085</v>
      </c>
      <c r="AE32" t="n">
        <v>357006.1042353752</v>
      </c>
      <c r="AF32" t="n">
        <v>3.15540281519663e-06</v>
      </c>
      <c r="AG32" t="n">
        <v>14</v>
      </c>
      <c r="AH32" t="n">
        <v>322933.9427083645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4.4081</v>
      </c>
      <c r="E33" t="n">
        <v>22.69</v>
      </c>
      <c r="F33" t="n">
        <v>18.41</v>
      </c>
      <c r="G33" t="n">
        <v>48.03</v>
      </c>
      <c r="H33" t="n">
        <v>0.5</v>
      </c>
      <c r="I33" t="n">
        <v>23</v>
      </c>
      <c r="J33" t="n">
        <v>313.24</v>
      </c>
      <c r="K33" t="n">
        <v>61.82</v>
      </c>
      <c r="L33" t="n">
        <v>8.75</v>
      </c>
      <c r="M33" t="n">
        <v>14</v>
      </c>
      <c r="N33" t="n">
        <v>92.67</v>
      </c>
      <c r="O33" t="n">
        <v>38866.96</v>
      </c>
      <c r="P33" t="n">
        <v>260.18</v>
      </c>
      <c r="Q33" t="n">
        <v>3033.55</v>
      </c>
      <c r="R33" t="n">
        <v>81.63</v>
      </c>
      <c r="S33" t="n">
        <v>56.78</v>
      </c>
      <c r="T33" t="n">
        <v>10588.4</v>
      </c>
      <c r="U33" t="n">
        <v>0.7</v>
      </c>
      <c r="V33" t="n">
        <v>0.88</v>
      </c>
      <c r="W33" t="n">
        <v>2.7</v>
      </c>
      <c r="X33" t="n">
        <v>0.65</v>
      </c>
      <c r="Y33" t="n">
        <v>1</v>
      </c>
      <c r="Z33" t="n">
        <v>10</v>
      </c>
      <c r="AA33" t="n">
        <v>258.7273179228749</v>
      </c>
      <c r="AB33" t="n">
        <v>354.0021306257684</v>
      </c>
      <c r="AC33" t="n">
        <v>320.2166641239551</v>
      </c>
      <c r="AD33" t="n">
        <v>258727.3179228749</v>
      </c>
      <c r="AE33" t="n">
        <v>354002.1306257684</v>
      </c>
      <c r="AF33" t="n">
        <v>3.168773470706975e-06</v>
      </c>
      <c r="AG33" t="n">
        <v>14</v>
      </c>
      <c r="AH33" t="n">
        <v>320216.6641239551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4.4232</v>
      </c>
      <c r="E34" t="n">
        <v>22.61</v>
      </c>
      <c r="F34" t="n">
        <v>18.39</v>
      </c>
      <c r="G34" t="n">
        <v>50.15</v>
      </c>
      <c r="H34" t="n">
        <v>0.51</v>
      </c>
      <c r="I34" t="n">
        <v>22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257.21</v>
      </c>
      <c r="Q34" t="n">
        <v>3033.84</v>
      </c>
      <c r="R34" t="n">
        <v>80.76000000000001</v>
      </c>
      <c r="S34" t="n">
        <v>56.78</v>
      </c>
      <c r="T34" t="n">
        <v>10157.01</v>
      </c>
      <c r="U34" t="n">
        <v>0.7</v>
      </c>
      <c r="V34" t="n">
        <v>0.88</v>
      </c>
      <c r="W34" t="n">
        <v>2.7</v>
      </c>
      <c r="X34" t="n">
        <v>0.62</v>
      </c>
      <c r="Y34" t="n">
        <v>1</v>
      </c>
      <c r="Z34" t="n">
        <v>10</v>
      </c>
      <c r="AA34" t="n">
        <v>256.5400396638655</v>
      </c>
      <c r="AB34" t="n">
        <v>351.0094000157193</v>
      </c>
      <c r="AC34" t="n">
        <v>317.5095555231109</v>
      </c>
      <c r="AD34" t="n">
        <v>256540.0396638655</v>
      </c>
      <c r="AE34" t="n">
        <v>351009.4000157194</v>
      </c>
      <c r="AF34" t="n">
        <v>3.179628142653544e-06</v>
      </c>
      <c r="AG34" t="n">
        <v>14</v>
      </c>
      <c r="AH34" t="n">
        <v>317509.5555231109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4.4216</v>
      </c>
      <c r="E35" t="n">
        <v>22.62</v>
      </c>
      <c r="F35" t="n">
        <v>18.4</v>
      </c>
      <c r="G35" t="n">
        <v>50.17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5</v>
      </c>
      <c r="N35" t="n">
        <v>93.27</v>
      </c>
      <c r="O35" t="n">
        <v>39003.11</v>
      </c>
      <c r="P35" t="n">
        <v>257.62</v>
      </c>
      <c r="Q35" t="n">
        <v>3033.79</v>
      </c>
      <c r="R35" t="n">
        <v>80.92</v>
      </c>
      <c r="S35" t="n">
        <v>56.78</v>
      </c>
      <c r="T35" t="n">
        <v>10240.1</v>
      </c>
      <c r="U35" t="n">
        <v>0.7</v>
      </c>
      <c r="V35" t="n">
        <v>0.88</v>
      </c>
      <c r="W35" t="n">
        <v>2.7</v>
      </c>
      <c r="X35" t="n">
        <v>0.63</v>
      </c>
      <c r="Y35" t="n">
        <v>1</v>
      </c>
      <c r="Z35" t="n">
        <v>10</v>
      </c>
      <c r="AA35" t="n">
        <v>256.8304300171836</v>
      </c>
      <c r="AB35" t="n">
        <v>351.4067249082471</v>
      </c>
      <c r="AC35" t="n">
        <v>317.868960285545</v>
      </c>
      <c r="AD35" t="n">
        <v>256830.4300171836</v>
      </c>
      <c r="AE35" t="n">
        <v>351406.7249082471</v>
      </c>
      <c r="AF35" t="n">
        <v>3.178477978738676e-06</v>
      </c>
      <c r="AG35" t="n">
        <v>14</v>
      </c>
      <c r="AH35" t="n">
        <v>317868.960285545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4.4206</v>
      </c>
      <c r="E36" t="n">
        <v>22.62</v>
      </c>
      <c r="F36" t="n">
        <v>18.4</v>
      </c>
      <c r="G36" t="n">
        <v>50.19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3</v>
      </c>
      <c r="N36" t="n">
        <v>93.56999999999999</v>
      </c>
      <c r="O36" t="n">
        <v>39071.38</v>
      </c>
      <c r="P36" t="n">
        <v>258.06</v>
      </c>
      <c r="Q36" t="n">
        <v>3033.65</v>
      </c>
      <c r="R36" t="n">
        <v>80.73999999999999</v>
      </c>
      <c r="S36" t="n">
        <v>56.78</v>
      </c>
      <c r="T36" t="n">
        <v>10149.78</v>
      </c>
      <c r="U36" t="n">
        <v>0.7</v>
      </c>
      <c r="V36" t="n">
        <v>0.88</v>
      </c>
      <c r="W36" t="n">
        <v>2.72</v>
      </c>
      <c r="X36" t="n">
        <v>0.64</v>
      </c>
      <c r="Y36" t="n">
        <v>1</v>
      </c>
      <c r="Z36" t="n">
        <v>10</v>
      </c>
      <c r="AA36" t="n">
        <v>257.1068510184751</v>
      </c>
      <c r="AB36" t="n">
        <v>351.7849363170479</v>
      </c>
      <c r="AC36" t="n">
        <v>318.2110757283131</v>
      </c>
      <c r="AD36" t="n">
        <v>257106.8510184751</v>
      </c>
      <c r="AE36" t="n">
        <v>351784.9363170479</v>
      </c>
      <c r="AF36" t="n">
        <v>3.177759126291883e-06</v>
      </c>
      <c r="AG36" t="n">
        <v>14</v>
      </c>
      <c r="AH36" t="n">
        <v>318211.0757283131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4.4227</v>
      </c>
      <c r="E37" t="n">
        <v>22.61</v>
      </c>
      <c r="F37" t="n">
        <v>18.39</v>
      </c>
      <c r="G37" t="n">
        <v>50.16</v>
      </c>
      <c r="H37" t="n">
        <v>0.55</v>
      </c>
      <c r="I37" t="n">
        <v>22</v>
      </c>
      <c r="J37" t="n">
        <v>315.45</v>
      </c>
      <c r="K37" t="n">
        <v>61.82</v>
      </c>
      <c r="L37" t="n">
        <v>9.75</v>
      </c>
      <c r="M37" t="n">
        <v>2</v>
      </c>
      <c r="N37" t="n">
        <v>93.88</v>
      </c>
      <c r="O37" t="n">
        <v>39139.8</v>
      </c>
      <c r="P37" t="n">
        <v>257.84</v>
      </c>
      <c r="Q37" t="n">
        <v>3033.5</v>
      </c>
      <c r="R37" t="n">
        <v>80.43000000000001</v>
      </c>
      <c r="S37" t="n">
        <v>56.78</v>
      </c>
      <c r="T37" t="n">
        <v>9991.41</v>
      </c>
      <c r="U37" t="n">
        <v>0.71</v>
      </c>
      <c r="V37" t="n">
        <v>0.88</v>
      </c>
      <c r="W37" t="n">
        <v>2.71</v>
      </c>
      <c r="X37" t="n">
        <v>0.63</v>
      </c>
      <c r="Y37" t="n">
        <v>1</v>
      </c>
      <c r="Z37" t="n">
        <v>10</v>
      </c>
      <c r="AA37" t="n">
        <v>256.9023689937523</v>
      </c>
      <c r="AB37" t="n">
        <v>351.5051549897121</v>
      </c>
      <c r="AC37" t="n">
        <v>317.9579963381825</v>
      </c>
      <c r="AD37" t="n">
        <v>256902.3689937523</v>
      </c>
      <c r="AE37" t="n">
        <v>351505.1549897121</v>
      </c>
      <c r="AF37" t="n">
        <v>3.179268716430148e-06</v>
      </c>
      <c r="AG37" t="n">
        <v>14</v>
      </c>
      <c r="AH37" t="n">
        <v>317957.9963381825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4.4218</v>
      </c>
      <c r="E38" t="n">
        <v>22.62</v>
      </c>
      <c r="F38" t="n">
        <v>18.4</v>
      </c>
      <c r="G38" t="n">
        <v>50.17</v>
      </c>
      <c r="H38" t="n">
        <v>0.5600000000000001</v>
      </c>
      <c r="I38" t="n">
        <v>22</v>
      </c>
      <c r="J38" t="n">
        <v>316.01</v>
      </c>
      <c r="K38" t="n">
        <v>61.82</v>
      </c>
      <c r="L38" t="n">
        <v>10</v>
      </c>
      <c r="M38" t="n">
        <v>0</v>
      </c>
      <c r="N38" t="n">
        <v>94.18000000000001</v>
      </c>
      <c r="O38" t="n">
        <v>39208.35</v>
      </c>
      <c r="P38" t="n">
        <v>258.24</v>
      </c>
      <c r="Q38" t="n">
        <v>3033.5</v>
      </c>
      <c r="R38" t="n">
        <v>80.48</v>
      </c>
      <c r="S38" t="n">
        <v>56.78</v>
      </c>
      <c r="T38" t="n">
        <v>10018.49</v>
      </c>
      <c r="U38" t="n">
        <v>0.71</v>
      </c>
      <c r="V38" t="n">
        <v>0.88</v>
      </c>
      <c r="W38" t="n">
        <v>2.72</v>
      </c>
      <c r="X38" t="n">
        <v>0.63</v>
      </c>
      <c r="Y38" t="n">
        <v>1</v>
      </c>
      <c r="Z38" t="n">
        <v>10</v>
      </c>
      <c r="AA38" t="n">
        <v>257.1624245955772</v>
      </c>
      <c r="AB38" t="n">
        <v>351.8609745369722</v>
      </c>
      <c r="AC38" t="n">
        <v>318.279856967248</v>
      </c>
      <c r="AD38" t="n">
        <v>257162.4245955772</v>
      </c>
      <c r="AE38" t="n">
        <v>351860.9745369722</v>
      </c>
      <c r="AF38" t="n">
        <v>3.178621749228035e-06</v>
      </c>
      <c r="AG38" t="n">
        <v>14</v>
      </c>
      <c r="AH38" t="n">
        <v>318279.856967248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3.1416</v>
      </c>
      <c r="E2" t="n">
        <v>31.83</v>
      </c>
      <c r="F2" t="n">
        <v>26.82</v>
      </c>
      <c r="G2" t="n">
        <v>5.31</v>
      </c>
      <c r="H2" t="n">
        <v>0.64</v>
      </c>
      <c r="I2" t="n">
        <v>303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78.04000000000001</v>
      </c>
      <c r="Q2" t="n">
        <v>3036.16</v>
      </c>
      <c r="R2" t="n">
        <v>342.41</v>
      </c>
      <c r="S2" t="n">
        <v>56.78</v>
      </c>
      <c r="T2" t="n">
        <v>139576.47</v>
      </c>
      <c r="U2" t="n">
        <v>0.17</v>
      </c>
      <c r="V2" t="n">
        <v>0.6</v>
      </c>
      <c r="W2" t="n">
        <v>3.53</v>
      </c>
      <c r="X2" t="n">
        <v>9.039999999999999</v>
      </c>
      <c r="Y2" t="n">
        <v>1</v>
      </c>
      <c r="Z2" t="n">
        <v>10</v>
      </c>
      <c r="AA2" t="n">
        <v>195.9697329403232</v>
      </c>
      <c r="AB2" t="n">
        <v>268.1344341832702</v>
      </c>
      <c r="AC2" t="n">
        <v>242.5440601139393</v>
      </c>
      <c r="AD2" t="n">
        <v>195969.7329403232</v>
      </c>
      <c r="AE2" t="n">
        <v>268134.4341832702</v>
      </c>
      <c r="AF2" t="n">
        <v>2.529582774418526e-06</v>
      </c>
      <c r="AG2" t="n">
        <v>19</v>
      </c>
      <c r="AH2" t="n">
        <v>242544.0601139393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3.8706</v>
      </c>
      <c r="E2" t="n">
        <v>25.84</v>
      </c>
      <c r="F2" t="n">
        <v>21.34</v>
      </c>
      <c r="G2" t="n">
        <v>10.5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119</v>
      </c>
      <c r="N2" t="n">
        <v>12.99</v>
      </c>
      <c r="O2" t="n">
        <v>12407.75</v>
      </c>
      <c r="P2" t="n">
        <v>167.47</v>
      </c>
      <c r="Q2" t="n">
        <v>3033.96</v>
      </c>
      <c r="R2" t="n">
        <v>177.18</v>
      </c>
      <c r="S2" t="n">
        <v>56.78</v>
      </c>
      <c r="T2" t="n">
        <v>57867.96</v>
      </c>
      <c r="U2" t="n">
        <v>0.32</v>
      </c>
      <c r="V2" t="n">
        <v>0.76</v>
      </c>
      <c r="W2" t="n">
        <v>2.86</v>
      </c>
      <c r="X2" t="n">
        <v>3.57</v>
      </c>
      <c r="Y2" t="n">
        <v>1</v>
      </c>
      <c r="Z2" t="n">
        <v>10</v>
      </c>
      <c r="AA2" t="n">
        <v>220.0164485222445</v>
      </c>
      <c r="AB2" t="n">
        <v>301.0362113086576</v>
      </c>
      <c r="AC2" t="n">
        <v>272.3057378084245</v>
      </c>
      <c r="AD2" t="n">
        <v>220016.4485222445</v>
      </c>
      <c r="AE2" t="n">
        <v>301036.2113086577</v>
      </c>
      <c r="AF2" t="n">
        <v>2.966524674724524e-06</v>
      </c>
      <c r="AG2" t="n">
        <v>15</v>
      </c>
      <c r="AH2" t="n">
        <v>272305.7378084245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4.1494</v>
      </c>
      <c r="E3" t="n">
        <v>24.1</v>
      </c>
      <c r="F3" t="n">
        <v>20.3</v>
      </c>
      <c r="G3" t="n">
        <v>13.84</v>
      </c>
      <c r="H3" t="n">
        <v>0.22</v>
      </c>
      <c r="I3" t="n">
        <v>88</v>
      </c>
      <c r="J3" t="n">
        <v>99.02</v>
      </c>
      <c r="K3" t="n">
        <v>39.72</v>
      </c>
      <c r="L3" t="n">
        <v>1.25</v>
      </c>
      <c r="M3" t="n">
        <v>80</v>
      </c>
      <c r="N3" t="n">
        <v>13.05</v>
      </c>
      <c r="O3" t="n">
        <v>12446.14</v>
      </c>
      <c r="P3" t="n">
        <v>150.05</v>
      </c>
      <c r="Q3" t="n">
        <v>3033.78</v>
      </c>
      <c r="R3" t="n">
        <v>143.03</v>
      </c>
      <c r="S3" t="n">
        <v>56.78</v>
      </c>
      <c r="T3" t="n">
        <v>40963.07</v>
      </c>
      <c r="U3" t="n">
        <v>0.4</v>
      </c>
      <c r="V3" t="n">
        <v>0.79</v>
      </c>
      <c r="W3" t="n">
        <v>2.81</v>
      </c>
      <c r="X3" t="n">
        <v>2.54</v>
      </c>
      <c r="Y3" t="n">
        <v>1</v>
      </c>
      <c r="Z3" t="n">
        <v>10</v>
      </c>
      <c r="AA3" t="n">
        <v>194.6068457466598</v>
      </c>
      <c r="AB3" t="n">
        <v>266.2696717985615</v>
      </c>
      <c r="AC3" t="n">
        <v>240.8572680340161</v>
      </c>
      <c r="AD3" t="n">
        <v>194606.8457466598</v>
      </c>
      <c r="AE3" t="n">
        <v>266269.6717985615</v>
      </c>
      <c r="AF3" t="n">
        <v>3.180203969746794e-06</v>
      </c>
      <c r="AG3" t="n">
        <v>14</v>
      </c>
      <c r="AH3" t="n">
        <v>240857.2680340161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4.2782</v>
      </c>
      <c r="E4" t="n">
        <v>23.37</v>
      </c>
      <c r="F4" t="n">
        <v>19.91</v>
      </c>
      <c r="G4" t="n">
        <v>16.59</v>
      </c>
      <c r="H4" t="n">
        <v>0.27</v>
      </c>
      <c r="I4" t="n">
        <v>72</v>
      </c>
      <c r="J4" t="n">
        <v>99.33</v>
      </c>
      <c r="K4" t="n">
        <v>39.72</v>
      </c>
      <c r="L4" t="n">
        <v>1.5</v>
      </c>
      <c r="M4" t="n">
        <v>29</v>
      </c>
      <c r="N4" t="n">
        <v>13.11</v>
      </c>
      <c r="O4" t="n">
        <v>12484.55</v>
      </c>
      <c r="P4" t="n">
        <v>139.83</v>
      </c>
      <c r="Q4" t="n">
        <v>3033.98</v>
      </c>
      <c r="R4" t="n">
        <v>128.62</v>
      </c>
      <c r="S4" t="n">
        <v>56.78</v>
      </c>
      <c r="T4" t="n">
        <v>33836.9</v>
      </c>
      <c r="U4" t="n">
        <v>0.44</v>
      </c>
      <c r="V4" t="n">
        <v>0.8100000000000001</v>
      </c>
      <c r="W4" t="n">
        <v>2.83</v>
      </c>
      <c r="X4" t="n">
        <v>2.14</v>
      </c>
      <c r="Y4" t="n">
        <v>1</v>
      </c>
      <c r="Z4" t="n">
        <v>10</v>
      </c>
      <c r="AA4" t="n">
        <v>185.6028366847691</v>
      </c>
      <c r="AB4" t="n">
        <v>253.9499893712439</v>
      </c>
      <c r="AC4" t="n">
        <v>229.7133588067749</v>
      </c>
      <c r="AD4" t="n">
        <v>185602.8366847691</v>
      </c>
      <c r="AE4" t="n">
        <v>253949.9893712439</v>
      </c>
      <c r="AF4" t="n">
        <v>3.278919512066982e-06</v>
      </c>
      <c r="AG4" t="n">
        <v>14</v>
      </c>
      <c r="AH4" t="n">
        <v>229713.358806775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4.3086</v>
      </c>
      <c r="E5" t="n">
        <v>23.21</v>
      </c>
      <c r="F5" t="n">
        <v>19.8</v>
      </c>
      <c r="G5" t="n">
        <v>17.22</v>
      </c>
      <c r="H5" t="n">
        <v>0.31</v>
      </c>
      <c r="I5" t="n">
        <v>69</v>
      </c>
      <c r="J5" t="n">
        <v>99.64</v>
      </c>
      <c r="K5" t="n">
        <v>39.72</v>
      </c>
      <c r="L5" t="n">
        <v>1.75</v>
      </c>
      <c r="M5" t="n">
        <v>2</v>
      </c>
      <c r="N5" t="n">
        <v>13.18</v>
      </c>
      <c r="O5" t="n">
        <v>12522.99</v>
      </c>
      <c r="P5" t="n">
        <v>138.25</v>
      </c>
      <c r="Q5" t="n">
        <v>3034.19</v>
      </c>
      <c r="R5" t="n">
        <v>124.78</v>
      </c>
      <c r="S5" t="n">
        <v>56.78</v>
      </c>
      <c r="T5" t="n">
        <v>31932.91</v>
      </c>
      <c r="U5" t="n">
        <v>0.46</v>
      </c>
      <c r="V5" t="n">
        <v>0.8100000000000001</v>
      </c>
      <c r="W5" t="n">
        <v>2.84</v>
      </c>
      <c r="X5" t="n">
        <v>2.04</v>
      </c>
      <c r="Y5" t="n">
        <v>1</v>
      </c>
      <c r="Z5" t="n">
        <v>10</v>
      </c>
      <c r="AA5" t="n">
        <v>184.0129726796509</v>
      </c>
      <c r="AB5" t="n">
        <v>251.7746672995925</v>
      </c>
      <c r="AC5" t="n">
        <v>227.7456464205576</v>
      </c>
      <c r="AD5" t="n">
        <v>184012.9726796508</v>
      </c>
      <c r="AE5" t="n">
        <v>251774.6672995925</v>
      </c>
      <c r="AF5" t="n">
        <v>3.302218832614604e-06</v>
      </c>
      <c r="AG5" t="n">
        <v>14</v>
      </c>
      <c r="AH5" t="n">
        <v>227745.6464205576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4.3095</v>
      </c>
      <c r="E6" t="n">
        <v>23.2</v>
      </c>
      <c r="F6" t="n">
        <v>19.8</v>
      </c>
      <c r="G6" t="n">
        <v>17.22</v>
      </c>
      <c r="H6" t="n">
        <v>0.35</v>
      </c>
      <c r="I6" t="n">
        <v>69</v>
      </c>
      <c r="J6" t="n">
        <v>99.95</v>
      </c>
      <c r="K6" t="n">
        <v>39.72</v>
      </c>
      <c r="L6" t="n">
        <v>2</v>
      </c>
      <c r="M6" t="n">
        <v>0</v>
      </c>
      <c r="N6" t="n">
        <v>13.24</v>
      </c>
      <c r="O6" t="n">
        <v>12561.45</v>
      </c>
      <c r="P6" t="n">
        <v>138.75</v>
      </c>
      <c r="Q6" t="n">
        <v>3034.68</v>
      </c>
      <c r="R6" t="n">
        <v>124.72</v>
      </c>
      <c r="S6" t="n">
        <v>56.78</v>
      </c>
      <c r="T6" t="n">
        <v>31902.24</v>
      </c>
      <c r="U6" t="n">
        <v>0.46</v>
      </c>
      <c r="V6" t="n">
        <v>0.82</v>
      </c>
      <c r="W6" t="n">
        <v>2.84</v>
      </c>
      <c r="X6" t="n">
        <v>2.03</v>
      </c>
      <c r="Y6" t="n">
        <v>1</v>
      </c>
      <c r="Z6" t="n">
        <v>10</v>
      </c>
      <c r="AA6" t="n">
        <v>184.2749964063605</v>
      </c>
      <c r="AB6" t="n">
        <v>252.1331797221475</v>
      </c>
      <c r="AC6" t="n">
        <v>228.0699429206794</v>
      </c>
      <c r="AD6" t="n">
        <v>184274.9964063605</v>
      </c>
      <c r="AE6" t="n">
        <v>252133.1797221475</v>
      </c>
      <c r="AF6" t="n">
        <v>3.302908615130816e-06</v>
      </c>
      <c r="AG6" t="n">
        <v>14</v>
      </c>
      <c r="AH6" t="n">
        <v>228069.9429206793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2.5868</v>
      </c>
      <c r="E2" t="n">
        <v>38.66</v>
      </c>
      <c r="F2" t="n">
        <v>25.55</v>
      </c>
      <c r="G2" t="n">
        <v>5.9</v>
      </c>
      <c r="H2" t="n">
        <v>0.09</v>
      </c>
      <c r="I2" t="n">
        <v>260</v>
      </c>
      <c r="J2" t="n">
        <v>204</v>
      </c>
      <c r="K2" t="n">
        <v>55.27</v>
      </c>
      <c r="L2" t="n">
        <v>1</v>
      </c>
      <c r="M2" t="n">
        <v>258</v>
      </c>
      <c r="N2" t="n">
        <v>42.72</v>
      </c>
      <c r="O2" t="n">
        <v>25393.6</v>
      </c>
      <c r="P2" t="n">
        <v>358.29</v>
      </c>
      <c r="Q2" t="n">
        <v>3034.48</v>
      </c>
      <c r="R2" t="n">
        <v>314.97</v>
      </c>
      <c r="S2" t="n">
        <v>56.78</v>
      </c>
      <c r="T2" t="n">
        <v>126074.05</v>
      </c>
      <c r="U2" t="n">
        <v>0.18</v>
      </c>
      <c r="V2" t="n">
        <v>0.63</v>
      </c>
      <c r="W2" t="n">
        <v>3.08</v>
      </c>
      <c r="X2" t="n">
        <v>7.78</v>
      </c>
      <c r="Y2" t="n">
        <v>1</v>
      </c>
      <c r="Z2" t="n">
        <v>10</v>
      </c>
      <c r="AA2" t="n">
        <v>529.0705522156635</v>
      </c>
      <c r="AB2" t="n">
        <v>723.8976704869142</v>
      </c>
      <c r="AC2" t="n">
        <v>654.8098928124039</v>
      </c>
      <c r="AD2" t="n">
        <v>529070.5522156635</v>
      </c>
      <c r="AE2" t="n">
        <v>723897.6704869142</v>
      </c>
      <c r="AF2" t="n">
        <v>1.900621064777841e-06</v>
      </c>
      <c r="AG2" t="n">
        <v>23</v>
      </c>
      <c r="AH2" t="n">
        <v>654809.8928124039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2.9936</v>
      </c>
      <c r="E3" t="n">
        <v>33.4</v>
      </c>
      <c r="F3" t="n">
        <v>23.26</v>
      </c>
      <c r="G3" t="n">
        <v>7.46</v>
      </c>
      <c r="H3" t="n">
        <v>0.11</v>
      </c>
      <c r="I3" t="n">
        <v>187</v>
      </c>
      <c r="J3" t="n">
        <v>204.39</v>
      </c>
      <c r="K3" t="n">
        <v>55.27</v>
      </c>
      <c r="L3" t="n">
        <v>1.25</v>
      </c>
      <c r="M3" t="n">
        <v>185</v>
      </c>
      <c r="N3" t="n">
        <v>42.87</v>
      </c>
      <c r="O3" t="n">
        <v>25442.42</v>
      </c>
      <c r="P3" t="n">
        <v>322.26</v>
      </c>
      <c r="Q3" t="n">
        <v>3034.16</v>
      </c>
      <c r="R3" t="n">
        <v>240.11</v>
      </c>
      <c r="S3" t="n">
        <v>56.78</v>
      </c>
      <c r="T3" t="n">
        <v>89006.91</v>
      </c>
      <c r="U3" t="n">
        <v>0.24</v>
      </c>
      <c r="V3" t="n">
        <v>0.6899999999999999</v>
      </c>
      <c r="W3" t="n">
        <v>2.96</v>
      </c>
      <c r="X3" t="n">
        <v>5.49</v>
      </c>
      <c r="Y3" t="n">
        <v>1</v>
      </c>
      <c r="Z3" t="n">
        <v>10</v>
      </c>
      <c r="AA3" t="n">
        <v>426.4481364688731</v>
      </c>
      <c r="AB3" t="n">
        <v>583.4851538806993</v>
      </c>
      <c r="AC3" t="n">
        <v>527.7981497208815</v>
      </c>
      <c r="AD3" t="n">
        <v>426448.1364688731</v>
      </c>
      <c r="AE3" t="n">
        <v>583485.1538806993</v>
      </c>
      <c r="AF3" t="n">
        <v>2.199512609988768e-06</v>
      </c>
      <c r="AG3" t="n">
        <v>20</v>
      </c>
      <c r="AH3" t="n">
        <v>527798.1497208815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3.2777</v>
      </c>
      <c r="E4" t="n">
        <v>30.51</v>
      </c>
      <c r="F4" t="n">
        <v>22.02</v>
      </c>
      <c r="G4" t="n">
        <v>9.050000000000001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301.56</v>
      </c>
      <c r="Q4" t="n">
        <v>3033.92</v>
      </c>
      <c r="R4" t="n">
        <v>199.69</v>
      </c>
      <c r="S4" t="n">
        <v>56.78</v>
      </c>
      <c r="T4" t="n">
        <v>69003.5</v>
      </c>
      <c r="U4" t="n">
        <v>0.28</v>
      </c>
      <c r="V4" t="n">
        <v>0.73</v>
      </c>
      <c r="W4" t="n">
        <v>2.89</v>
      </c>
      <c r="X4" t="n">
        <v>4.26</v>
      </c>
      <c r="Y4" t="n">
        <v>1</v>
      </c>
      <c r="Z4" t="n">
        <v>10</v>
      </c>
      <c r="AA4" t="n">
        <v>371.1818393421039</v>
      </c>
      <c r="AB4" t="n">
        <v>507.8673679749025</v>
      </c>
      <c r="AC4" t="n">
        <v>459.3972191717048</v>
      </c>
      <c r="AD4" t="n">
        <v>371181.8393421039</v>
      </c>
      <c r="AE4" t="n">
        <v>507867.3679749025</v>
      </c>
      <c r="AF4" t="n">
        <v>2.408251764350676e-06</v>
      </c>
      <c r="AG4" t="n">
        <v>18</v>
      </c>
      <c r="AH4" t="n">
        <v>459397.2191717048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3.4937</v>
      </c>
      <c r="E5" t="n">
        <v>28.62</v>
      </c>
      <c r="F5" t="n">
        <v>21.23</v>
      </c>
      <c r="G5" t="n">
        <v>10.71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287</v>
      </c>
      <c r="Q5" t="n">
        <v>3034.25</v>
      </c>
      <c r="R5" t="n">
        <v>173.56</v>
      </c>
      <c r="S5" t="n">
        <v>56.78</v>
      </c>
      <c r="T5" t="n">
        <v>56072.27</v>
      </c>
      <c r="U5" t="n">
        <v>0.33</v>
      </c>
      <c r="V5" t="n">
        <v>0.76</v>
      </c>
      <c r="W5" t="n">
        <v>2.85</v>
      </c>
      <c r="X5" t="n">
        <v>3.46</v>
      </c>
      <c r="Y5" t="n">
        <v>1</v>
      </c>
      <c r="Z5" t="n">
        <v>10</v>
      </c>
      <c r="AA5" t="n">
        <v>338.2279090839889</v>
      </c>
      <c r="AB5" t="n">
        <v>462.7783467709523</v>
      </c>
      <c r="AC5" t="n">
        <v>418.6114308686208</v>
      </c>
      <c r="AD5" t="n">
        <v>338227.9090839889</v>
      </c>
      <c r="AE5" t="n">
        <v>462778.3467709523</v>
      </c>
      <c r="AF5" t="n">
        <v>2.566955239683912e-06</v>
      </c>
      <c r="AG5" t="n">
        <v>17</v>
      </c>
      <c r="AH5" t="n">
        <v>418611.4308686208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3.669</v>
      </c>
      <c r="E6" t="n">
        <v>27.26</v>
      </c>
      <c r="F6" t="n">
        <v>20.64</v>
      </c>
      <c r="G6" t="n">
        <v>12.38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275.05</v>
      </c>
      <c r="Q6" t="n">
        <v>3033.78</v>
      </c>
      <c r="R6" t="n">
        <v>154.49</v>
      </c>
      <c r="S6" t="n">
        <v>56.78</v>
      </c>
      <c r="T6" t="n">
        <v>46631.63</v>
      </c>
      <c r="U6" t="n">
        <v>0.37</v>
      </c>
      <c r="V6" t="n">
        <v>0.78</v>
      </c>
      <c r="W6" t="n">
        <v>2.81</v>
      </c>
      <c r="X6" t="n">
        <v>2.87</v>
      </c>
      <c r="Y6" t="n">
        <v>1</v>
      </c>
      <c r="Z6" t="n">
        <v>10</v>
      </c>
      <c r="AA6" t="n">
        <v>312.4070755282082</v>
      </c>
      <c r="AB6" t="n">
        <v>427.4491431651529</v>
      </c>
      <c r="AC6" t="n">
        <v>386.6539968701103</v>
      </c>
      <c r="AD6" t="n">
        <v>312407.0755282082</v>
      </c>
      <c r="AE6" t="n">
        <v>427449.1431651529</v>
      </c>
      <c r="AF6" t="n">
        <v>2.69575486572982e-06</v>
      </c>
      <c r="AG6" t="n">
        <v>16</v>
      </c>
      <c r="AH6" t="n">
        <v>386653.9968701103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3.8076</v>
      </c>
      <c r="E7" t="n">
        <v>26.26</v>
      </c>
      <c r="F7" t="n">
        <v>20.21</v>
      </c>
      <c r="G7" t="n">
        <v>14.1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266.04</v>
      </c>
      <c r="Q7" t="n">
        <v>3033.81</v>
      </c>
      <c r="R7" t="n">
        <v>140.77</v>
      </c>
      <c r="S7" t="n">
        <v>56.78</v>
      </c>
      <c r="T7" t="n">
        <v>39844.1</v>
      </c>
      <c r="U7" t="n">
        <v>0.4</v>
      </c>
      <c r="V7" t="n">
        <v>0.8</v>
      </c>
      <c r="W7" t="n">
        <v>2.79</v>
      </c>
      <c r="X7" t="n">
        <v>2.44</v>
      </c>
      <c r="Y7" t="n">
        <v>1</v>
      </c>
      <c r="Z7" t="n">
        <v>10</v>
      </c>
      <c r="AA7" t="n">
        <v>298.9715663059658</v>
      </c>
      <c r="AB7" t="n">
        <v>409.0660867144469</v>
      </c>
      <c r="AC7" t="n">
        <v>370.025393526278</v>
      </c>
      <c r="AD7" t="n">
        <v>298971.5663059658</v>
      </c>
      <c r="AE7" t="n">
        <v>409066.0867144469</v>
      </c>
      <c r="AF7" t="n">
        <v>2.797589595735313e-06</v>
      </c>
      <c r="AG7" t="n">
        <v>16</v>
      </c>
      <c r="AH7" t="n">
        <v>370025.393526278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3.9043</v>
      </c>
      <c r="E8" t="n">
        <v>25.61</v>
      </c>
      <c r="F8" t="n">
        <v>19.97</v>
      </c>
      <c r="G8" t="n">
        <v>15.76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259.34</v>
      </c>
      <c r="Q8" t="n">
        <v>3033.69</v>
      </c>
      <c r="R8" t="n">
        <v>132.29</v>
      </c>
      <c r="S8" t="n">
        <v>56.78</v>
      </c>
      <c r="T8" t="n">
        <v>35651.45</v>
      </c>
      <c r="U8" t="n">
        <v>0.43</v>
      </c>
      <c r="V8" t="n">
        <v>0.8100000000000001</v>
      </c>
      <c r="W8" t="n">
        <v>2.79</v>
      </c>
      <c r="X8" t="n">
        <v>2.2</v>
      </c>
      <c r="Y8" t="n">
        <v>1</v>
      </c>
      <c r="Z8" t="n">
        <v>10</v>
      </c>
      <c r="AA8" t="n">
        <v>283.0891025655287</v>
      </c>
      <c r="AB8" t="n">
        <v>387.3349991399326</v>
      </c>
      <c r="AC8" t="n">
        <v>350.3682904501023</v>
      </c>
      <c r="AD8" t="n">
        <v>283089.1025655287</v>
      </c>
      <c r="AE8" t="n">
        <v>387334.9991399326</v>
      </c>
      <c r="AF8" t="n">
        <v>2.868638790479405e-06</v>
      </c>
      <c r="AG8" t="n">
        <v>15</v>
      </c>
      <c r="AH8" t="n">
        <v>350368.2904501023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4.0081</v>
      </c>
      <c r="E9" t="n">
        <v>24.95</v>
      </c>
      <c r="F9" t="n">
        <v>19.67</v>
      </c>
      <c r="G9" t="n">
        <v>17.61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251.63</v>
      </c>
      <c r="Q9" t="n">
        <v>3033.96</v>
      </c>
      <c r="R9" t="n">
        <v>122.68</v>
      </c>
      <c r="S9" t="n">
        <v>56.78</v>
      </c>
      <c r="T9" t="n">
        <v>30890.71</v>
      </c>
      <c r="U9" t="n">
        <v>0.46</v>
      </c>
      <c r="V9" t="n">
        <v>0.82</v>
      </c>
      <c r="W9" t="n">
        <v>2.76</v>
      </c>
      <c r="X9" t="n">
        <v>1.9</v>
      </c>
      <c r="Y9" t="n">
        <v>1</v>
      </c>
      <c r="Z9" t="n">
        <v>10</v>
      </c>
      <c r="AA9" t="n">
        <v>273.5502590823128</v>
      </c>
      <c r="AB9" t="n">
        <v>374.2835326621224</v>
      </c>
      <c r="AC9" t="n">
        <v>338.562437615086</v>
      </c>
      <c r="AD9" t="n">
        <v>273550.2590823128</v>
      </c>
      <c r="AE9" t="n">
        <v>374283.5326621223</v>
      </c>
      <c r="AF9" t="n">
        <v>2.944904627236765e-06</v>
      </c>
      <c r="AG9" t="n">
        <v>15</v>
      </c>
      <c r="AH9" t="n">
        <v>338562.437615086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4.0868</v>
      </c>
      <c r="E10" t="n">
        <v>24.47</v>
      </c>
      <c r="F10" t="n">
        <v>19.47</v>
      </c>
      <c r="G10" t="n">
        <v>19.47</v>
      </c>
      <c r="H10" t="n">
        <v>0.26</v>
      </c>
      <c r="I10" t="n">
        <v>60</v>
      </c>
      <c r="J10" t="n">
        <v>207.17</v>
      </c>
      <c r="K10" t="n">
        <v>55.27</v>
      </c>
      <c r="L10" t="n">
        <v>3</v>
      </c>
      <c r="M10" t="n">
        <v>58</v>
      </c>
      <c r="N10" t="n">
        <v>43.9</v>
      </c>
      <c r="O10" t="n">
        <v>25785.6</v>
      </c>
      <c r="P10" t="n">
        <v>245.06</v>
      </c>
      <c r="Q10" t="n">
        <v>3033.69</v>
      </c>
      <c r="R10" t="n">
        <v>116.46</v>
      </c>
      <c r="S10" t="n">
        <v>56.78</v>
      </c>
      <c r="T10" t="n">
        <v>27819.43</v>
      </c>
      <c r="U10" t="n">
        <v>0.49</v>
      </c>
      <c r="V10" t="n">
        <v>0.83</v>
      </c>
      <c r="W10" t="n">
        <v>2.75</v>
      </c>
      <c r="X10" t="n">
        <v>1.7</v>
      </c>
      <c r="Y10" t="n">
        <v>1</v>
      </c>
      <c r="Z10" t="n">
        <v>10</v>
      </c>
      <c r="AA10" t="n">
        <v>266.2358025001815</v>
      </c>
      <c r="AB10" t="n">
        <v>364.2755704754002</v>
      </c>
      <c r="AC10" t="n">
        <v>329.5096212932015</v>
      </c>
      <c r="AD10" t="n">
        <v>266235.8025001815</v>
      </c>
      <c r="AE10" t="n">
        <v>364275.5704754002</v>
      </c>
      <c r="AF10" t="n">
        <v>3.002728532369755e-06</v>
      </c>
      <c r="AG10" t="n">
        <v>15</v>
      </c>
      <c r="AH10" t="n">
        <v>329509.6212932015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4.1523</v>
      </c>
      <c r="E11" t="n">
        <v>24.08</v>
      </c>
      <c r="F11" t="n">
        <v>19.33</v>
      </c>
      <c r="G11" t="n">
        <v>21.48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239.35</v>
      </c>
      <c r="Q11" t="n">
        <v>3033.89</v>
      </c>
      <c r="R11" t="n">
        <v>111.5</v>
      </c>
      <c r="S11" t="n">
        <v>56.78</v>
      </c>
      <c r="T11" t="n">
        <v>25365.57</v>
      </c>
      <c r="U11" t="n">
        <v>0.51</v>
      </c>
      <c r="V11" t="n">
        <v>0.83</v>
      </c>
      <c r="W11" t="n">
        <v>2.75</v>
      </c>
      <c r="X11" t="n">
        <v>1.56</v>
      </c>
      <c r="Y11" t="n">
        <v>1</v>
      </c>
      <c r="Z11" t="n">
        <v>10</v>
      </c>
      <c r="AA11" t="n">
        <v>253.3699261547601</v>
      </c>
      <c r="AB11" t="n">
        <v>346.671910857026</v>
      </c>
      <c r="AC11" t="n">
        <v>313.5860302420177</v>
      </c>
      <c r="AD11" t="n">
        <v>253369.9261547601</v>
      </c>
      <c r="AE11" t="n">
        <v>346671.9108570261</v>
      </c>
      <c r="AF11" t="n">
        <v>3.050853891787935e-06</v>
      </c>
      <c r="AG11" t="n">
        <v>14</v>
      </c>
      <c r="AH11" t="n">
        <v>313586.0302420176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4.2209</v>
      </c>
      <c r="E12" t="n">
        <v>23.69</v>
      </c>
      <c r="F12" t="n">
        <v>19.14</v>
      </c>
      <c r="G12" t="n">
        <v>23.44</v>
      </c>
      <c r="H12" t="n">
        <v>0.3</v>
      </c>
      <c r="I12" t="n">
        <v>49</v>
      </c>
      <c r="J12" t="n">
        <v>207.97</v>
      </c>
      <c r="K12" t="n">
        <v>55.27</v>
      </c>
      <c r="L12" t="n">
        <v>3.5</v>
      </c>
      <c r="M12" t="n">
        <v>47</v>
      </c>
      <c r="N12" t="n">
        <v>44.2</v>
      </c>
      <c r="O12" t="n">
        <v>25884.1</v>
      </c>
      <c r="P12" t="n">
        <v>232.61</v>
      </c>
      <c r="Q12" t="n">
        <v>3033.57</v>
      </c>
      <c r="R12" t="n">
        <v>105.7</v>
      </c>
      <c r="S12" t="n">
        <v>56.78</v>
      </c>
      <c r="T12" t="n">
        <v>22494.9</v>
      </c>
      <c r="U12" t="n">
        <v>0.54</v>
      </c>
      <c r="V12" t="n">
        <v>0.84</v>
      </c>
      <c r="W12" t="n">
        <v>2.73</v>
      </c>
      <c r="X12" t="n">
        <v>1.37</v>
      </c>
      <c r="Y12" t="n">
        <v>1</v>
      </c>
      <c r="Z12" t="n">
        <v>10</v>
      </c>
      <c r="AA12" t="n">
        <v>246.8194898121789</v>
      </c>
      <c r="AB12" t="n">
        <v>337.709314868255</v>
      </c>
      <c r="AC12" t="n">
        <v>305.4788118353296</v>
      </c>
      <c r="AD12" t="n">
        <v>246819.4898121789</v>
      </c>
      <c r="AE12" t="n">
        <v>337709.314868255</v>
      </c>
      <c r="AF12" t="n">
        <v>3.101256939972471e-06</v>
      </c>
      <c r="AG12" t="n">
        <v>14</v>
      </c>
      <c r="AH12" t="n">
        <v>305478.8118353296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4.2689</v>
      </c>
      <c r="E13" t="n">
        <v>23.43</v>
      </c>
      <c r="F13" t="n">
        <v>19.04</v>
      </c>
      <c r="G13" t="n">
        <v>25.38</v>
      </c>
      <c r="H13" t="n">
        <v>0.32</v>
      </c>
      <c r="I13" t="n">
        <v>45</v>
      </c>
      <c r="J13" t="n">
        <v>208.37</v>
      </c>
      <c r="K13" t="n">
        <v>55.27</v>
      </c>
      <c r="L13" t="n">
        <v>3.75</v>
      </c>
      <c r="M13" t="n">
        <v>43</v>
      </c>
      <c r="N13" t="n">
        <v>44.35</v>
      </c>
      <c r="O13" t="n">
        <v>25933.43</v>
      </c>
      <c r="P13" t="n">
        <v>228.2</v>
      </c>
      <c r="Q13" t="n">
        <v>3033.55</v>
      </c>
      <c r="R13" t="n">
        <v>102.28</v>
      </c>
      <c r="S13" t="n">
        <v>56.78</v>
      </c>
      <c r="T13" t="n">
        <v>20804.38</v>
      </c>
      <c r="U13" t="n">
        <v>0.5600000000000001</v>
      </c>
      <c r="V13" t="n">
        <v>0.85</v>
      </c>
      <c r="W13" t="n">
        <v>2.73</v>
      </c>
      <c r="X13" t="n">
        <v>1.27</v>
      </c>
      <c r="Y13" t="n">
        <v>1</v>
      </c>
      <c r="Z13" t="n">
        <v>10</v>
      </c>
      <c r="AA13" t="n">
        <v>242.5616906547789</v>
      </c>
      <c r="AB13" t="n">
        <v>331.8836062202616</v>
      </c>
      <c r="AC13" t="n">
        <v>300.2091006442654</v>
      </c>
      <c r="AD13" t="n">
        <v>242561.6906547789</v>
      </c>
      <c r="AE13" t="n">
        <v>331883.6062202616</v>
      </c>
      <c r="AF13" t="n">
        <v>3.136524378935412e-06</v>
      </c>
      <c r="AG13" t="n">
        <v>14</v>
      </c>
      <c r="AH13" t="n">
        <v>300209.1006442654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4.3164</v>
      </c>
      <c r="E14" t="n">
        <v>23.17</v>
      </c>
      <c r="F14" t="n">
        <v>18.94</v>
      </c>
      <c r="G14" t="n">
        <v>27.72</v>
      </c>
      <c r="H14" t="n">
        <v>0.34</v>
      </c>
      <c r="I14" t="n">
        <v>41</v>
      </c>
      <c r="J14" t="n">
        <v>208.77</v>
      </c>
      <c r="K14" t="n">
        <v>55.27</v>
      </c>
      <c r="L14" t="n">
        <v>4</v>
      </c>
      <c r="M14" t="n">
        <v>39</v>
      </c>
      <c r="N14" t="n">
        <v>44.5</v>
      </c>
      <c r="O14" t="n">
        <v>25982.82</v>
      </c>
      <c r="P14" t="n">
        <v>220.02</v>
      </c>
      <c r="Q14" t="n">
        <v>3033.89</v>
      </c>
      <c r="R14" t="n">
        <v>99.18000000000001</v>
      </c>
      <c r="S14" t="n">
        <v>56.78</v>
      </c>
      <c r="T14" t="n">
        <v>19270.84</v>
      </c>
      <c r="U14" t="n">
        <v>0.57</v>
      </c>
      <c r="V14" t="n">
        <v>0.85</v>
      </c>
      <c r="W14" t="n">
        <v>2.72</v>
      </c>
      <c r="X14" t="n">
        <v>1.17</v>
      </c>
      <c r="Y14" t="n">
        <v>1</v>
      </c>
      <c r="Z14" t="n">
        <v>10</v>
      </c>
      <c r="AA14" t="n">
        <v>236.3024014882138</v>
      </c>
      <c r="AB14" t="n">
        <v>323.3193706422225</v>
      </c>
      <c r="AC14" t="n">
        <v>292.4622236898115</v>
      </c>
      <c r="AD14" t="n">
        <v>236302.4014882138</v>
      </c>
      <c r="AE14" t="n">
        <v>323319.3706422225</v>
      </c>
      <c r="AF14" t="n">
        <v>3.17142444874249e-06</v>
      </c>
      <c r="AG14" t="n">
        <v>14</v>
      </c>
      <c r="AH14" t="n">
        <v>292462.2236898115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4.3728</v>
      </c>
      <c r="E15" t="n">
        <v>22.87</v>
      </c>
      <c r="F15" t="n">
        <v>18.8</v>
      </c>
      <c r="G15" t="n">
        <v>30.49</v>
      </c>
      <c r="H15" t="n">
        <v>0.36</v>
      </c>
      <c r="I15" t="n">
        <v>37</v>
      </c>
      <c r="J15" t="n">
        <v>209.17</v>
      </c>
      <c r="K15" t="n">
        <v>55.27</v>
      </c>
      <c r="L15" t="n">
        <v>4.25</v>
      </c>
      <c r="M15" t="n">
        <v>34</v>
      </c>
      <c r="N15" t="n">
        <v>44.65</v>
      </c>
      <c r="O15" t="n">
        <v>26032.25</v>
      </c>
      <c r="P15" t="n">
        <v>213.7</v>
      </c>
      <c r="Q15" t="n">
        <v>3033.82</v>
      </c>
      <c r="R15" t="n">
        <v>94.33</v>
      </c>
      <c r="S15" t="n">
        <v>56.78</v>
      </c>
      <c r="T15" t="n">
        <v>16868.99</v>
      </c>
      <c r="U15" t="n">
        <v>0.6</v>
      </c>
      <c r="V15" t="n">
        <v>0.86</v>
      </c>
      <c r="W15" t="n">
        <v>2.72</v>
      </c>
      <c r="X15" t="n">
        <v>1.04</v>
      </c>
      <c r="Y15" t="n">
        <v>1</v>
      </c>
      <c r="Z15" t="n">
        <v>10</v>
      </c>
      <c r="AA15" t="n">
        <v>230.9064161919998</v>
      </c>
      <c r="AB15" t="n">
        <v>315.9363455058759</v>
      </c>
      <c r="AC15" t="n">
        <v>285.7838241103347</v>
      </c>
      <c r="AD15" t="n">
        <v>230906.4161919998</v>
      </c>
      <c r="AE15" t="n">
        <v>315936.3455058759</v>
      </c>
      <c r="AF15" t="n">
        <v>3.212863689523945e-06</v>
      </c>
      <c r="AG15" t="n">
        <v>14</v>
      </c>
      <c r="AH15" t="n">
        <v>285783.8241103347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4.3947</v>
      </c>
      <c r="E16" t="n">
        <v>22.75</v>
      </c>
      <c r="F16" t="n">
        <v>18.77</v>
      </c>
      <c r="G16" t="n">
        <v>32.18</v>
      </c>
      <c r="H16" t="n">
        <v>0.38</v>
      </c>
      <c r="I16" t="n">
        <v>35</v>
      </c>
      <c r="J16" t="n">
        <v>209.58</v>
      </c>
      <c r="K16" t="n">
        <v>55.27</v>
      </c>
      <c r="L16" t="n">
        <v>4.5</v>
      </c>
      <c r="M16" t="n">
        <v>32</v>
      </c>
      <c r="N16" t="n">
        <v>44.8</v>
      </c>
      <c r="O16" t="n">
        <v>26081.73</v>
      </c>
      <c r="P16" t="n">
        <v>210.98</v>
      </c>
      <c r="Q16" t="n">
        <v>3033.58</v>
      </c>
      <c r="R16" t="n">
        <v>93.79000000000001</v>
      </c>
      <c r="S16" t="n">
        <v>56.78</v>
      </c>
      <c r="T16" t="n">
        <v>16605.72</v>
      </c>
      <c r="U16" t="n">
        <v>0.61</v>
      </c>
      <c r="V16" t="n">
        <v>0.86</v>
      </c>
      <c r="W16" t="n">
        <v>2.71</v>
      </c>
      <c r="X16" t="n">
        <v>1</v>
      </c>
      <c r="Y16" t="n">
        <v>1</v>
      </c>
      <c r="Z16" t="n">
        <v>10</v>
      </c>
      <c r="AA16" t="n">
        <v>228.7215312943968</v>
      </c>
      <c r="AB16" t="n">
        <v>312.9468895986581</v>
      </c>
      <c r="AC16" t="n">
        <v>283.079677679173</v>
      </c>
      <c r="AD16" t="n">
        <v>228721.5312943968</v>
      </c>
      <c r="AE16" t="n">
        <v>312946.8895986581</v>
      </c>
      <c r="AF16" t="n">
        <v>3.228954458550788e-06</v>
      </c>
      <c r="AG16" t="n">
        <v>14</v>
      </c>
      <c r="AH16" t="n">
        <v>283079.677679173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4.4231</v>
      </c>
      <c r="E17" t="n">
        <v>22.61</v>
      </c>
      <c r="F17" t="n">
        <v>18.71</v>
      </c>
      <c r="G17" t="n">
        <v>34.01</v>
      </c>
      <c r="H17" t="n">
        <v>0.4</v>
      </c>
      <c r="I17" t="n">
        <v>33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207.25</v>
      </c>
      <c r="Q17" t="n">
        <v>3034.08</v>
      </c>
      <c r="R17" t="n">
        <v>90.94</v>
      </c>
      <c r="S17" t="n">
        <v>56.78</v>
      </c>
      <c r="T17" t="n">
        <v>15194.92</v>
      </c>
      <c r="U17" t="n">
        <v>0.62</v>
      </c>
      <c r="V17" t="n">
        <v>0.86</v>
      </c>
      <c r="W17" t="n">
        <v>2.72</v>
      </c>
      <c r="X17" t="n">
        <v>0.9399999999999999</v>
      </c>
      <c r="Y17" t="n">
        <v>1</v>
      </c>
      <c r="Z17" t="n">
        <v>10</v>
      </c>
      <c r="AA17" t="n">
        <v>225.7928525926961</v>
      </c>
      <c r="AB17" t="n">
        <v>308.9397421948078</v>
      </c>
      <c r="AC17" t="n">
        <v>279.4549667994781</v>
      </c>
      <c r="AD17" t="n">
        <v>225792.8525926961</v>
      </c>
      <c r="AE17" t="n">
        <v>308939.7421948077</v>
      </c>
      <c r="AF17" t="n">
        <v>3.249821026603861e-06</v>
      </c>
      <c r="AG17" t="n">
        <v>14</v>
      </c>
      <c r="AH17" t="n">
        <v>279454.9667994782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4.4491</v>
      </c>
      <c r="E18" t="n">
        <v>22.48</v>
      </c>
      <c r="F18" t="n">
        <v>18.65</v>
      </c>
      <c r="G18" t="n">
        <v>36.11</v>
      </c>
      <c r="H18" t="n">
        <v>0.42</v>
      </c>
      <c r="I18" t="n">
        <v>31</v>
      </c>
      <c r="J18" t="n">
        <v>210.38</v>
      </c>
      <c r="K18" t="n">
        <v>55.27</v>
      </c>
      <c r="L18" t="n">
        <v>5</v>
      </c>
      <c r="M18" t="n">
        <v>12</v>
      </c>
      <c r="N18" t="n">
        <v>45.11</v>
      </c>
      <c r="O18" t="n">
        <v>26180.86</v>
      </c>
      <c r="P18" t="n">
        <v>203.12</v>
      </c>
      <c r="Q18" t="n">
        <v>3033.76</v>
      </c>
      <c r="R18" t="n">
        <v>89.27</v>
      </c>
      <c r="S18" t="n">
        <v>56.78</v>
      </c>
      <c r="T18" t="n">
        <v>14366.45</v>
      </c>
      <c r="U18" t="n">
        <v>0.64</v>
      </c>
      <c r="V18" t="n">
        <v>0.86</v>
      </c>
      <c r="W18" t="n">
        <v>2.72</v>
      </c>
      <c r="X18" t="n">
        <v>0.89</v>
      </c>
      <c r="Y18" t="n">
        <v>1</v>
      </c>
      <c r="Z18" t="n">
        <v>10</v>
      </c>
      <c r="AA18" t="n">
        <v>222.7516540916306</v>
      </c>
      <c r="AB18" t="n">
        <v>304.7786402374433</v>
      </c>
      <c r="AC18" t="n">
        <v>275.69099457278</v>
      </c>
      <c r="AD18" t="n">
        <v>222751.6540916306</v>
      </c>
      <c r="AE18" t="n">
        <v>304778.6402374433</v>
      </c>
      <c r="AF18" t="n">
        <v>3.268924222708788e-06</v>
      </c>
      <c r="AG18" t="n">
        <v>14</v>
      </c>
      <c r="AH18" t="n">
        <v>275690.99457278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4.4486</v>
      </c>
      <c r="E19" t="n">
        <v>22.48</v>
      </c>
      <c r="F19" t="n">
        <v>18.66</v>
      </c>
      <c r="G19" t="n">
        <v>36.11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6</v>
      </c>
      <c r="N19" t="n">
        <v>45.26</v>
      </c>
      <c r="O19" t="n">
        <v>26230.5</v>
      </c>
      <c r="P19" t="n">
        <v>202.87</v>
      </c>
      <c r="Q19" t="n">
        <v>3033.77</v>
      </c>
      <c r="R19" t="n">
        <v>88.83</v>
      </c>
      <c r="S19" t="n">
        <v>56.78</v>
      </c>
      <c r="T19" t="n">
        <v>14145.93</v>
      </c>
      <c r="U19" t="n">
        <v>0.64</v>
      </c>
      <c r="V19" t="n">
        <v>0.86</v>
      </c>
      <c r="W19" t="n">
        <v>2.73</v>
      </c>
      <c r="X19" t="n">
        <v>0.89</v>
      </c>
      <c r="Y19" t="n">
        <v>1</v>
      </c>
      <c r="Z19" t="n">
        <v>10</v>
      </c>
      <c r="AA19" t="n">
        <v>222.6376611495801</v>
      </c>
      <c r="AB19" t="n">
        <v>304.6226700651162</v>
      </c>
      <c r="AC19" t="n">
        <v>275.5499099747942</v>
      </c>
      <c r="AD19" t="n">
        <v>222637.6611495801</v>
      </c>
      <c r="AE19" t="n">
        <v>304622.6700651162</v>
      </c>
      <c r="AF19" t="n">
        <v>3.268556853552923e-06</v>
      </c>
      <c r="AG19" t="n">
        <v>14</v>
      </c>
      <c r="AH19" t="n">
        <v>275549.9099747942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4.4648</v>
      </c>
      <c r="E20" t="n">
        <v>22.4</v>
      </c>
      <c r="F20" t="n">
        <v>18.62</v>
      </c>
      <c r="G20" t="n">
        <v>37.23</v>
      </c>
      <c r="H20" t="n">
        <v>0.46</v>
      </c>
      <c r="I20" t="n">
        <v>30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201.3</v>
      </c>
      <c r="Q20" t="n">
        <v>3033.77</v>
      </c>
      <c r="R20" t="n">
        <v>87.53</v>
      </c>
      <c r="S20" t="n">
        <v>56.78</v>
      </c>
      <c r="T20" t="n">
        <v>13502.3</v>
      </c>
      <c r="U20" t="n">
        <v>0.65</v>
      </c>
      <c r="V20" t="n">
        <v>0.87</v>
      </c>
      <c r="W20" t="n">
        <v>2.73</v>
      </c>
      <c r="X20" t="n">
        <v>0.85</v>
      </c>
      <c r="Y20" t="n">
        <v>1</v>
      </c>
      <c r="Z20" t="n">
        <v>10</v>
      </c>
      <c r="AA20" t="n">
        <v>214.4313107988178</v>
      </c>
      <c r="AB20" t="n">
        <v>293.3943794765827</v>
      </c>
      <c r="AC20" t="n">
        <v>265.393231681022</v>
      </c>
      <c r="AD20" t="n">
        <v>214431.3107988178</v>
      </c>
      <c r="AE20" t="n">
        <v>293394.3794765827</v>
      </c>
      <c r="AF20" t="n">
        <v>3.280459614202916e-06</v>
      </c>
      <c r="AG20" t="n">
        <v>13</v>
      </c>
      <c r="AH20" t="n">
        <v>265393.231681022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4.4646</v>
      </c>
      <c r="E21" t="n">
        <v>22.4</v>
      </c>
      <c r="F21" t="n">
        <v>18.62</v>
      </c>
      <c r="G21" t="n">
        <v>37.23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201.7</v>
      </c>
      <c r="Q21" t="n">
        <v>3033.87</v>
      </c>
      <c r="R21" t="n">
        <v>87.48</v>
      </c>
      <c r="S21" t="n">
        <v>56.78</v>
      </c>
      <c r="T21" t="n">
        <v>13477.89</v>
      </c>
      <c r="U21" t="n">
        <v>0.65</v>
      </c>
      <c r="V21" t="n">
        <v>0.87</v>
      </c>
      <c r="W21" t="n">
        <v>2.73</v>
      </c>
      <c r="X21" t="n">
        <v>0.85</v>
      </c>
      <c r="Y21" t="n">
        <v>1</v>
      </c>
      <c r="Z21" t="n">
        <v>10</v>
      </c>
      <c r="AA21" t="n">
        <v>214.6535453717314</v>
      </c>
      <c r="AB21" t="n">
        <v>293.6984506235405</v>
      </c>
      <c r="AC21" t="n">
        <v>265.6682827044807</v>
      </c>
      <c r="AD21" t="n">
        <v>214653.5453717315</v>
      </c>
      <c r="AE21" t="n">
        <v>293698.4506235404</v>
      </c>
      <c r="AF21" t="n">
        <v>3.28031266654057e-06</v>
      </c>
      <c r="AG21" t="n">
        <v>13</v>
      </c>
      <c r="AH21" t="n">
        <v>265668.2827044807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3.5064</v>
      </c>
      <c r="E2" t="n">
        <v>28.52</v>
      </c>
      <c r="F2" t="n">
        <v>22.37</v>
      </c>
      <c r="G2" t="n">
        <v>8.550000000000001</v>
      </c>
      <c r="H2" t="n">
        <v>0.14</v>
      </c>
      <c r="I2" t="n">
        <v>157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216.64</v>
      </c>
      <c r="Q2" t="n">
        <v>3034.22</v>
      </c>
      <c r="R2" t="n">
        <v>210.6</v>
      </c>
      <c r="S2" t="n">
        <v>56.78</v>
      </c>
      <c r="T2" t="n">
        <v>74400.50999999999</v>
      </c>
      <c r="U2" t="n">
        <v>0.27</v>
      </c>
      <c r="V2" t="n">
        <v>0.72</v>
      </c>
      <c r="W2" t="n">
        <v>2.93</v>
      </c>
      <c r="X2" t="n">
        <v>4.6</v>
      </c>
      <c r="Y2" t="n">
        <v>1</v>
      </c>
      <c r="Z2" t="n">
        <v>10</v>
      </c>
      <c r="AA2" t="n">
        <v>283.2517643178123</v>
      </c>
      <c r="AB2" t="n">
        <v>387.557560125537</v>
      </c>
      <c r="AC2" t="n">
        <v>350.5696105276069</v>
      </c>
      <c r="AD2" t="n">
        <v>283251.7643178123</v>
      </c>
      <c r="AE2" t="n">
        <v>387557.5601255369</v>
      </c>
      <c r="AF2" t="n">
        <v>2.65284304062448e-06</v>
      </c>
      <c r="AG2" t="n">
        <v>17</v>
      </c>
      <c r="AH2" t="n">
        <v>350569.6105276069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3.8199</v>
      </c>
      <c r="E3" t="n">
        <v>26.18</v>
      </c>
      <c r="F3" t="n">
        <v>21.11</v>
      </c>
      <c r="G3" t="n">
        <v>11.01</v>
      </c>
      <c r="H3" t="n">
        <v>0.18</v>
      </c>
      <c r="I3" t="n">
        <v>115</v>
      </c>
      <c r="J3" t="n">
        <v>124.96</v>
      </c>
      <c r="K3" t="n">
        <v>45</v>
      </c>
      <c r="L3" t="n">
        <v>1.25</v>
      </c>
      <c r="M3" t="n">
        <v>113</v>
      </c>
      <c r="N3" t="n">
        <v>18.71</v>
      </c>
      <c r="O3" t="n">
        <v>15645.96</v>
      </c>
      <c r="P3" t="n">
        <v>197.96</v>
      </c>
      <c r="Q3" t="n">
        <v>3034.24</v>
      </c>
      <c r="R3" t="n">
        <v>169.32</v>
      </c>
      <c r="S3" t="n">
        <v>56.78</v>
      </c>
      <c r="T3" t="n">
        <v>53972.94</v>
      </c>
      <c r="U3" t="n">
        <v>0.34</v>
      </c>
      <c r="V3" t="n">
        <v>0.76</v>
      </c>
      <c r="W3" t="n">
        <v>2.85</v>
      </c>
      <c r="X3" t="n">
        <v>3.34</v>
      </c>
      <c r="Y3" t="n">
        <v>1</v>
      </c>
      <c r="Z3" t="n">
        <v>10</v>
      </c>
      <c r="AA3" t="n">
        <v>250.0388616162376</v>
      </c>
      <c r="AB3" t="n">
        <v>342.114201399226</v>
      </c>
      <c r="AC3" t="n">
        <v>309.4633021780832</v>
      </c>
      <c r="AD3" t="n">
        <v>250038.8616162376</v>
      </c>
      <c r="AE3" t="n">
        <v>342114.201399226</v>
      </c>
      <c r="AF3" t="n">
        <v>2.890028271412688e-06</v>
      </c>
      <c r="AG3" t="n">
        <v>16</v>
      </c>
      <c r="AH3" t="n">
        <v>309463.3021780832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4.0442</v>
      </c>
      <c r="E4" t="n">
        <v>24.73</v>
      </c>
      <c r="F4" t="n">
        <v>20.32</v>
      </c>
      <c r="G4" t="n">
        <v>13.7</v>
      </c>
      <c r="H4" t="n">
        <v>0.21</v>
      </c>
      <c r="I4" t="n">
        <v>89</v>
      </c>
      <c r="J4" t="n">
        <v>125.29</v>
      </c>
      <c r="K4" t="n">
        <v>45</v>
      </c>
      <c r="L4" t="n">
        <v>1.5</v>
      </c>
      <c r="M4" t="n">
        <v>87</v>
      </c>
      <c r="N4" t="n">
        <v>18.79</v>
      </c>
      <c r="O4" t="n">
        <v>15686.51</v>
      </c>
      <c r="P4" t="n">
        <v>183.37</v>
      </c>
      <c r="Q4" t="n">
        <v>3033.95</v>
      </c>
      <c r="R4" t="n">
        <v>144.4</v>
      </c>
      <c r="S4" t="n">
        <v>56.78</v>
      </c>
      <c r="T4" t="n">
        <v>41641.93</v>
      </c>
      <c r="U4" t="n">
        <v>0.39</v>
      </c>
      <c r="V4" t="n">
        <v>0.79</v>
      </c>
      <c r="W4" t="n">
        <v>2.79</v>
      </c>
      <c r="X4" t="n">
        <v>2.55</v>
      </c>
      <c r="Y4" t="n">
        <v>1</v>
      </c>
      <c r="Z4" t="n">
        <v>10</v>
      </c>
      <c r="AA4" t="n">
        <v>226.2223792172694</v>
      </c>
      <c r="AB4" t="n">
        <v>309.5274394719259</v>
      </c>
      <c r="AC4" t="n">
        <v>279.9865750733067</v>
      </c>
      <c r="AD4" t="n">
        <v>226222.3792172694</v>
      </c>
      <c r="AE4" t="n">
        <v>309527.4394719259</v>
      </c>
      <c r="AF4" t="n">
        <v>3.059727305753343e-06</v>
      </c>
      <c r="AG4" t="n">
        <v>15</v>
      </c>
      <c r="AH4" t="n">
        <v>279986.5750733067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4.2006</v>
      </c>
      <c r="E5" t="n">
        <v>23.81</v>
      </c>
      <c r="F5" t="n">
        <v>19.83</v>
      </c>
      <c r="G5" t="n">
        <v>16.53</v>
      </c>
      <c r="H5" t="n">
        <v>0.25</v>
      </c>
      <c r="I5" t="n">
        <v>72</v>
      </c>
      <c r="J5" t="n">
        <v>125.62</v>
      </c>
      <c r="K5" t="n">
        <v>45</v>
      </c>
      <c r="L5" t="n">
        <v>1.75</v>
      </c>
      <c r="M5" t="n">
        <v>70</v>
      </c>
      <c r="N5" t="n">
        <v>18.87</v>
      </c>
      <c r="O5" t="n">
        <v>15727.09</v>
      </c>
      <c r="P5" t="n">
        <v>171.46</v>
      </c>
      <c r="Q5" t="n">
        <v>3033.71</v>
      </c>
      <c r="R5" t="n">
        <v>127.75</v>
      </c>
      <c r="S5" t="n">
        <v>56.78</v>
      </c>
      <c r="T5" t="n">
        <v>33400.27</v>
      </c>
      <c r="U5" t="n">
        <v>0.44</v>
      </c>
      <c r="V5" t="n">
        <v>0.8100000000000001</v>
      </c>
      <c r="W5" t="n">
        <v>2.78</v>
      </c>
      <c r="X5" t="n">
        <v>2.07</v>
      </c>
      <c r="Y5" t="n">
        <v>1</v>
      </c>
      <c r="Z5" t="n">
        <v>10</v>
      </c>
      <c r="AA5" t="n">
        <v>207.6958807765424</v>
      </c>
      <c r="AB5" t="n">
        <v>284.1786669739091</v>
      </c>
      <c r="AC5" t="n">
        <v>257.0570538452669</v>
      </c>
      <c r="AD5" t="n">
        <v>207695.8807765424</v>
      </c>
      <c r="AE5" t="n">
        <v>284178.6669739091</v>
      </c>
      <c r="AF5" t="n">
        <v>3.178055121049278e-06</v>
      </c>
      <c r="AG5" t="n">
        <v>14</v>
      </c>
      <c r="AH5" t="n">
        <v>257057.0538452669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4.3172</v>
      </c>
      <c r="E6" t="n">
        <v>23.16</v>
      </c>
      <c r="F6" t="n">
        <v>19.5</v>
      </c>
      <c r="G6" t="n">
        <v>19.5</v>
      </c>
      <c r="H6" t="n">
        <v>0.28</v>
      </c>
      <c r="I6" t="n">
        <v>60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162.46</v>
      </c>
      <c r="Q6" t="n">
        <v>3033.83</v>
      </c>
      <c r="R6" t="n">
        <v>116.58</v>
      </c>
      <c r="S6" t="n">
        <v>56.78</v>
      </c>
      <c r="T6" t="n">
        <v>27876.32</v>
      </c>
      <c r="U6" t="n">
        <v>0.49</v>
      </c>
      <c r="V6" t="n">
        <v>0.83</v>
      </c>
      <c r="W6" t="n">
        <v>2.77</v>
      </c>
      <c r="X6" t="n">
        <v>1.73</v>
      </c>
      <c r="Y6" t="n">
        <v>1</v>
      </c>
      <c r="Z6" t="n">
        <v>10</v>
      </c>
      <c r="AA6" t="n">
        <v>199.4177624594681</v>
      </c>
      <c r="AB6" t="n">
        <v>272.8521802876885</v>
      </c>
      <c r="AC6" t="n">
        <v>246.8115511515517</v>
      </c>
      <c r="AD6" t="n">
        <v>199417.7624594681</v>
      </c>
      <c r="AE6" t="n">
        <v>272852.1802876885</v>
      </c>
      <c r="AF6" t="n">
        <v>3.266271382324892e-06</v>
      </c>
      <c r="AG6" t="n">
        <v>14</v>
      </c>
      <c r="AH6" t="n">
        <v>246811.5511515517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4.375</v>
      </c>
      <c r="E7" t="n">
        <v>22.86</v>
      </c>
      <c r="F7" t="n">
        <v>19.34</v>
      </c>
      <c r="G7" t="n">
        <v>21.49</v>
      </c>
      <c r="H7" t="n">
        <v>0.31</v>
      </c>
      <c r="I7" t="n">
        <v>54</v>
      </c>
      <c r="J7" t="n">
        <v>126.28</v>
      </c>
      <c r="K7" t="n">
        <v>45</v>
      </c>
      <c r="L7" t="n">
        <v>2.25</v>
      </c>
      <c r="M7" t="n">
        <v>19</v>
      </c>
      <c r="N7" t="n">
        <v>19.03</v>
      </c>
      <c r="O7" t="n">
        <v>15808.34</v>
      </c>
      <c r="P7" t="n">
        <v>155.85</v>
      </c>
      <c r="Q7" t="n">
        <v>3033.64</v>
      </c>
      <c r="R7" t="n">
        <v>111.15</v>
      </c>
      <c r="S7" t="n">
        <v>56.78</v>
      </c>
      <c r="T7" t="n">
        <v>25193.57</v>
      </c>
      <c r="U7" t="n">
        <v>0.51</v>
      </c>
      <c r="V7" t="n">
        <v>0.83</v>
      </c>
      <c r="W7" t="n">
        <v>2.78</v>
      </c>
      <c r="X7" t="n">
        <v>1.58</v>
      </c>
      <c r="Y7" t="n">
        <v>1</v>
      </c>
      <c r="Z7" t="n">
        <v>10</v>
      </c>
      <c r="AA7" t="n">
        <v>194.2922543526773</v>
      </c>
      <c r="AB7" t="n">
        <v>265.839233974522</v>
      </c>
      <c r="AC7" t="n">
        <v>240.4679105917796</v>
      </c>
      <c r="AD7" t="n">
        <v>194292.2543526773</v>
      </c>
      <c r="AE7" t="n">
        <v>265839.233974522</v>
      </c>
      <c r="AF7" t="n">
        <v>3.310001227108173e-06</v>
      </c>
      <c r="AG7" t="n">
        <v>14</v>
      </c>
      <c r="AH7" t="n">
        <v>240467.9105917796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4.3938</v>
      </c>
      <c r="E8" t="n">
        <v>22.76</v>
      </c>
      <c r="F8" t="n">
        <v>19.3</v>
      </c>
      <c r="G8" t="n">
        <v>22.27</v>
      </c>
      <c r="H8" t="n">
        <v>0.35</v>
      </c>
      <c r="I8" t="n">
        <v>52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154.68</v>
      </c>
      <c r="Q8" t="n">
        <v>3033.81</v>
      </c>
      <c r="R8" t="n">
        <v>108.63</v>
      </c>
      <c r="S8" t="n">
        <v>56.78</v>
      </c>
      <c r="T8" t="n">
        <v>23941.57</v>
      </c>
      <c r="U8" t="n">
        <v>0.52</v>
      </c>
      <c r="V8" t="n">
        <v>0.84</v>
      </c>
      <c r="W8" t="n">
        <v>2.8</v>
      </c>
      <c r="X8" t="n">
        <v>1.53</v>
      </c>
      <c r="Y8" t="n">
        <v>1</v>
      </c>
      <c r="Z8" t="n">
        <v>10</v>
      </c>
      <c r="AA8" t="n">
        <v>193.201292927138</v>
      </c>
      <c r="AB8" t="n">
        <v>264.3465324222786</v>
      </c>
      <c r="AC8" t="n">
        <v>239.117670380662</v>
      </c>
      <c r="AD8" t="n">
        <v>193201.292927138</v>
      </c>
      <c r="AE8" t="n">
        <v>264346.5324222786</v>
      </c>
      <c r="AF8" t="n">
        <v>3.324224775238375e-06</v>
      </c>
      <c r="AG8" t="n">
        <v>14</v>
      </c>
      <c r="AH8" t="n">
        <v>239117.670380662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4.3932</v>
      </c>
      <c r="E9" t="n">
        <v>22.76</v>
      </c>
      <c r="F9" t="n">
        <v>19.3</v>
      </c>
      <c r="G9" t="n">
        <v>22.27</v>
      </c>
      <c r="H9" t="n">
        <v>0.38</v>
      </c>
      <c r="I9" t="n">
        <v>52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155.08</v>
      </c>
      <c r="Q9" t="n">
        <v>3033.79</v>
      </c>
      <c r="R9" t="n">
        <v>108.66</v>
      </c>
      <c r="S9" t="n">
        <v>56.78</v>
      </c>
      <c r="T9" t="n">
        <v>23957.5</v>
      </c>
      <c r="U9" t="n">
        <v>0.52</v>
      </c>
      <c r="V9" t="n">
        <v>0.84</v>
      </c>
      <c r="W9" t="n">
        <v>2.81</v>
      </c>
      <c r="X9" t="n">
        <v>1.53</v>
      </c>
      <c r="Y9" t="n">
        <v>1</v>
      </c>
      <c r="Z9" t="n">
        <v>10</v>
      </c>
      <c r="AA9" t="n">
        <v>193.4348148730293</v>
      </c>
      <c r="AB9" t="n">
        <v>264.6660474509081</v>
      </c>
      <c r="AC9" t="n">
        <v>239.4066913434014</v>
      </c>
      <c r="AD9" t="n">
        <v>193434.8148730293</v>
      </c>
      <c r="AE9" t="n">
        <v>264666.0474509081</v>
      </c>
      <c r="AF9" t="n">
        <v>3.323770832212944e-06</v>
      </c>
      <c r="AG9" t="n">
        <v>14</v>
      </c>
      <c r="AH9" t="n">
        <v>239406.6913434014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2.0736</v>
      </c>
      <c r="E2" t="n">
        <v>48.23</v>
      </c>
      <c r="F2" t="n">
        <v>28.13</v>
      </c>
      <c r="G2" t="n">
        <v>4.95</v>
      </c>
      <c r="H2" t="n">
        <v>0.07000000000000001</v>
      </c>
      <c r="I2" t="n">
        <v>341</v>
      </c>
      <c r="J2" t="n">
        <v>263.32</v>
      </c>
      <c r="K2" t="n">
        <v>59.89</v>
      </c>
      <c r="L2" t="n">
        <v>1</v>
      </c>
      <c r="M2" t="n">
        <v>339</v>
      </c>
      <c r="N2" t="n">
        <v>67.43000000000001</v>
      </c>
      <c r="O2" t="n">
        <v>32710.1</v>
      </c>
      <c r="P2" t="n">
        <v>468.82</v>
      </c>
      <c r="Q2" t="n">
        <v>3035.52</v>
      </c>
      <c r="R2" t="n">
        <v>399.46</v>
      </c>
      <c r="S2" t="n">
        <v>56.78</v>
      </c>
      <c r="T2" t="n">
        <v>167914.49</v>
      </c>
      <c r="U2" t="n">
        <v>0.14</v>
      </c>
      <c r="V2" t="n">
        <v>0.57</v>
      </c>
      <c r="W2" t="n">
        <v>3.23</v>
      </c>
      <c r="X2" t="n">
        <v>10.36</v>
      </c>
      <c r="Y2" t="n">
        <v>1</v>
      </c>
      <c r="Z2" t="n">
        <v>10</v>
      </c>
      <c r="AA2" t="n">
        <v>795.2124860331585</v>
      </c>
      <c r="AB2" t="n">
        <v>1088.044805689468</v>
      </c>
      <c r="AC2" t="n">
        <v>984.2033365149398</v>
      </c>
      <c r="AD2" t="n">
        <v>795212.4860331585</v>
      </c>
      <c r="AE2" t="n">
        <v>1088044.805689468</v>
      </c>
      <c r="AF2" t="n">
        <v>1.500687462396048e-06</v>
      </c>
      <c r="AG2" t="n">
        <v>28</v>
      </c>
      <c r="AH2" t="n">
        <v>984203.3365149398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2.5118</v>
      </c>
      <c r="E3" t="n">
        <v>39.81</v>
      </c>
      <c r="F3" t="n">
        <v>24.88</v>
      </c>
      <c r="G3" t="n">
        <v>6.25</v>
      </c>
      <c r="H3" t="n">
        <v>0.08</v>
      </c>
      <c r="I3" t="n">
        <v>239</v>
      </c>
      <c r="J3" t="n">
        <v>263.79</v>
      </c>
      <c r="K3" t="n">
        <v>59.89</v>
      </c>
      <c r="L3" t="n">
        <v>1.25</v>
      </c>
      <c r="M3" t="n">
        <v>237</v>
      </c>
      <c r="N3" t="n">
        <v>67.65000000000001</v>
      </c>
      <c r="O3" t="n">
        <v>32767.75</v>
      </c>
      <c r="P3" t="n">
        <v>411.51</v>
      </c>
      <c r="Q3" t="n">
        <v>3035.01</v>
      </c>
      <c r="R3" t="n">
        <v>292.85</v>
      </c>
      <c r="S3" t="n">
        <v>56.78</v>
      </c>
      <c r="T3" t="n">
        <v>115116.9</v>
      </c>
      <c r="U3" t="n">
        <v>0.19</v>
      </c>
      <c r="V3" t="n">
        <v>0.65</v>
      </c>
      <c r="W3" t="n">
        <v>3.05</v>
      </c>
      <c r="X3" t="n">
        <v>7.1</v>
      </c>
      <c r="Y3" t="n">
        <v>1</v>
      </c>
      <c r="Z3" t="n">
        <v>10</v>
      </c>
      <c r="AA3" t="n">
        <v>602.6821069565902</v>
      </c>
      <c r="AB3" t="n">
        <v>824.6162471960473</v>
      </c>
      <c r="AC3" t="n">
        <v>745.9160299198277</v>
      </c>
      <c r="AD3" t="n">
        <v>602682.1069565902</v>
      </c>
      <c r="AE3" t="n">
        <v>824616.2471960473</v>
      </c>
      <c r="AF3" t="n">
        <v>1.817817692923608e-06</v>
      </c>
      <c r="AG3" t="n">
        <v>24</v>
      </c>
      <c r="AH3" t="n">
        <v>745916.0299198277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2.8294</v>
      </c>
      <c r="E4" t="n">
        <v>35.34</v>
      </c>
      <c r="F4" t="n">
        <v>23.19</v>
      </c>
      <c r="G4" t="n">
        <v>7.56</v>
      </c>
      <c r="H4" t="n">
        <v>0.1</v>
      </c>
      <c r="I4" t="n">
        <v>184</v>
      </c>
      <c r="J4" t="n">
        <v>264.25</v>
      </c>
      <c r="K4" t="n">
        <v>59.89</v>
      </c>
      <c r="L4" t="n">
        <v>1.5</v>
      </c>
      <c r="M4" t="n">
        <v>182</v>
      </c>
      <c r="N4" t="n">
        <v>67.87</v>
      </c>
      <c r="O4" t="n">
        <v>32825.49</v>
      </c>
      <c r="P4" t="n">
        <v>380.67</v>
      </c>
      <c r="Q4" t="n">
        <v>3034.3</v>
      </c>
      <c r="R4" t="n">
        <v>237.45</v>
      </c>
      <c r="S4" t="n">
        <v>56.78</v>
      </c>
      <c r="T4" t="n">
        <v>87692.96000000001</v>
      </c>
      <c r="U4" t="n">
        <v>0.24</v>
      </c>
      <c r="V4" t="n">
        <v>0.7</v>
      </c>
      <c r="W4" t="n">
        <v>2.96</v>
      </c>
      <c r="X4" t="n">
        <v>5.42</v>
      </c>
      <c r="Y4" t="n">
        <v>1</v>
      </c>
      <c r="Z4" t="n">
        <v>10</v>
      </c>
      <c r="AA4" t="n">
        <v>504.3942385322758</v>
      </c>
      <c r="AB4" t="n">
        <v>690.1344494631761</v>
      </c>
      <c r="AC4" t="n">
        <v>624.2689862161931</v>
      </c>
      <c r="AD4" t="n">
        <v>504394.2385322758</v>
      </c>
      <c r="AE4" t="n">
        <v>690134.4494631761</v>
      </c>
      <c r="AF4" t="n">
        <v>2.047668357495842e-06</v>
      </c>
      <c r="AG4" t="n">
        <v>21</v>
      </c>
      <c r="AH4" t="n">
        <v>624268.9862161931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3.0702</v>
      </c>
      <c r="E5" t="n">
        <v>32.57</v>
      </c>
      <c r="F5" t="n">
        <v>22.13</v>
      </c>
      <c r="G5" t="n">
        <v>8.85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360.73</v>
      </c>
      <c r="Q5" t="n">
        <v>3034.19</v>
      </c>
      <c r="R5" t="n">
        <v>203.06</v>
      </c>
      <c r="S5" t="n">
        <v>56.78</v>
      </c>
      <c r="T5" t="n">
        <v>70667.14</v>
      </c>
      <c r="U5" t="n">
        <v>0.28</v>
      </c>
      <c r="V5" t="n">
        <v>0.73</v>
      </c>
      <c r="W5" t="n">
        <v>2.9</v>
      </c>
      <c r="X5" t="n">
        <v>4.37</v>
      </c>
      <c r="Y5" t="n">
        <v>1</v>
      </c>
      <c r="Z5" t="n">
        <v>10</v>
      </c>
      <c r="AA5" t="n">
        <v>445.4527208392994</v>
      </c>
      <c r="AB5" t="n">
        <v>609.488064639406</v>
      </c>
      <c r="AC5" t="n">
        <v>551.3193791720918</v>
      </c>
      <c r="AD5" t="n">
        <v>445452.7208392994</v>
      </c>
      <c r="AE5" t="n">
        <v>609488.064639406</v>
      </c>
      <c r="AF5" t="n">
        <v>2.221938004942296e-06</v>
      </c>
      <c r="AG5" t="n">
        <v>19</v>
      </c>
      <c r="AH5" t="n">
        <v>551319.3791720917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3.2637</v>
      </c>
      <c r="E6" t="n">
        <v>30.64</v>
      </c>
      <c r="F6" t="n">
        <v>21.42</v>
      </c>
      <c r="G6" t="n">
        <v>10.2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346.55</v>
      </c>
      <c r="Q6" t="n">
        <v>3034.09</v>
      </c>
      <c r="R6" t="n">
        <v>179.88</v>
      </c>
      <c r="S6" t="n">
        <v>56.78</v>
      </c>
      <c r="T6" t="n">
        <v>59197.43</v>
      </c>
      <c r="U6" t="n">
        <v>0.32</v>
      </c>
      <c r="V6" t="n">
        <v>0.75</v>
      </c>
      <c r="W6" t="n">
        <v>2.86</v>
      </c>
      <c r="X6" t="n">
        <v>3.65</v>
      </c>
      <c r="Y6" t="n">
        <v>1</v>
      </c>
      <c r="Z6" t="n">
        <v>10</v>
      </c>
      <c r="AA6" t="n">
        <v>408.6559296207421</v>
      </c>
      <c r="AB6" t="n">
        <v>559.1410715343186</v>
      </c>
      <c r="AC6" t="n">
        <v>505.7774324265051</v>
      </c>
      <c r="AD6" t="n">
        <v>408655.9296207422</v>
      </c>
      <c r="AE6" t="n">
        <v>559141.0715343186</v>
      </c>
      <c r="AF6" t="n">
        <v>2.361976114497483e-06</v>
      </c>
      <c r="AG6" t="n">
        <v>18</v>
      </c>
      <c r="AH6" t="n">
        <v>505777.4324265051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3.4152</v>
      </c>
      <c r="E7" t="n">
        <v>29.28</v>
      </c>
      <c r="F7" t="n">
        <v>20.92</v>
      </c>
      <c r="G7" t="n">
        <v>11.51</v>
      </c>
      <c r="H7" t="n">
        <v>0.15</v>
      </c>
      <c r="I7" t="n">
        <v>109</v>
      </c>
      <c r="J7" t="n">
        <v>265.66</v>
      </c>
      <c r="K7" t="n">
        <v>59.89</v>
      </c>
      <c r="L7" t="n">
        <v>2.25</v>
      </c>
      <c r="M7" t="n">
        <v>107</v>
      </c>
      <c r="N7" t="n">
        <v>68.53</v>
      </c>
      <c r="O7" t="n">
        <v>32999.19</v>
      </c>
      <c r="P7" t="n">
        <v>335.91</v>
      </c>
      <c r="Q7" t="n">
        <v>3034.07</v>
      </c>
      <c r="R7" t="n">
        <v>163.72</v>
      </c>
      <c r="S7" t="n">
        <v>56.78</v>
      </c>
      <c r="T7" t="n">
        <v>51204.69</v>
      </c>
      <c r="U7" t="n">
        <v>0.35</v>
      </c>
      <c r="V7" t="n">
        <v>0.77</v>
      </c>
      <c r="W7" t="n">
        <v>2.83</v>
      </c>
      <c r="X7" t="n">
        <v>3.15</v>
      </c>
      <c r="Y7" t="n">
        <v>1</v>
      </c>
      <c r="Z7" t="n">
        <v>10</v>
      </c>
      <c r="AA7" t="n">
        <v>381.0913728424367</v>
      </c>
      <c r="AB7" t="n">
        <v>521.4260288878214</v>
      </c>
      <c r="AC7" t="n">
        <v>471.6618605167948</v>
      </c>
      <c r="AD7" t="n">
        <v>381091.3728424367</v>
      </c>
      <c r="AE7" t="n">
        <v>521426.0288878214</v>
      </c>
      <c r="AF7" t="n">
        <v>2.47161835531201e-06</v>
      </c>
      <c r="AG7" t="n">
        <v>17</v>
      </c>
      <c r="AH7" t="n">
        <v>471661.8605167948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3.5514</v>
      </c>
      <c r="E8" t="n">
        <v>28.16</v>
      </c>
      <c r="F8" t="n">
        <v>20.5</v>
      </c>
      <c r="G8" t="n">
        <v>12.95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326.16</v>
      </c>
      <c r="Q8" t="n">
        <v>3033.64</v>
      </c>
      <c r="R8" t="n">
        <v>150.17</v>
      </c>
      <c r="S8" t="n">
        <v>56.78</v>
      </c>
      <c r="T8" t="n">
        <v>44496.24</v>
      </c>
      <c r="U8" t="n">
        <v>0.38</v>
      </c>
      <c r="V8" t="n">
        <v>0.79</v>
      </c>
      <c r="W8" t="n">
        <v>2.81</v>
      </c>
      <c r="X8" t="n">
        <v>2.74</v>
      </c>
      <c r="Y8" t="n">
        <v>1</v>
      </c>
      <c r="Z8" t="n">
        <v>10</v>
      </c>
      <c r="AA8" t="n">
        <v>363.9595644588516</v>
      </c>
      <c r="AB8" t="n">
        <v>497.9855328553562</v>
      </c>
      <c r="AC8" t="n">
        <v>450.4584925267253</v>
      </c>
      <c r="AD8" t="n">
        <v>363959.5644588516</v>
      </c>
      <c r="AE8" t="n">
        <v>497985.5328553562</v>
      </c>
      <c r="AF8" t="n">
        <v>2.57018781537101e-06</v>
      </c>
      <c r="AG8" t="n">
        <v>17</v>
      </c>
      <c r="AH8" t="n">
        <v>450458.4925267253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3.6566</v>
      </c>
      <c r="E9" t="n">
        <v>27.35</v>
      </c>
      <c r="F9" t="n">
        <v>20.2</v>
      </c>
      <c r="G9" t="n">
        <v>14.26</v>
      </c>
      <c r="H9" t="n">
        <v>0.18</v>
      </c>
      <c r="I9" t="n">
        <v>85</v>
      </c>
      <c r="J9" t="n">
        <v>266.6</v>
      </c>
      <c r="K9" t="n">
        <v>59.89</v>
      </c>
      <c r="L9" t="n">
        <v>2.75</v>
      </c>
      <c r="M9" t="n">
        <v>83</v>
      </c>
      <c r="N9" t="n">
        <v>68.97</v>
      </c>
      <c r="O9" t="n">
        <v>33115.41</v>
      </c>
      <c r="P9" t="n">
        <v>318.72</v>
      </c>
      <c r="Q9" t="n">
        <v>3033.94</v>
      </c>
      <c r="R9" t="n">
        <v>140.13</v>
      </c>
      <c r="S9" t="n">
        <v>56.78</v>
      </c>
      <c r="T9" t="n">
        <v>39525.61</v>
      </c>
      <c r="U9" t="n">
        <v>0.41</v>
      </c>
      <c r="V9" t="n">
        <v>0.8</v>
      </c>
      <c r="W9" t="n">
        <v>2.79</v>
      </c>
      <c r="X9" t="n">
        <v>2.43</v>
      </c>
      <c r="Y9" t="n">
        <v>1</v>
      </c>
      <c r="Z9" t="n">
        <v>10</v>
      </c>
      <c r="AA9" t="n">
        <v>344.7450169653479</v>
      </c>
      <c r="AB9" t="n">
        <v>471.6953412887357</v>
      </c>
      <c r="AC9" t="n">
        <v>426.6773999447075</v>
      </c>
      <c r="AD9" t="n">
        <v>344745.0169653479</v>
      </c>
      <c r="AE9" t="n">
        <v>471695.3412887357</v>
      </c>
      <c r="AF9" t="n">
        <v>2.646322229454759e-06</v>
      </c>
      <c r="AG9" t="n">
        <v>16</v>
      </c>
      <c r="AH9" t="n">
        <v>426677.3999447075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3.7523</v>
      </c>
      <c r="E10" t="n">
        <v>26.65</v>
      </c>
      <c r="F10" t="n">
        <v>19.96</v>
      </c>
      <c r="G10" t="n">
        <v>15.75</v>
      </c>
      <c r="H10" t="n">
        <v>0.2</v>
      </c>
      <c r="I10" t="n">
        <v>76</v>
      </c>
      <c r="J10" t="n">
        <v>267.08</v>
      </c>
      <c r="K10" t="n">
        <v>59.89</v>
      </c>
      <c r="L10" t="n">
        <v>3</v>
      </c>
      <c r="M10" t="n">
        <v>74</v>
      </c>
      <c r="N10" t="n">
        <v>69.19</v>
      </c>
      <c r="O10" t="n">
        <v>33173.65</v>
      </c>
      <c r="P10" t="n">
        <v>312.17</v>
      </c>
      <c r="Q10" t="n">
        <v>3033.95</v>
      </c>
      <c r="R10" t="n">
        <v>132.11</v>
      </c>
      <c r="S10" t="n">
        <v>56.78</v>
      </c>
      <c r="T10" t="n">
        <v>35564.13</v>
      </c>
      <c r="U10" t="n">
        <v>0.43</v>
      </c>
      <c r="V10" t="n">
        <v>0.8100000000000001</v>
      </c>
      <c r="W10" t="n">
        <v>2.78</v>
      </c>
      <c r="X10" t="n">
        <v>2.19</v>
      </c>
      <c r="Y10" t="n">
        <v>1</v>
      </c>
      <c r="Z10" t="n">
        <v>10</v>
      </c>
      <c r="AA10" t="n">
        <v>334.3526836877972</v>
      </c>
      <c r="AB10" t="n">
        <v>457.4760924210045</v>
      </c>
      <c r="AC10" t="n">
        <v>413.8152162320713</v>
      </c>
      <c r="AD10" t="n">
        <v>334352.6836877972</v>
      </c>
      <c r="AE10" t="n">
        <v>457476.0924210045</v>
      </c>
      <c r="AF10" t="n">
        <v>2.715581387513836e-06</v>
      </c>
      <c r="AG10" t="n">
        <v>16</v>
      </c>
      <c r="AH10" t="n">
        <v>413815.2162320713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3.8338</v>
      </c>
      <c r="E11" t="n">
        <v>26.08</v>
      </c>
      <c r="F11" t="n">
        <v>19.74</v>
      </c>
      <c r="G11" t="n">
        <v>17.17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306.41</v>
      </c>
      <c r="Q11" t="n">
        <v>3033.97</v>
      </c>
      <c r="R11" t="n">
        <v>125.16</v>
      </c>
      <c r="S11" t="n">
        <v>56.78</v>
      </c>
      <c r="T11" t="n">
        <v>32123.24</v>
      </c>
      <c r="U11" t="n">
        <v>0.45</v>
      </c>
      <c r="V11" t="n">
        <v>0.82</v>
      </c>
      <c r="W11" t="n">
        <v>2.77</v>
      </c>
      <c r="X11" t="n">
        <v>1.98</v>
      </c>
      <c r="Y11" t="n">
        <v>1</v>
      </c>
      <c r="Z11" t="n">
        <v>10</v>
      </c>
      <c r="AA11" t="n">
        <v>325.7809083123261</v>
      </c>
      <c r="AB11" t="n">
        <v>445.7478111922444</v>
      </c>
      <c r="AC11" t="n">
        <v>403.2062657030381</v>
      </c>
      <c r="AD11" t="n">
        <v>325780.9083123261</v>
      </c>
      <c r="AE11" t="n">
        <v>445747.8111922444</v>
      </c>
      <c r="AF11" t="n">
        <v>2.774563847093928e-06</v>
      </c>
      <c r="AG11" t="n">
        <v>16</v>
      </c>
      <c r="AH11" t="n">
        <v>403206.2657030381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3.903</v>
      </c>
      <c r="E12" t="n">
        <v>25.62</v>
      </c>
      <c r="F12" t="n">
        <v>19.58</v>
      </c>
      <c r="G12" t="n">
        <v>18.65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300.99</v>
      </c>
      <c r="Q12" t="n">
        <v>3034.19</v>
      </c>
      <c r="R12" t="n">
        <v>119.87</v>
      </c>
      <c r="S12" t="n">
        <v>56.78</v>
      </c>
      <c r="T12" t="n">
        <v>29508.02</v>
      </c>
      <c r="U12" t="n">
        <v>0.47</v>
      </c>
      <c r="V12" t="n">
        <v>0.82</v>
      </c>
      <c r="W12" t="n">
        <v>2.76</v>
      </c>
      <c r="X12" t="n">
        <v>1.82</v>
      </c>
      <c r="Y12" t="n">
        <v>1</v>
      </c>
      <c r="Z12" t="n">
        <v>10</v>
      </c>
      <c r="AA12" t="n">
        <v>311.5408341754915</v>
      </c>
      <c r="AB12" t="n">
        <v>426.2639135304945</v>
      </c>
      <c r="AC12" t="n">
        <v>385.5818838883035</v>
      </c>
      <c r="AD12" t="n">
        <v>311540.8341754915</v>
      </c>
      <c r="AE12" t="n">
        <v>426263.9135304945</v>
      </c>
      <c r="AF12" t="n">
        <v>2.824644659399968e-06</v>
      </c>
      <c r="AG12" t="n">
        <v>15</v>
      </c>
      <c r="AH12" t="n">
        <v>385581.8838883035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3.9669</v>
      </c>
      <c r="E13" t="n">
        <v>25.21</v>
      </c>
      <c r="F13" t="n">
        <v>19.42</v>
      </c>
      <c r="G13" t="n">
        <v>20.09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296.06</v>
      </c>
      <c r="Q13" t="n">
        <v>3033.84</v>
      </c>
      <c r="R13" t="n">
        <v>115.01</v>
      </c>
      <c r="S13" t="n">
        <v>56.78</v>
      </c>
      <c r="T13" t="n">
        <v>27105.13</v>
      </c>
      <c r="U13" t="n">
        <v>0.49</v>
      </c>
      <c r="V13" t="n">
        <v>0.83</v>
      </c>
      <c r="W13" t="n">
        <v>2.74</v>
      </c>
      <c r="X13" t="n">
        <v>1.66</v>
      </c>
      <c r="Y13" t="n">
        <v>1</v>
      </c>
      <c r="Z13" t="n">
        <v>10</v>
      </c>
      <c r="AA13" t="n">
        <v>305.0611361846601</v>
      </c>
      <c r="AB13" t="n">
        <v>417.3981048753389</v>
      </c>
      <c r="AC13" t="n">
        <v>377.5622155679553</v>
      </c>
      <c r="AD13" t="n">
        <v>305061.1361846601</v>
      </c>
      <c r="AE13" t="n">
        <v>417398.1048753389</v>
      </c>
      <c r="AF13" t="n">
        <v>2.870889802555402e-06</v>
      </c>
      <c r="AG13" t="n">
        <v>15</v>
      </c>
      <c r="AH13" t="n">
        <v>377562.2155679553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4.0179</v>
      </c>
      <c r="E14" t="n">
        <v>24.89</v>
      </c>
      <c r="F14" t="n">
        <v>19.31</v>
      </c>
      <c r="G14" t="n">
        <v>21.45</v>
      </c>
      <c r="H14" t="n">
        <v>0.26</v>
      </c>
      <c r="I14" t="n">
        <v>54</v>
      </c>
      <c r="J14" t="n">
        <v>268.97</v>
      </c>
      <c r="K14" t="n">
        <v>59.89</v>
      </c>
      <c r="L14" t="n">
        <v>4</v>
      </c>
      <c r="M14" t="n">
        <v>52</v>
      </c>
      <c r="N14" t="n">
        <v>70.09</v>
      </c>
      <c r="O14" t="n">
        <v>33407.45</v>
      </c>
      <c r="P14" t="n">
        <v>291.76</v>
      </c>
      <c r="Q14" t="n">
        <v>3033.75</v>
      </c>
      <c r="R14" t="n">
        <v>110.98</v>
      </c>
      <c r="S14" t="n">
        <v>56.78</v>
      </c>
      <c r="T14" t="n">
        <v>25109.83</v>
      </c>
      <c r="U14" t="n">
        <v>0.51</v>
      </c>
      <c r="V14" t="n">
        <v>0.84</v>
      </c>
      <c r="W14" t="n">
        <v>2.74</v>
      </c>
      <c r="X14" t="n">
        <v>1.54</v>
      </c>
      <c r="Y14" t="n">
        <v>1</v>
      </c>
      <c r="Z14" t="n">
        <v>10</v>
      </c>
      <c r="AA14" t="n">
        <v>299.834630319316</v>
      </c>
      <c r="AB14" t="n">
        <v>410.2469689732097</v>
      </c>
      <c r="AC14" t="n">
        <v>371.093574039643</v>
      </c>
      <c r="AD14" t="n">
        <v>299834.630319316</v>
      </c>
      <c r="AE14" t="n">
        <v>410246.9689732097</v>
      </c>
      <c r="AF14" t="n">
        <v>2.907799071740491e-06</v>
      </c>
      <c r="AG14" t="n">
        <v>15</v>
      </c>
      <c r="AH14" t="n">
        <v>371093.574039643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4.0693</v>
      </c>
      <c r="E15" t="n">
        <v>24.57</v>
      </c>
      <c r="F15" t="n">
        <v>19.19</v>
      </c>
      <c r="G15" t="n">
        <v>23.03</v>
      </c>
      <c r="H15" t="n">
        <v>0.28</v>
      </c>
      <c r="I15" t="n">
        <v>50</v>
      </c>
      <c r="J15" t="n">
        <v>269.45</v>
      </c>
      <c r="K15" t="n">
        <v>59.89</v>
      </c>
      <c r="L15" t="n">
        <v>4.25</v>
      </c>
      <c r="M15" t="n">
        <v>48</v>
      </c>
      <c r="N15" t="n">
        <v>70.31</v>
      </c>
      <c r="O15" t="n">
        <v>33466.11</v>
      </c>
      <c r="P15" t="n">
        <v>287.12</v>
      </c>
      <c r="Q15" t="n">
        <v>3033.75</v>
      </c>
      <c r="R15" t="n">
        <v>107.4</v>
      </c>
      <c r="S15" t="n">
        <v>56.78</v>
      </c>
      <c r="T15" t="n">
        <v>23336.69</v>
      </c>
      <c r="U15" t="n">
        <v>0.53</v>
      </c>
      <c r="V15" t="n">
        <v>0.84</v>
      </c>
      <c r="W15" t="n">
        <v>2.73</v>
      </c>
      <c r="X15" t="n">
        <v>1.43</v>
      </c>
      <c r="Y15" t="n">
        <v>1</v>
      </c>
      <c r="Z15" t="n">
        <v>10</v>
      </c>
      <c r="AA15" t="n">
        <v>294.5089461632658</v>
      </c>
      <c r="AB15" t="n">
        <v>402.960132958299</v>
      </c>
      <c r="AC15" t="n">
        <v>364.5021834268569</v>
      </c>
      <c r="AD15" t="n">
        <v>294508.9461632658</v>
      </c>
      <c r="AE15" t="n">
        <v>402960.132958299</v>
      </c>
      <c r="AF15" t="n">
        <v>2.944997825389775e-06</v>
      </c>
      <c r="AG15" t="n">
        <v>15</v>
      </c>
      <c r="AH15" t="n">
        <v>364502.1834268569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4.1274</v>
      </c>
      <c r="E16" t="n">
        <v>24.23</v>
      </c>
      <c r="F16" t="n">
        <v>19.05</v>
      </c>
      <c r="G16" t="n">
        <v>24.85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282.27</v>
      </c>
      <c r="Q16" t="n">
        <v>3033.7</v>
      </c>
      <c r="R16" t="n">
        <v>102.68</v>
      </c>
      <c r="S16" t="n">
        <v>56.78</v>
      </c>
      <c r="T16" t="n">
        <v>20999.07</v>
      </c>
      <c r="U16" t="n">
        <v>0.55</v>
      </c>
      <c r="V16" t="n">
        <v>0.85</v>
      </c>
      <c r="W16" t="n">
        <v>2.72</v>
      </c>
      <c r="X16" t="n">
        <v>1.28</v>
      </c>
      <c r="Y16" t="n">
        <v>1</v>
      </c>
      <c r="Z16" t="n">
        <v>10</v>
      </c>
      <c r="AA16" t="n">
        <v>288.8760419319605</v>
      </c>
      <c r="AB16" t="n">
        <v>395.2529448828309</v>
      </c>
      <c r="AC16" t="n">
        <v>357.5305585642051</v>
      </c>
      <c r="AD16" t="n">
        <v>288876.0419319605</v>
      </c>
      <c r="AE16" t="n">
        <v>395252.944882831</v>
      </c>
      <c r="AF16" t="n">
        <v>2.987045443814356e-06</v>
      </c>
      <c r="AG16" t="n">
        <v>15</v>
      </c>
      <c r="AH16" t="n">
        <v>357530.5585642051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4.1679</v>
      </c>
      <c r="E17" t="n">
        <v>23.99</v>
      </c>
      <c r="F17" t="n">
        <v>18.97</v>
      </c>
      <c r="G17" t="n">
        <v>26.46</v>
      </c>
      <c r="H17" t="n">
        <v>0.31</v>
      </c>
      <c r="I17" t="n">
        <v>43</v>
      </c>
      <c r="J17" t="n">
        <v>270.4</v>
      </c>
      <c r="K17" t="n">
        <v>59.89</v>
      </c>
      <c r="L17" t="n">
        <v>4.75</v>
      </c>
      <c r="M17" t="n">
        <v>41</v>
      </c>
      <c r="N17" t="n">
        <v>70.76000000000001</v>
      </c>
      <c r="O17" t="n">
        <v>33583.7</v>
      </c>
      <c r="P17" t="n">
        <v>277.9</v>
      </c>
      <c r="Q17" t="n">
        <v>3033.62</v>
      </c>
      <c r="R17" t="n">
        <v>99.93000000000001</v>
      </c>
      <c r="S17" t="n">
        <v>56.78</v>
      </c>
      <c r="T17" t="n">
        <v>19638.93</v>
      </c>
      <c r="U17" t="n">
        <v>0.57</v>
      </c>
      <c r="V17" t="n">
        <v>0.85</v>
      </c>
      <c r="W17" t="n">
        <v>2.72</v>
      </c>
      <c r="X17" t="n">
        <v>1.2</v>
      </c>
      <c r="Y17" t="n">
        <v>1</v>
      </c>
      <c r="Z17" t="n">
        <v>10</v>
      </c>
      <c r="AA17" t="n">
        <v>277.5431322398433</v>
      </c>
      <c r="AB17" t="n">
        <v>379.7467578693871</v>
      </c>
      <c r="AC17" t="n">
        <v>343.5042602762541</v>
      </c>
      <c r="AD17" t="n">
        <v>277543.1322398433</v>
      </c>
      <c r="AE17" t="n">
        <v>379746.757869387</v>
      </c>
      <c r="AF17" t="n">
        <v>3.016355745814279e-06</v>
      </c>
      <c r="AG17" t="n">
        <v>14</v>
      </c>
      <c r="AH17" t="n">
        <v>343504.2602762541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4.19</v>
      </c>
      <c r="E18" t="n">
        <v>23.87</v>
      </c>
      <c r="F18" t="n">
        <v>18.94</v>
      </c>
      <c r="G18" t="n">
        <v>27.72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273.39</v>
      </c>
      <c r="Q18" t="n">
        <v>3033.59</v>
      </c>
      <c r="R18" t="n">
        <v>99.05</v>
      </c>
      <c r="S18" t="n">
        <v>56.78</v>
      </c>
      <c r="T18" t="n">
        <v>19205.93</v>
      </c>
      <c r="U18" t="n">
        <v>0.57</v>
      </c>
      <c r="V18" t="n">
        <v>0.85</v>
      </c>
      <c r="W18" t="n">
        <v>2.72</v>
      </c>
      <c r="X18" t="n">
        <v>1.17</v>
      </c>
      <c r="Y18" t="n">
        <v>1</v>
      </c>
      <c r="Z18" t="n">
        <v>10</v>
      </c>
      <c r="AA18" t="n">
        <v>273.9684324561483</v>
      </c>
      <c r="AB18" t="n">
        <v>374.8556959207112</v>
      </c>
      <c r="AC18" t="n">
        <v>339.0799944153114</v>
      </c>
      <c r="AD18" t="n">
        <v>273968.4324561483</v>
      </c>
      <c r="AE18" t="n">
        <v>374855.6959207113</v>
      </c>
      <c r="AF18" t="n">
        <v>3.032349762461151e-06</v>
      </c>
      <c r="AG18" t="n">
        <v>14</v>
      </c>
      <c r="AH18" t="n">
        <v>339079.9944153114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4.2323</v>
      </c>
      <c r="E19" t="n">
        <v>23.63</v>
      </c>
      <c r="F19" t="n">
        <v>18.85</v>
      </c>
      <c r="G19" t="n">
        <v>29.77</v>
      </c>
      <c r="H19" t="n">
        <v>0.34</v>
      </c>
      <c r="I19" t="n">
        <v>38</v>
      </c>
      <c r="J19" t="n">
        <v>271.36</v>
      </c>
      <c r="K19" t="n">
        <v>59.89</v>
      </c>
      <c r="L19" t="n">
        <v>5.25</v>
      </c>
      <c r="M19" t="n">
        <v>36</v>
      </c>
      <c r="N19" t="n">
        <v>71.22</v>
      </c>
      <c r="O19" t="n">
        <v>33701.64</v>
      </c>
      <c r="P19" t="n">
        <v>270.69</v>
      </c>
      <c r="Q19" t="n">
        <v>3033.79</v>
      </c>
      <c r="R19" t="n">
        <v>96.34999999999999</v>
      </c>
      <c r="S19" t="n">
        <v>56.78</v>
      </c>
      <c r="T19" t="n">
        <v>17873.92</v>
      </c>
      <c r="U19" t="n">
        <v>0.59</v>
      </c>
      <c r="V19" t="n">
        <v>0.86</v>
      </c>
      <c r="W19" t="n">
        <v>2.71</v>
      </c>
      <c r="X19" t="n">
        <v>1.09</v>
      </c>
      <c r="Y19" t="n">
        <v>1</v>
      </c>
      <c r="Z19" t="n">
        <v>10</v>
      </c>
      <c r="AA19" t="n">
        <v>270.590781824513</v>
      </c>
      <c r="AB19" t="n">
        <v>370.2342453150787</v>
      </c>
      <c r="AC19" t="n">
        <v>334.8996085692337</v>
      </c>
      <c r="AD19" t="n">
        <v>270590.781824513</v>
      </c>
      <c r="AE19" t="n">
        <v>370234.2453150788</v>
      </c>
      <c r="AF19" t="n">
        <v>3.062962744549959e-06</v>
      </c>
      <c r="AG19" t="n">
        <v>14</v>
      </c>
      <c r="AH19" t="n">
        <v>334899.6085692337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4.2605</v>
      </c>
      <c r="E20" t="n">
        <v>23.47</v>
      </c>
      <c r="F20" t="n">
        <v>18.8</v>
      </c>
      <c r="G20" t="n">
        <v>31.33</v>
      </c>
      <c r="H20" t="n">
        <v>0.36</v>
      </c>
      <c r="I20" t="n">
        <v>36</v>
      </c>
      <c r="J20" t="n">
        <v>271.84</v>
      </c>
      <c r="K20" t="n">
        <v>59.89</v>
      </c>
      <c r="L20" t="n">
        <v>5.5</v>
      </c>
      <c r="M20" t="n">
        <v>34</v>
      </c>
      <c r="N20" t="n">
        <v>71.45</v>
      </c>
      <c r="O20" t="n">
        <v>33760.74</v>
      </c>
      <c r="P20" t="n">
        <v>266.76</v>
      </c>
      <c r="Q20" t="n">
        <v>3033.45</v>
      </c>
      <c r="R20" t="n">
        <v>94.8</v>
      </c>
      <c r="S20" t="n">
        <v>56.78</v>
      </c>
      <c r="T20" t="n">
        <v>17109.51</v>
      </c>
      <c r="U20" t="n">
        <v>0.6</v>
      </c>
      <c r="V20" t="n">
        <v>0.86</v>
      </c>
      <c r="W20" t="n">
        <v>2.71</v>
      </c>
      <c r="X20" t="n">
        <v>1.03</v>
      </c>
      <c r="Y20" t="n">
        <v>1</v>
      </c>
      <c r="Z20" t="n">
        <v>10</v>
      </c>
      <c r="AA20" t="n">
        <v>267.1761862561654</v>
      </c>
      <c r="AB20" t="n">
        <v>365.5622450171408</v>
      </c>
      <c r="AC20" t="n">
        <v>330.6734974225373</v>
      </c>
      <c r="AD20" t="n">
        <v>267176.1862561654</v>
      </c>
      <c r="AE20" t="n">
        <v>365562.2450171408</v>
      </c>
      <c r="AF20" t="n">
        <v>3.083371399275831e-06</v>
      </c>
      <c r="AG20" t="n">
        <v>14</v>
      </c>
      <c r="AH20" t="n">
        <v>330673.4974225373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4.3013</v>
      </c>
      <c r="E21" t="n">
        <v>23.25</v>
      </c>
      <c r="F21" t="n">
        <v>18.68</v>
      </c>
      <c r="G21" t="n">
        <v>32.96</v>
      </c>
      <c r="H21" t="n">
        <v>0.38</v>
      </c>
      <c r="I21" t="n">
        <v>34</v>
      </c>
      <c r="J21" t="n">
        <v>272.32</v>
      </c>
      <c r="K21" t="n">
        <v>59.89</v>
      </c>
      <c r="L21" t="n">
        <v>5.75</v>
      </c>
      <c r="M21" t="n">
        <v>32</v>
      </c>
      <c r="N21" t="n">
        <v>71.68000000000001</v>
      </c>
      <c r="O21" t="n">
        <v>33820.05</v>
      </c>
      <c r="P21" t="n">
        <v>263.14</v>
      </c>
      <c r="Q21" t="n">
        <v>3033.55</v>
      </c>
      <c r="R21" t="n">
        <v>90.51000000000001</v>
      </c>
      <c r="S21" t="n">
        <v>56.78</v>
      </c>
      <c r="T21" t="n">
        <v>14973.3</v>
      </c>
      <c r="U21" t="n">
        <v>0.63</v>
      </c>
      <c r="V21" t="n">
        <v>0.86</v>
      </c>
      <c r="W21" t="n">
        <v>2.7</v>
      </c>
      <c r="X21" t="n">
        <v>0.91</v>
      </c>
      <c r="Y21" t="n">
        <v>1</v>
      </c>
      <c r="Z21" t="n">
        <v>10</v>
      </c>
      <c r="AA21" t="n">
        <v>263.4339458905073</v>
      </c>
      <c r="AB21" t="n">
        <v>360.4419466528544</v>
      </c>
      <c r="AC21" t="n">
        <v>326.0418731477546</v>
      </c>
      <c r="AD21" t="n">
        <v>263433.9458905073</v>
      </c>
      <c r="AE21" t="n">
        <v>360441.9466528544</v>
      </c>
      <c r="AF21" t="n">
        <v>3.112898814623902e-06</v>
      </c>
      <c r="AG21" t="n">
        <v>14</v>
      </c>
      <c r="AH21" t="n">
        <v>326041.8731477546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4.3237</v>
      </c>
      <c r="E22" t="n">
        <v>23.13</v>
      </c>
      <c r="F22" t="n">
        <v>18.66</v>
      </c>
      <c r="G22" t="n">
        <v>34.98</v>
      </c>
      <c r="H22" t="n">
        <v>0.39</v>
      </c>
      <c r="I22" t="n">
        <v>32</v>
      </c>
      <c r="J22" t="n">
        <v>272.8</v>
      </c>
      <c r="K22" t="n">
        <v>59.89</v>
      </c>
      <c r="L22" t="n">
        <v>6</v>
      </c>
      <c r="M22" t="n">
        <v>30</v>
      </c>
      <c r="N22" t="n">
        <v>71.91</v>
      </c>
      <c r="O22" t="n">
        <v>33879.33</v>
      </c>
      <c r="P22" t="n">
        <v>258.88</v>
      </c>
      <c r="Q22" t="n">
        <v>3033.57</v>
      </c>
      <c r="R22" t="n">
        <v>89.76000000000001</v>
      </c>
      <c r="S22" t="n">
        <v>56.78</v>
      </c>
      <c r="T22" t="n">
        <v>14606.71</v>
      </c>
      <c r="U22" t="n">
        <v>0.63</v>
      </c>
      <c r="V22" t="n">
        <v>0.86</v>
      </c>
      <c r="W22" t="n">
        <v>2.71</v>
      </c>
      <c r="X22" t="n">
        <v>0.89</v>
      </c>
      <c r="Y22" t="n">
        <v>1</v>
      </c>
      <c r="Z22" t="n">
        <v>10</v>
      </c>
      <c r="AA22" t="n">
        <v>260.1792766280073</v>
      </c>
      <c r="AB22" t="n">
        <v>355.9887645820277</v>
      </c>
      <c r="AC22" t="n">
        <v>322.0136965236873</v>
      </c>
      <c r="AD22" t="n">
        <v>260179.2766280073</v>
      </c>
      <c r="AE22" t="n">
        <v>355988.7645820277</v>
      </c>
      <c r="AF22" t="n">
        <v>3.12910994461892e-06</v>
      </c>
      <c r="AG22" t="n">
        <v>14</v>
      </c>
      <c r="AH22" t="n">
        <v>322013.6965236873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4.3392</v>
      </c>
      <c r="E23" t="n">
        <v>23.05</v>
      </c>
      <c r="F23" t="n">
        <v>18.63</v>
      </c>
      <c r="G23" t="n">
        <v>36.05</v>
      </c>
      <c r="H23" t="n">
        <v>0.41</v>
      </c>
      <c r="I23" t="n">
        <v>31</v>
      </c>
      <c r="J23" t="n">
        <v>273.28</v>
      </c>
      <c r="K23" t="n">
        <v>59.89</v>
      </c>
      <c r="L23" t="n">
        <v>6.25</v>
      </c>
      <c r="M23" t="n">
        <v>29</v>
      </c>
      <c r="N23" t="n">
        <v>72.14</v>
      </c>
      <c r="O23" t="n">
        <v>33938.7</v>
      </c>
      <c r="P23" t="n">
        <v>254.72</v>
      </c>
      <c r="Q23" t="n">
        <v>3033.59</v>
      </c>
      <c r="R23" t="n">
        <v>88.78</v>
      </c>
      <c r="S23" t="n">
        <v>56.78</v>
      </c>
      <c r="T23" t="n">
        <v>14122.73</v>
      </c>
      <c r="U23" t="n">
        <v>0.64</v>
      </c>
      <c r="V23" t="n">
        <v>0.87</v>
      </c>
      <c r="W23" t="n">
        <v>2.71</v>
      </c>
      <c r="X23" t="n">
        <v>0.86</v>
      </c>
      <c r="Y23" t="n">
        <v>1</v>
      </c>
      <c r="Z23" t="n">
        <v>10</v>
      </c>
      <c r="AA23" t="n">
        <v>257.2567120356392</v>
      </c>
      <c r="AB23" t="n">
        <v>351.9899827721332</v>
      </c>
      <c r="AC23" t="n">
        <v>318.3965528375095</v>
      </c>
      <c r="AD23" t="n">
        <v>257256.7120356392</v>
      </c>
      <c r="AE23" t="n">
        <v>351989.9827721332</v>
      </c>
      <c r="AF23" t="n">
        <v>3.140327467606545e-06</v>
      </c>
      <c r="AG23" t="n">
        <v>14</v>
      </c>
      <c r="AH23" t="n">
        <v>318396.5528375095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4.3697</v>
      </c>
      <c r="E24" t="n">
        <v>22.88</v>
      </c>
      <c r="F24" t="n">
        <v>18.57</v>
      </c>
      <c r="G24" t="n">
        <v>38.41</v>
      </c>
      <c r="H24" t="n">
        <v>0.42</v>
      </c>
      <c r="I24" t="n">
        <v>29</v>
      </c>
      <c r="J24" t="n">
        <v>273.76</v>
      </c>
      <c r="K24" t="n">
        <v>59.89</v>
      </c>
      <c r="L24" t="n">
        <v>6.5</v>
      </c>
      <c r="M24" t="n">
        <v>27</v>
      </c>
      <c r="N24" t="n">
        <v>72.37</v>
      </c>
      <c r="O24" t="n">
        <v>33998.16</v>
      </c>
      <c r="P24" t="n">
        <v>251.64</v>
      </c>
      <c r="Q24" t="n">
        <v>3033.75</v>
      </c>
      <c r="R24" t="n">
        <v>86.81</v>
      </c>
      <c r="S24" t="n">
        <v>56.78</v>
      </c>
      <c r="T24" t="n">
        <v>13147.74</v>
      </c>
      <c r="U24" t="n">
        <v>0.65</v>
      </c>
      <c r="V24" t="n">
        <v>0.87</v>
      </c>
      <c r="W24" t="n">
        <v>2.7</v>
      </c>
      <c r="X24" t="n">
        <v>0.8</v>
      </c>
      <c r="Y24" t="n">
        <v>1</v>
      </c>
      <c r="Z24" t="n">
        <v>10</v>
      </c>
      <c r="AA24" t="n">
        <v>254.3916270312706</v>
      </c>
      <c r="AB24" t="n">
        <v>348.0698470705285</v>
      </c>
      <c r="AC24" t="n">
        <v>314.8505493853197</v>
      </c>
      <c r="AD24" t="n">
        <v>254391.6270312706</v>
      </c>
      <c r="AE24" t="n">
        <v>348069.8470705284</v>
      </c>
      <c r="AF24" t="n">
        <v>3.162400658001548e-06</v>
      </c>
      <c r="AG24" t="n">
        <v>14</v>
      </c>
      <c r="AH24" t="n">
        <v>314850.5493853197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4.4011</v>
      </c>
      <c r="E25" t="n">
        <v>22.72</v>
      </c>
      <c r="F25" t="n">
        <v>18.5</v>
      </c>
      <c r="G25" t="n">
        <v>41.12</v>
      </c>
      <c r="H25" t="n">
        <v>0.44</v>
      </c>
      <c r="I25" t="n">
        <v>27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244.94</v>
      </c>
      <c r="Q25" t="n">
        <v>3033.64</v>
      </c>
      <c r="R25" t="n">
        <v>84.87</v>
      </c>
      <c r="S25" t="n">
        <v>56.78</v>
      </c>
      <c r="T25" t="n">
        <v>12188.28</v>
      </c>
      <c r="U25" t="n">
        <v>0.67</v>
      </c>
      <c r="V25" t="n">
        <v>0.87</v>
      </c>
      <c r="W25" t="n">
        <v>2.7</v>
      </c>
      <c r="X25" t="n">
        <v>0.74</v>
      </c>
      <c r="Y25" t="n">
        <v>1</v>
      </c>
      <c r="Z25" t="n">
        <v>10</v>
      </c>
      <c r="AA25" t="n">
        <v>249.5367960363422</v>
      </c>
      <c r="AB25" t="n">
        <v>341.4272531232434</v>
      </c>
      <c r="AC25" t="n">
        <v>308.8419152814221</v>
      </c>
      <c r="AD25" t="n">
        <v>249536.7960363422</v>
      </c>
      <c r="AE25" t="n">
        <v>341427.2531232433</v>
      </c>
      <c r="AF25" t="n">
        <v>3.185125188440994e-06</v>
      </c>
      <c r="AG25" t="n">
        <v>14</v>
      </c>
      <c r="AH25" t="n">
        <v>308841.9152814221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4.4144</v>
      </c>
      <c r="E26" t="n">
        <v>22.65</v>
      </c>
      <c r="F26" t="n">
        <v>18.49</v>
      </c>
      <c r="G26" t="n">
        <v>42.66</v>
      </c>
      <c r="H26" t="n">
        <v>0.45</v>
      </c>
      <c r="I26" t="n">
        <v>26</v>
      </c>
      <c r="J26" t="n">
        <v>274.73</v>
      </c>
      <c r="K26" t="n">
        <v>59.89</v>
      </c>
      <c r="L26" t="n">
        <v>7</v>
      </c>
      <c r="M26" t="n">
        <v>20</v>
      </c>
      <c r="N26" t="n">
        <v>72.84</v>
      </c>
      <c r="O26" t="n">
        <v>34117.35</v>
      </c>
      <c r="P26" t="n">
        <v>242.32</v>
      </c>
      <c r="Q26" t="n">
        <v>3033.58</v>
      </c>
      <c r="R26" t="n">
        <v>84.03</v>
      </c>
      <c r="S26" t="n">
        <v>56.78</v>
      </c>
      <c r="T26" t="n">
        <v>11770.35</v>
      </c>
      <c r="U26" t="n">
        <v>0.68</v>
      </c>
      <c r="V26" t="n">
        <v>0.87</v>
      </c>
      <c r="W26" t="n">
        <v>2.7</v>
      </c>
      <c r="X26" t="n">
        <v>0.72</v>
      </c>
      <c r="Y26" t="n">
        <v>1</v>
      </c>
      <c r="Z26" t="n">
        <v>10</v>
      </c>
      <c r="AA26" t="n">
        <v>247.6379035868082</v>
      </c>
      <c r="AB26" t="n">
        <v>338.8291047005698</v>
      </c>
      <c r="AC26" t="n">
        <v>306.4917304976836</v>
      </c>
      <c r="AD26" t="n">
        <v>247637.9035868082</v>
      </c>
      <c r="AE26" t="n">
        <v>338829.1047005698</v>
      </c>
      <c r="AF26" t="n">
        <v>3.194750546875537e-06</v>
      </c>
      <c r="AG26" t="n">
        <v>14</v>
      </c>
      <c r="AH26" t="n">
        <v>306491.7304976836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4.4292</v>
      </c>
      <c r="E27" t="n">
        <v>22.58</v>
      </c>
      <c r="F27" t="n">
        <v>18.46</v>
      </c>
      <c r="G27" t="n">
        <v>44.31</v>
      </c>
      <c r="H27" t="n">
        <v>0.47</v>
      </c>
      <c r="I27" t="n">
        <v>25</v>
      </c>
      <c r="J27" t="n">
        <v>275.21</v>
      </c>
      <c r="K27" t="n">
        <v>59.89</v>
      </c>
      <c r="L27" t="n">
        <v>7.25</v>
      </c>
      <c r="M27" t="n">
        <v>16</v>
      </c>
      <c r="N27" t="n">
        <v>73.08</v>
      </c>
      <c r="O27" t="n">
        <v>34177.09</v>
      </c>
      <c r="P27" t="n">
        <v>238.3</v>
      </c>
      <c r="Q27" t="n">
        <v>3033.71</v>
      </c>
      <c r="R27" t="n">
        <v>83.16</v>
      </c>
      <c r="S27" t="n">
        <v>56.78</v>
      </c>
      <c r="T27" t="n">
        <v>11340.51</v>
      </c>
      <c r="U27" t="n">
        <v>0.68</v>
      </c>
      <c r="V27" t="n">
        <v>0.87</v>
      </c>
      <c r="W27" t="n">
        <v>2.7</v>
      </c>
      <c r="X27" t="n">
        <v>0.6899999999999999</v>
      </c>
      <c r="Y27" t="n">
        <v>1</v>
      </c>
      <c r="Z27" t="n">
        <v>10</v>
      </c>
      <c r="AA27" t="n">
        <v>244.9186101191781</v>
      </c>
      <c r="AB27" t="n">
        <v>335.1084474113992</v>
      </c>
      <c r="AC27" t="n">
        <v>303.1261675182149</v>
      </c>
      <c r="AD27" t="n">
        <v>244918.6101191781</v>
      </c>
      <c r="AE27" t="n">
        <v>335108.4474113992</v>
      </c>
      <c r="AF27" t="n">
        <v>3.205461472050818e-06</v>
      </c>
      <c r="AG27" t="n">
        <v>14</v>
      </c>
      <c r="AH27" t="n">
        <v>303126.1675182149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4.4249</v>
      </c>
      <c r="E28" t="n">
        <v>22.6</v>
      </c>
      <c r="F28" t="n">
        <v>18.48</v>
      </c>
      <c r="G28" t="n">
        <v>44.36</v>
      </c>
      <c r="H28" t="n">
        <v>0.48</v>
      </c>
      <c r="I28" t="n">
        <v>25</v>
      </c>
      <c r="J28" t="n">
        <v>275.7</v>
      </c>
      <c r="K28" t="n">
        <v>59.89</v>
      </c>
      <c r="L28" t="n">
        <v>7.5</v>
      </c>
      <c r="M28" t="n">
        <v>12</v>
      </c>
      <c r="N28" t="n">
        <v>73.31</v>
      </c>
      <c r="O28" t="n">
        <v>34236.91</v>
      </c>
      <c r="P28" t="n">
        <v>238.3</v>
      </c>
      <c r="Q28" t="n">
        <v>3033.63</v>
      </c>
      <c r="R28" t="n">
        <v>83.73</v>
      </c>
      <c r="S28" t="n">
        <v>56.78</v>
      </c>
      <c r="T28" t="n">
        <v>11630.14</v>
      </c>
      <c r="U28" t="n">
        <v>0.68</v>
      </c>
      <c r="V28" t="n">
        <v>0.87</v>
      </c>
      <c r="W28" t="n">
        <v>2.71</v>
      </c>
      <c r="X28" t="n">
        <v>0.72</v>
      </c>
      <c r="Y28" t="n">
        <v>1</v>
      </c>
      <c r="Z28" t="n">
        <v>10</v>
      </c>
      <c r="AA28" t="n">
        <v>245.0782659333848</v>
      </c>
      <c r="AB28" t="n">
        <v>335.326895539914</v>
      </c>
      <c r="AC28" t="n">
        <v>303.3237672639383</v>
      </c>
      <c r="AD28" t="n">
        <v>245078.2659333848</v>
      </c>
      <c r="AE28" t="n">
        <v>335326.895539914</v>
      </c>
      <c r="AF28" t="n">
        <v>3.202349514060703e-06</v>
      </c>
      <c r="AG28" t="n">
        <v>14</v>
      </c>
      <c r="AH28" t="n">
        <v>303323.7672639383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4.4458</v>
      </c>
      <c r="E29" t="n">
        <v>22.49</v>
      </c>
      <c r="F29" t="n">
        <v>18.43</v>
      </c>
      <c r="G29" t="n">
        <v>46.07</v>
      </c>
      <c r="H29" t="n">
        <v>0.5</v>
      </c>
      <c r="I29" t="n">
        <v>24</v>
      </c>
      <c r="J29" t="n">
        <v>276.18</v>
      </c>
      <c r="K29" t="n">
        <v>59.89</v>
      </c>
      <c r="L29" t="n">
        <v>7.75</v>
      </c>
      <c r="M29" t="n">
        <v>5</v>
      </c>
      <c r="N29" t="n">
        <v>73.55</v>
      </c>
      <c r="O29" t="n">
        <v>34296.82</v>
      </c>
      <c r="P29" t="n">
        <v>236.65</v>
      </c>
      <c r="Q29" t="n">
        <v>3033.62</v>
      </c>
      <c r="R29" t="n">
        <v>81.7</v>
      </c>
      <c r="S29" t="n">
        <v>56.78</v>
      </c>
      <c r="T29" t="n">
        <v>10616.6</v>
      </c>
      <c r="U29" t="n">
        <v>0.7</v>
      </c>
      <c r="V29" t="n">
        <v>0.88</v>
      </c>
      <c r="W29" t="n">
        <v>2.71</v>
      </c>
      <c r="X29" t="n">
        <v>0.66</v>
      </c>
      <c r="Y29" t="n">
        <v>1</v>
      </c>
      <c r="Z29" t="n">
        <v>10</v>
      </c>
      <c r="AA29" t="n">
        <v>243.4486504443805</v>
      </c>
      <c r="AB29" t="n">
        <v>333.0971837342981</v>
      </c>
      <c r="AC29" t="n">
        <v>301.3068560236294</v>
      </c>
      <c r="AD29" t="n">
        <v>243448.6504443805</v>
      </c>
      <c r="AE29" t="n">
        <v>333097.1837342981</v>
      </c>
      <c r="AF29" t="n">
        <v>3.217475077314983e-06</v>
      </c>
      <c r="AG29" t="n">
        <v>14</v>
      </c>
      <c r="AH29" t="n">
        <v>301306.8560236294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4.4395</v>
      </c>
      <c r="E30" t="n">
        <v>22.53</v>
      </c>
      <c r="F30" t="n">
        <v>18.46</v>
      </c>
      <c r="G30" t="n">
        <v>46.15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1</v>
      </c>
      <c r="N30" t="n">
        <v>73.78</v>
      </c>
      <c r="O30" t="n">
        <v>34356.83</v>
      </c>
      <c r="P30" t="n">
        <v>236.13</v>
      </c>
      <c r="Q30" t="n">
        <v>3033.76</v>
      </c>
      <c r="R30" t="n">
        <v>82.47</v>
      </c>
      <c r="S30" t="n">
        <v>56.78</v>
      </c>
      <c r="T30" t="n">
        <v>11004.41</v>
      </c>
      <c r="U30" t="n">
        <v>0.6899999999999999</v>
      </c>
      <c r="V30" t="n">
        <v>0.87</v>
      </c>
      <c r="W30" t="n">
        <v>2.72</v>
      </c>
      <c r="X30" t="n">
        <v>0.6899999999999999</v>
      </c>
      <c r="Y30" t="n">
        <v>1</v>
      </c>
      <c r="Z30" t="n">
        <v>10</v>
      </c>
      <c r="AA30" t="n">
        <v>243.3970213228842</v>
      </c>
      <c r="AB30" t="n">
        <v>333.0265424925508</v>
      </c>
      <c r="AC30" t="n">
        <v>301.2429566828488</v>
      </c>
      <c r="AD30" t="n">
        <v>243397.0213228842</v>
      </c>
      <c r="AE30" t="n">
        <v>333026.5424925509</v>
      </c>
      <c r="AF30" t="n">
        <v>3.212915697003884e-06</v>
      </c>
      <c r="AG30" t="n">
        <v>14</v>
      </c>
      <c r="AH30" t="n">
        <v>301242.9566828489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4.441</v>
      </c>
      <c r="E31" t="n">
        <v>22.52</v>
      </c>
      <c r="F31" t="n">
        <v>18.45</v>
      </c>
      <c r="G31" t="n">
        <v>46.13</v>
      </c>
      <c r="H31" t="n">
        <v>0.53</v>
      </c>
      <c r="I31" t="n">
        <v>24</v>
      </c>
      <c r="J31" t="n">
        <v>277.16</v>
      </c>
      <c r="K31" t="n">
        <v>59.89</v>
      </c>
      <c r="L31" t="n">
        <v>8.25</v>
      </c>
      <c r="M31" t="n">
        <v>0</v>
      </c>
      <c r="N31" t="n">
        <v>74.02</v>
      </c>
      <c r="O31" t="n">
        <v>34416.93</v>
      </c>
      <c r="P31" t="n">
        <v>236.35</v>
      </c>
      <c r="Q31" t="n">
        <v>3033.76</v>
      </c>
      <c r="R31" t="n">
        <v>82.36</v>
      </c>
      <c r="S31" t="n">
        <v>56.78</v>
      </c>
      <c r="T31" t="n">
        <v>10945.32</v>
      </c>
      <c r="U31" t="n">
        <v>0.6899999999999999</v>
      </c>
      <c r="V31" t="n">
        <v>0.87</v>
      </c>
      <c r="W31" t="n">
        <v>2.72</v>
      </c>
      <c r="X31" t="n">
        <v>0.6899999999999999</v>
      </c>
      <c r="Y31" t="n">
        <v>1</v>
      </c>
      <c r="Z31" t="n">
        <v>10</v>
      </c>
      <c r="AA31" t="n">
        <v>243.4592219263292</v>
      </c>
      <c r="AB31" t="n">
        <v>333.1116481022812</v>
      </c>
      <c r="AC31" t="n">
        <v>301.319939932633</v>
      </c>
      <c r="AD31" t="n">
        <v>243459.2219263292</v>
      </c>
      <c r="AE31" t="n">
        <v>333111.6481022811</v>
      </c>
      <c r="AF31" t="n">
        <v>3.214001263744623e-06</v>
      </c>
      <c r="AG31" t="n">
        <v>14</v>
      </c>
      <c r="AH31" t="n">
        <v>301319.939932633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3.0608</v>
      </c>
      <c r="E2" t="n">
        <v>32.67</v>
      </c>
      <c r="F2" t="n">
        <v>23.81</v>
      </c>
      <c r="G2" t="n">
        <v>7.04</v>
      </c>
      <c r="H2" t="n">
        <v>0.11</v>
      </c>
      <c r="I2" t="n">
        <v>203</v>
      </c>
      <c r="J2" t="n">
        <v>159.12</v>
      </c>
      <c r="K2" t="n">
        <v>50.28</v>
      </c>
      <c r="L2" t="n">
        <v>1</v>
      </c>
      <c r="M2" t="n">
        <v>201</v>
      </c>
      <c r="N2" t="n">
        <v>27.84</v>
      </c>
      <c r="O2" t="n">
        <v>19859.16</v>
      </c>
      <c r="P2" t="n">
        <v>279.35</v>
      </c>
      <c r="Q2" t="n">
        <v>3034.69</v>
      </c>
      <c r="R2" t="n">
        <v>257.5</v>
      </c>
      <c r="S2" t="n">
        <v>56.78</v>
      </c>
      <c r="T2" t="n">
        <v>97624.53999999999</v>
      </c>
      <c r="U2" t="n">
        <v>0.22</v>
      </c>
      <c r="V2" t="n">
        <v>0.68</v>
      </c>
      <c r="W2" t="n">
        <v>3</v>
      </c>
      <c r="X2" t="n">
        <v>6.03</v>
      </c>
      <c r="Y2" t="n">
        <v>1</v>
      </c>
      <c r="Z2" t="n">
        <v>10</v>
      </c>
      <c r="AA2" t="n">
        <v>375.850674208627</v>
      </c>
      <c r="AB2" t="n">
        <v>514.2554738137367</v>
      </c>
      <c r="AC2" t="n">
        <v>465.1756531550435</v>
      </c>
      <c r="AD2" t="n">
        <v>375850.674208627</v>
      </c>
      <c r="AE2" t="n">
        <v>514255.4738137367</v>
      </c>
      <c r="AF2" t="n">
        <v>2.282755827613092e-06</v>
      </c>
      <c r="AG2" t="n">
        <v>19</v>
      </c>
      <c r="AH2" t="n">
        <v>465175.6531550435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3.4262</v>
      </c>
      <c r="E3" t="n">
        <v>29.19</v>
      </c>
      <c r="F3" t="n">
        <v>22.09</v>
      </c>
      <c r="G3" t="n">
        <v>8.960000000000001</v>
      </c>
      <c r="H3" t="n">
        <v>0.14</v>
      </c>
      <c r="I3" t="n">
        <v>148</v>
      </c>
      <c r="J3" t="n">
        <v>159.48</v>
      </c>
      <c r="K3" t="n">
        <v>50.28</v>
      </c>
      <c r="L3" t="n">
        <v>1.25</v>
      </c>
      <c r="M3" t="n">
        <v>146</v>
      </c>
      <c r="N3" t="n">
        <v>27.95</v>
      </c>
      <c r="O3" t="n">
        <v>19902.91</v>
      </c>
      <c r="P3" t="n">
        <v>254.31</v>
      </c>
      <c r="Q3" t="n">
        <v>3033.55</v>
      </c>
      <c r="R3" t="n">
        <v>201.75</v>
      </c>
      <c r="S3" t="n">
        <v>56.78</v>
      </c>
      <c r="T3" t="n">
        <v>70023.14</v>
      </c>
      <c r="U3" t="n">
        <v>0.28</v>
      </c>
      <c r="V3" t="n">
        <v>0.73</v>
      </c>
      <c r="W3" t="n">
        <v>2.9</v>
      </c>
      <c r="X3" t="n">
        <v>4.33</v>
      </c>
      <c r="Y3" t="n">
        <v>1</v>
      </c>
      <c r="Z3" t="n">
        <v>10</v>
      </c>
      <c r="AA3" t="n">
        <v>316.8505233442889</v>
      </c>
      <c r="AB3" t="n">
        <v>433.5288644981969</v>
      </c>
      <c r="AC3" t="n">
        <v>392.1534781320711</v>
      </c>
      <c r="AD3" t="n">
        <v>316850.5233442889</v>
      </c>
      <c r="AE3" t="n">
        <v>433528.8644981969</v>
      </c>
      <c r="AF3" t="n">
        <v>2.555272483196542e-06</v>
      </c>
      <c r="AG3" t="n">
        <v>17</v>
      </c>
      <c r="AH3" t="n">
        <v>392153.4781320711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3.6846</v>
      </c>
      <c r="E4" t="n">
        <v>27.14</v>
      </c>
      <c r="F4" t="n">
        <v>21.11</v>
      </c>
      <c r="G4" t="n">
        <v>11.01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238</v>
      </c>
      <c r="Q4" t="n">
        <v>3034.06</v>
      </c>
      <c r="R4" t="n">
        <v>169.55</v>
      </c>
      <c r="S4" t="n">
        <v>56.78</v>
      </c>
      <c r="T4" t="n">
        <v>54086.67</v>
      </c>
      <c r="U4" t="n">
        <v>0.33</v>
      </c>
      <c r="V4" t="n">
        <v>0.76</v>
      </c>
      <c r="W4" t="n">
        <v>2.85</v>
      </c>
      <c r="X4" t="n">
        <v>3.34</v>
      </c>
      <c r="Y4" t="n">
        <v>1</v>
      </c>
      <c r="Z4" t="n">
        <v>10</v>
      </c>
      <c r="AA4" t="n">
        <v>284.4993299900764</v>
      </c>
      <c r="AB4" t="n">
        <v>389.2645345170417</v>
      </c>
      <c r="AC4" t="n">
        <v>352.11367367894</v>
      </c>
      <c r="AD4" t="n">
        <v>284499.3299900764</v>
      </c>
      <c r="AE4" t="n">
        <v>389264.5345170418</v>
      </c>
      <c r="AF4" t="n">
        <v>2.74798814768139e-06</v>
      </c>
      <c r="AG4" t="n">
        <v>16</v>
      </c>
      <c r="AH4" t="n">
        <v>352113.67367894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3.8701</v>
      </c>
      <c r="E5" t="n">
        <v>25.84</v>
      </c>
      <c r="F5" t="n">
        <v>20.49</v>
      </c>
      <c r="G5" t="n">
        <v>13.08</v>
      </c>
      <c r="H5" t="n">
        <v>0.19</v>
      </c>
      <c r="I5" t="n">
        <v>94</v>
      </c>
      <c r="J5" t="n">
        <v>160.19</v>
      </c>
      <c r="K5" t="n">
        <v>50.28</v>
      </c>
      <c r="L5" t="n">
        <v>1.75</v>
      </c>
      <c r="M5" t="n">
        <v>92</v>
      </c>
      <c r="N5" t="n">
        <v>28.16</v>
      </c>
      <c r="O5" t="n">
        <v>19990.53</v>
      </c>
      <c r="P5" t="n">
        <v>226.4</v>
      </c>
      <c r="Q5" t="n">
        <v>3034.03</v>
      </c>
      <c r="R5" t="n">
        <v>149.38</v>
      </c>
      <c r="S5" t="n">
        <v>56.78</v>
      </c>
      <c r="T5" t="n">
        <v>44108.66</v>
      </c>
      <c r="U5" t="n">
        <v>0.38</v>
      </c>
      <c r="V5" t="n">
        <v>0.79</v>
      </c>
      <c r="W5" t="n">
        <v>2.81</v>
      </c>
      <c r="X5" t="n">
        <v>2.72</v>
      </c>
      <c r="Y5" t="n">
        <v>1</v>
      </c>
      <c r="Z5" t="n">
        <v>10</v>
      </c>
      <c r="AA5" t="n">
        <v>261.5952895219785</v>
      </c>
      <c r="AB5" t="n">
        <v>357.9262158936392</v>
      </c>
      <c r="AC5" t="n">
        <v>323.7662402013485</v>
      </c>
      <c r="AD5" t="n">
        <v>261595.2895219785</v>
      </c>
      <c r="AE5" t="n">
        <v>357926.2158936391</v>
      </c>
      <c r="AF5" t="n">
        <v>2.88633472570747e-06</v>
      </c>
      <c r="AG5" t="n">
        <v>15</v>
      </c>
      <c r="AH5" t="n">
        <v>323766.2402013485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4.0157</v>
      </c>
      <c r="E6" t="n">
        <v>24.9</v>
      </c>
      <c r="F6" t="n">
        <v>20.03</v>
      </c>
      <c r="G6" t="n">
        <v>15.21</v>
      </c>
      <c r="H6" t="n">
        <v>0.22</v>
      </c>
      <c r="I6" t="n">
        <v>79</v>
      </c>
      <c r="J6" t="n">
        <v>160.54</v>
      </c>
      <c r="K6" t="n">
        <v>50.28</v>
      </c>
      <c r="L6" t="n">
        <v>2</v>
      </c>
      <c r="M6" t="n">
        <v>77</v>
      </c>
      <c r="N6" t="n">
        <v>28.26</v>
      </c>
      <c r="O6" t="n">
        <v>20034.4</v>
      </c>
      <c r="P6" t="n">
        <v>215.39</v>
      </c>
      <c r="Q6" t="n">
        <v>3034.14</v>
      </c>
      <c r="R6" t="n">
        <v>134.93</v>
      </c>
      <c r="S6" t="n">
        <v>56.78</v>
      </c>
      <c r="T6" t="n">
        <v>36955.45</v>
      </c>
      <c r="U6" t="n">
        <v>0.42</v>
      </c>
      <c r="V6" t="n">
        <v>0.8100000000000001</v>
      </c>
      <c r="W6" t="n">
        <v>2.77</v>
      </c>
      <c r="X6" t="n">
        <v>2.26</v>
      </c>
      <c r="Y6" t="n">
        <v>1</v>
      </c>
      <c r="Z6" t="n">
        <v>10</v>
      </c>
      <c r="AA6" t="n">
        <v>248.8723818837874</v>
      </c>
      <c r="AB6" t="n">
        <v>340.5181723678346</v>
      </c>
      <c r="AC6" t="n">
        <v>308.0195959174065</v>
      </c>
      <c r="AD6" t="n">
        <v>248872.3818837874</v>
      </c>
      <c r="AE6" t="n">
        <v>340518.1723678346</v>
      </c>
      <c r="AF6" t="n">
        <v>2.994923737893979e-06</v>
      </c>
      <c r="AG6" t="n">
        <v>15</v>
      </c>
      <c r="AH6" t="n">
        <v>308019.5959174065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4.1391</v>
      </c>
      <c r="E7" t="n">
        <v>24.16</v>
      </c>
      <c r="F7" t="n">
        <v>19.68</v>
      </c>
      <c r="G7" t="n">
        <v>17.62</v>
      </c>
      <c r="H7" t="n">
        <v>0.25</v>
      </c>
      <c r="I7" t="n">
        <v>67</v>
      </c>
      <c r="J7" t="n">
        <v>160.9</v>
      </c>
      <c r="K7" t="n">
        <v>50.28</v>
      </c>
      <c r="L7" t="n">
        <v>2.25</v>
      </c>
      <c r="M7" t="n">
        <v>65</v>
      </c>
      <c r="N7" t="n">
        <v>28.37</v>
      </c>
      <c r="O7" t="n">
        <v>20078.3</v>
      </c>
      <c r="P7" t="n">
        <v>207.03</v>
      </c>
      <c r="Q7" t="n">
        <v>3033.57</v>
      </c>
      <c r="R7" t="n">
        <v>122.98</v>
      </c>
      <c r="S7" t="n">
        <v>56.78</v>
      </c>
      <c r="T7" t="n">
        <v>31041</v>
      </c>
      <c r="U7" t="n">
        <v>0.46</v>
      </c>
      <c r="V7" t="n">
        <v>0.82</v>
      </c>
      <c r="W7" t="n">
        <v>2.77</v>
      </c>
      <c r="X7" t="n">
        <v>1.91</v>
      </c>
      <c r="Y7" t="n">
        <v>1</v>
      </c>
      <c r="Z7" t="n">
        <v>10</v>
      </c>
      <c r="AA7" t="n">
        <v>232.5856044540408</v>
      </c>
      <c r="AB7" t="n">
        <v>318.2338849665571</v>
      </c>
      <c r="AC7" t="n">
        <v>287.862089629506</v>
      </c>
      <c r="AD7" t="n">
        <v>232585.6044540408</v>
      </c>
      <c r="AE7" t="n">
        <v>318233.8849665571</v>
      </c>
      <c r="AF7" t="n">
        <v>3.086955908936666e-06</v>
      </c>
      <c r="AG7" t="n">
        <v>14</v>
      </c>
      <c r="AH7" t="n">
        <v>287862.089629506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4.2372</v>
      </c>
      <c r="E8" t="n">
        <v>23.6</v>
      </c>
      <c r="F8" t="n">
        <v>19.41</v>
      </c>
      <c r="G8" t="n">
        <v>20.08</v>
      </c>
      <c r="H8" t="n">
        <v>0.27</v>
      </c>
      <c r="I8" t="n">
        <v>58</v>
      </c>
      <c r="J8" t="n">
        <v>161.26</v>
      </c>
      <c r="K8" t="n">
        <v>50.28</v>
      </c>
      <c r="L8" t="n">
        <v>2.5</v>
      </c>
      <c r="M8" t="n">
        <v>56</v>
      </c>
      <c r="N8" t="n">
        <v>28.48</v>
      </c>
      <c r="O8" t="n">
        <v>20122.23</v>
      </c>
      <c r="P8" t="n">
        <v>198.09</v>
      </c>
      <c r="Q8" t="n">
        <v>3033.47</v>
      </c>
      <c r="R8" t="n">
        <v>114.5</v>
      </c>
      <c r="S8" t="n">
        <v>56.78</v>
      </c>
      <c r="T8" t="n">
        <v>26850.14</v>
      </c>
      <c r="U8" t="n">
        <v>0.5</v>
      </c>
      <c r="V8" t="n">
        <v>0.83</v>
      </c>
      <c r="W8" t="n">
        <v>2.74</v>
      </c>
      <c r="X8" t="n">
        <v>1.64</v>
      </c>
      <c r="Y8" t="n">
        <v>1</v>
      </c>
      <c r="Z8" t="n">
        <v>10</v>
      </c>
      <c r="AA8" t="n">
        <v>224.1364953848598</v>
      </c>
      <c r="AB8" t="n">
        <v>306.6734411897245</v>
      </c>
      <c r="AC8" t="n">
        <v>277.404958381546</v>
      </c>
      <c r="AD8" t="n">
        <v>224136.4953848599</v>
      </c>
      <c r="AE8" t="n">
        <v>306673.4411897245</v>
      </c>
      <c r="AF8" t="n">
        <v>3.160119247504636e-06</v>
      </c>
      <c r="AG8" t="n">
        <v>14</v>
      </c>
      <c r="AH8" t="n">
        <v>277404.958381546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4.3163</v>
      </c>
      <c r="E9" t="n">
        <v>23.17</v>
      </c>
      <c r="F9" t="n">
        <v>19.2</v>
      </c>
      <c r="G9" t="n">
        <v>22.59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49</v>
      </c>
      <c r="N9" t="n">
        <v>28.58</v>
      </c>
      <c r="O9" t="n">
        <v>20166.2</v>
      </c>
      <c r="P9" t="n">
        <v>190.67</v>
      </c>
      <c r="Q9" t="n">
        <v>3033.72</v>
      </c>
      <c r="R9" t="n">
        <v>107.65</v>
      </c>
      <c r="S9" t="n">
        <v>56.78</v>
      </c>
      <c r="T9" t="n">
        <v>23456.61</v>
      </c>
      <c r="U9" t="n">
        <v>0.53</v>
      </c>
      <c r="V9" t="n">
        <v>0.84</v>
      </c>
      <c r="W9" t="n">
        <v>2.73</v>
      </c>
      <c r="X9" t="n">
        <v>1.43</v>
      </c>
      <c r="Y9" t="n">
        <v>1</v>
      </c>
      <c r="Z9" t="n">
        <v>10</v>
      </c>
      <c r="AA9" t="n">
        <v>217.4905818960029</v>
      </c>
      <c r="AB9" t="n">
        <v>297.5802091572647</v>
      </c>
      <c r="AC9" t="n">
        <v>269.1795716518299</v>
      </c>
      <c r="AD9" t="n">
        <v>217490.5818960029</v>
      </c>
      <c r="AE9" t="n">
        <v>297580.2091572647</v>
      </c>
      <c r="AF9" t="n">
        <v>3.219112316625192e-06</v>
      </c>
      <c r="AG9" t="n">
        <v>14</v>
      </c>
      <c r="AH9" t="n">
        <v>269179.5716518299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4.3798</v>
      </c>
      <c r="E10" t="n">
        <v>22.83</v>
      </c>
      <c r="F10" t="n">
        <v>19.06</v>
      </c>
      <c r="G10" t="n">
        <v>25.41</v>
      </c>
      <c r="H10" t="n">
        <v>0.33</v>
      </c>
      <c r="I10" t="n">
        <v>45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182.55</v>
      </c>
      <c r="Q10" t="n">
        <v>3033.56</v>
      </c>
      <c r="R10" t="n">
        <v>102.62</v>
      </c>
      <c r="S10" t="n">
        <v>56.78</v>
      </c>
      <c r="T10" t="n">
        <v>20971.25</v>
      </c>
      <c r="U10" t="n">
        <v>0.55</v>
      </c>
      <c r="V10" t="n">
        <v>0.85</v>
      </c>
      <c r="W10" t="n">
        <v>2.74</v>
      </c>
      <c r="X10" t="n">
        <v>1.29</v>
      </c>
      <c r="Y10" t="n">
        <v>1</v>
      </c>
      <c r="Z10" t="n">
        <v>10</v>
      </c>
      <c r="AA10" t="n">
        <v>211.1548764714919</v>
      </c>
      <c r="AB10" t="n">
        <v>288.9114174838568</v>
      </c>
      <c r="AC10" t="n">
        <v>261.3381172890037</v>
      </c>
      <c r="AD10" t="n">
        <v>211154.8764714919</v>
      </c>
      <c r="AE10" t="n">
        <v>288911.4174838568</v>
      </c>
      <c r="AF10" t="n">
        <v>3.266470848725764e-06</v>
      </c>
      <c r="AG10" t="n">
        <v>14</v>
      </c>
      <c r="AH10" t="n">
        <v>261338.1172890037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4.4268</v>
      </c>
      <c r="E11" t="n">
        <v>22.59</v>
      </c>
      <c r="F11" t="n">
        <v>18.94</v>
      </c>
      <c r="G11" t="n">
        <v>27.72</v>
      </c>
      <c r="H11" t="n">
        <v>0.35</v>
      </c>
      <c r="I11" t="n">
        <v>41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177.66</v>
      </c>
      <c r="Q11" t="n">
        <v>3033.68</v>
      </c>
      <c r="R11" t="n">
        <v>98.45</v>
      </c>
      <c r="S11" t="n">
        <v>56.78</v>
      </c>
      <c r="T11" t="n">
        <v>18908.42</v>
      </c>
      <c r="U11" t="n">
        <v>0.58</v>
      </c>
      <c r="V11" t="n">
        <v>0.85</v>
      </c>
      <c r="W11" t="n">
        <v>2.74</v>
      </c>
      <c r="X11" t="n">
        <v>1.18</v>
      </c>
      <c r="Y11" t="n">
        <v>1</v>
      </c>
      <c r="Z11" t="n">
        <v>10</v>
      </c>
      <c r="AA11" t="n">
        <v>207.1828783429634</v>
      </c>
      <c r="AB11" t="n">
        <v>283.4767544122166</v>
      </c>
      <c r="AC11" t="n">
        <v>256.4221308333216</v>
      </c>
      <c r="AD11" t="n">
        <v>207182.8783429634</v>
      </c>
      <c r="AE11" t="n">
        <v>283476.7544122166</v>
      </c>
      <c r="AF11" t="n">
        <v>3.301523620516739e-06</v>
      </c>
      <c r="AG11" t="n">
        <v>14</v>
      </c>
      <c r="AH11" t="n">
        <v>256422.1308333216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4.4361</v>
      </c>
      <c r="E12" t="n">
        <v>22.54</v>
      </c>
      <c r="F12" t="n">
        <v>18.93</v>
      </c>
      <c r="G12" t="n">
        <v>28.39</v>
      </c>
      <c r="H12" t="n">
        <v>0.38</v>
      </c>
      <c r="I12" t="n">
        <v>40</v>
      </c>
      <c r="J12" t="n">
        <v>162.68</v>
      </c>
      <c r="K12" t="n">
        <v>50.28</v>
      </c>
      <c r="L12" t="n">
        <v>3.5</v>
      </c>
      <c r="M12" t="n">
        <v>4</v>
      </c>
      <c r="N12" t="n">
        <v>28.9</v>
      </c>
      <c r="O12" t="n">
        <v>20298.34</v>
      </c>
      <c r="P12" t="n">
        <v>175.21</v>
      </c>
      <c r="Q12" t="n">
        <v>3033.98</v>
      </c>
      <c r="R12" t="n">
        <v>97.14</v>
      </c>
      <c r="S12" t="n">
        <v>56.78</v>
      </c>
      <c r="T12" t="n">
        <v>18256.2</v>
      </c>
      <c r="U12" t="n">
        <v>0.58</v>
      </c>
      <c r="V12" t="n">
        <v>0.85</v>
      </c>
      <c r="W12" t="n">
        <v>2.77</v>
      </c>
      <c r="X12" t="n">
        <v>1.16</v>
      </c>
      <c r="Y12" t="n">
        <v>1</v>
      </c>
      <c r="Z12" t="n">
        <v>10</v>
      </c>
      <c r="AA12" t="n">
        <v>205.6083879335602</v>
      </c>
      <c r="AB12" t="n">
        <v>281.3224671724577</v>
      </c>
      <c r="AC12" t="n">
        <v>254.4734457441635</v>
      </c>
      <c r="AD12" t="n">
        <v>205608.3879335602</v>
      </c>
      <c r="AE12" t="n">
        <v>281322.4671724577</v>
      </c>
      <c r="AF12" t="n">
        <v>3.308459594509421e-06</v>
      </c>
      <c r="AG12" t="n">
        <v>14</v>
      </c>
      <c r="AH12" t="n">
        <v>254473.4457441634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4.4507</v>
      </c>
      <c r="E13" t="n">
        <v>22.47</v>
      </c>
      <c r="F13" t="n">
        <v>18.89</v>
      </c>
      <c r="G13" t="n">
        <v>29.06</v>
      </c>
      <c r="H13" t="n">
        <v>0.41</v>
      </c>
      <c r="I13" t="n">
        <v>39</v>
      </c>
      <c r="J13" t="n">
        <v>163.04</v>
      </c>
      <c r="K13" t="n">
        <v>50.28</v>
      </c>
      <c r="L13" t="n">
        <v>3.75</v>
      </c>
      <c r="M13" t="n">
        <v>1</v>
      </c>
      <c r="N13" t="n">
        <v>29.01</v>
      </c>
      <c r="O13" t="n">
        <v>20342.46</v>
      </c>
      <c r="P13" t="n">
        <v>175.38</v>
      </c>
      <c r="Q13" t="n">
        <v>3033.68</v>
      </c>
      <c r="R13" t="n">
        <v>95.79000000000001</v>
      </c>
      <c r="S13" t="n">
        <v>56.78</v>
      </c>
      <c r="T13" t="n">
        <v>17590.11</v>
      </c>
      <c r="U13" t="n">
        <v>0.59</v>
      </c>
      <c r="V13" t="n">
        <v>0.85</v>
      </c>
      <c r="W13" t="n">
        <v>2.76</v>
      </c>
      <c r="X13" t="n">
        <v>1.12</v>
      </c>
      <c r="Y13" t="n">
        <v>1</v>
      </c>
      <c r="Z13" t="n">
        <v>10</v>
      </c>
      <c r="AA13" t="n">
        <v>205.3153005564323</v>
      </c>
      <c r="AB13" t="n">
        <v>280.921452092969</v>
      </c>
      <c r="AC13" t="n">
        <v>254.1107029810329</v>
      </c>
      <c r="AD13" t="n">
        <v>205315.3005564323</v>
      </c>
      <c r="AE13" t="n">
        <v>280921.452092969</v>
      </c>
      <c r="AF13" t="n">
        <v>3.319348327874277e-06</v>
      </c>
      <c r="AG13" t="n">
        <v>14</v>
      </c>
      <c r="AH13" t="n">
        <v>254110.7029810329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4.45</v>
      </c>
      <c r="E14" t="n">
        <v>22.47</v>
      </c>
      <c r="F14" t="n">
        <v>18.89</v>
      </c>
      <c r="G14" t="n">
        <v>29.06</v>
      </c>
      <c r="H14" t="n">
        <v>0.43</v>
      </c>
      <c r="I14" t="n">
        <v>39</v>
      </c>
      <c r="J14" t="n">
        <v>163.4</v>
      </c>
      <c r="K14" t="n">
        <v>50.28</v>
      </c>
      <c r="L14" t="n">
        <v>4</v>
      </c>
      <c r="M14" t="n">
        <v>0</v>
      </c>
      <c r="N14" t="n">
        <v>29.12</v>
      </c>
      <c r="O14" t="n">
        <v>20386.62</v>
      </c>
      <c r="P14" t="n">
        <v>175.79</v>
      </c>
      <c r="Q14" t="n">
        <v>3033.74</v>
      </c>
      <c r="R14" t="n">
        <v>95.83</v>
      </c>
      <c r="S14" t="n">
        <v>56.78</v>
      </c>
      <c r="T14" t="n">
        <v>17605.92</v>
      </c>
      <c r="U14" t="n">
        <v>0.59</v>
      </c>
      <c r="V14" t="n">
        <v>0.85</v>
      </c>
      <c r="W14" t="n">
        <v>2.77</v>
      </c>
      <c r="X14" t="n">
        <v>1.12</v>
      </c>
      <c r="Y14" t="n">
        <v>1</v>
      </c>
      <c r="Z14" t="n">
        <v>10</v>
      </c>
      <c r="AA14" t="n">
        <v>205.5552286932681</v>
      </c>
      <c r="AB14" t="n">
        <v>281.24973235467</v>
      </c>
      <c r="AC14" t="n">
        <v>254.4076526353014</v>
      </c>
      <c r="AD14" t="n">
        <v>205555.2286932681</v>
      </c>
      <c r="AE14" t="n">
        <v>281249.7323546699</v>
      </c>
      <c r="AF14" t="n">
        <v>3.318826265315688e-06</v>
      </c>
      <c r="AG14" t="n">
        <v>14</v>
      </c>
      <c r="AH14" t="n">
        <v>254407.6526353014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2.4111</v>
      </c>
      <c r="E2" t="n">
        <v>41.47</v>
      </c>
      <c r="F2" t="n">
        <v>26.3</v>
      </c>
      <c r="G2" t="n">
        <v>5.54</v>
      </c>
      <c r="H2" t="n">
        <v>0.08</v>
      </c>
      <c r="I2" t="n">
        <v>285</v>
      </c>
      <c r="J2" t="n">
        <v>222.93</v>
      </c>
      <c r="K2" t="n">
        <v>56.94</v>
      </c>
      <c r="L2" t="n">
        <v>1</v>
      </c>
      <c r="M2" t="n">
        <v>283</v>
      </c>
      <c r="N2" t="n">
        <v>49.99</v>
      </c>
      <c r="O2" t="n">
        <v>27728.69</v>
      </c>
      <c r="P2" t="n">
        <v>391.95</v>
      </c>
      <c r="Q2" t="n">
        <v>3034.11</v>
      </c>
      <c r="R2" t="n">
        <v>340.23</v>
      </c>
      <c r="S2" t="n">
        <v>56.78</v>
      </c>
      <c r="T2" t="n">
        <v>138576.67</v>
      </c>
      <c r="U2" t="n">
        <v>0.17</v>
      </c>
      <c r="V2" t="n">
        <v>0.61</v>
      </c>
      <c r="W2" t="n">
        <v>3.11</v>
      </c>
      <c r="X2" t="n">
        <v>8.529999999999999</v>
      </c>
      <c r="Y2" t="n">
        <v>1</v>
      </c>
      <c r="Z2" t="n">
        <v>10</v>
      </c>
      <c r="AA2" t="n">
        <v>599.7477177566316</v>
      </c>
      <c r="AB2" t="n">
        <v>820.6012864365489</v>
      </c>
      <c r="AC2" t="n">
        <v>742.2842513801829</v>
      </c>
      <c r="AD2" t="n">
        <v>599747.7177566316</v>
      </c>
      <c r="AE2" t="n">
        <v>820601.2864365489</v>
      </c>
      <c r="AF2" t="n">
        <v>1.762121305529413e-06</v>
      </c>
      <c r="AG2" t="n">
        <v>24</v>
      </c>
      <c r="AH2" t="n">
        <v>742284.2513801829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2.8232</v>
      </c>
      <c r="E3" t="n">
        <v>35.42</v>
      </c>
      <c r="F3" t="n">
        <v>23.81</v>
      </c>
      <c r="G3" t="n">
        <v>7</v>
      </c>
      <c r="H3" t="n">
        <v>0.1</v>
      </c>
      <c r="I3" t="n">
        <v>204</v>
      </c>
      <c r="J3" t="n">
        <v>223.35</v>
      </c>
      <c r="K3" t="n">
        <v>56.94</v>
      </c>
      <c r="L3" t="n">
        <v>1.25</v>
      </c>
      <c r="M3" t="n">
        <v>202</v>
      </c>
      <c r="N3" t="n">
        <v>50.15</v>
      </c>
      <c r="O3" t="n">
        <v>27780.03</v>
      </c>
      <c r="P3" t="n">
        <v>351.38</v>
      </c>
      <c r="Q3" t="n">
        <v>3034.29</v>
      </c>
      <c r="R3" t="n">
        <v>257.88</v>
      </c>
      <c r="S3" t="n">
        <v>56.78</v>
      </c>
      <c r="T3" t="n">
        <v>97808.82000000001</v>
      </c>
      <c r="U3" t="n">
        <v>0.22</v>
      </c>
      <c r="V3" t="n">
        <v>0.68</v>
      </c>
      <c r="W3" t="n">
        <v>3</v>
      </c>
      <c r="X3" t="n">
        <v>6.04</v>
      </c>
      <c r="Y3" t="n">
        <v>1</v>
      </c>
      <c r="Z3" t="n">
        <v>10</v>
      </c>
      <c r="AA3" t="n">
        <v>477.927538144212</v>
      </c>
      <c r="AB3" t="n">
        <v>653.9215423638129</v>
      </c>
      <c r="AC3" t="n">
        <v>591.5121881452588</v>
      </c>
      <c r="AD3" t="n">
        <v>477927.5381442119</v>
      </c>
      <c r="AE3" t="n">
        <v>653921.5423638129</v>
      </c>
      <c r="AF3" t="n">
        <v>2.063299269947592e-06</v>
      </c>
      <c r="AG3" t="n">
        <v>21</v>
      </c>
      <c r="AH3" t="n">
        <v>591512.1881452588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3.1246</v>
      </c>
      <c r="E4" t="n">
        <v>32</v>
      </c>
      <c r="F4" t="n">
        <v>22.41</v>
      </c>
      <c r="G4" t="n">
        <v>8.51</v>
      </c>
      <c r="H4" t="n">
        <v>0.12</v>
      </c>
      <c r="I4" t="n">
        <v>158</v>
      </c>
      <c r="J4" t="n">
        <v>223.76</v>
      </c>
      <c r="K4" t="n">
        <v>56.94</v>
      </c>
      <c r="L4" t="n">
        <v>1.5</v>
      </c>
      <c r="M4" t="n">
        <v>156</v>
      </c>
      <c r="N4" t="n">
        <v>50.32</v>
      </c>
      <c r="O4" t="n">
        <v>27831.42</v>
      </c>
      <c r="P4" t="n">
        <v>327.18</v>
      </c>
      <c r="Q4" t="n">
        <v>3034.09</v>
      </c>
      <c r="R4" t="n">
        <v>211.85</v>
      </c>
      <c r="S4" t="n">
        <v>56.78</v>
      </c>
      <c r="T4" t="n">
        <v>75024.25999999999</v>
      </c>
      <c r="U4" t="n">
        <v>0.27</v>
      </c>
      <c r="V4" t="n">
        <v>0.72</v>
      </c>
      <c r="W4" t="n">
        <v>2.93</v>
      </c>
      <c r="X4" t="n">
        <v>4.64</v>
      </c>
      <c r="Y4" t="n">
        <v>1</v>
      </c>
      <c r="Z4" t="n">
        <v>10</v>
      </c>
      <c r="AA4" t="n">
        <v>411.7850395055885</v>
      </c>
      <c r="AB4" t="n">
        <v>563.4224577253508</v>
      </c>
      <c r="AC4" t="n">
        <v>509.6502091284283</v>
      </c>
      <c r="AD4" t="n">
        <v>411785.0395055885</v>
      </c>
      <c r="AE4" t="n">
        <v>563422.4577253507</v>
      </c>
      <c r="AF4" t="n">
        <v>2.283573568602383e-06</v>
      </c>
      <c r="AG4" t="n">
        <v>19</v>
      </c>
      <c r="AH4" t="n">
        <v>509650.2091284284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3.3509</v>
      </c>
      <c r="E5" t="n">
        <v>29.84</v>
      </c>
      <c r="F5" t="n">
        <v>21.52</v>
      </c>
      <c r="G5" t="n">
        <v>10.01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311.15</v>
      </c>
      <c r="Q5" t="n">
        <v>3034.21</v>
      </c>
      <c r="R5" t="n">
        <v>182.78</v>
      </c>
      <c r="S5" t="n">
        <v>56.78</v>
      </c>
      <c r="T5" t="n">
        <v>60633.48</v>
      </c>
      <c r="U5" t="n">
        <v>0.31</v>
      </c>
      <c r="V5" t="n">
        <v>0.75</v>
      </c>
      <c r="W5" t="n">
        <v>2.88</v>
      </c>
      <c r="X5" t="n">
        <v>3.75</v>
      </c>
      <c r="Y5" t="n">
        <v>1</v>
      </c>
      <c r="Z5" t="n">
        <v>10</v>
      </c>
      <c r="AA5" t="n">
        <v>373.4919671646466</v>
      </c>
      <c r="AB5" t="n">
        <v>511.028186777352</v>
      </c>
      <c r="AC5" t="n">
        <v>462.2563738638856</v>
      </c>
      <c r="AD5" t="n">
        <v>373491.9671646465</v>
      </c>
      <c r="AE5" t="n">
        <v>511028.186777352</v>
      </c>
      <c r="AF5" t="n">
        <v>2.448962001865751e-06</v>
      </c>
      <c r="AG5" t="n">
        <v>18</v>
      </c>
      <c r="AH5" t="n">
        <v>462256.3738638856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3.5251</v>
      </c>
      <c r="E6" t="n">
        <v>28.37</v>
      </c>
      <c r="F6" t="n">
        <v>20.92</v>
      </c>
      <c r="G6" t="n">
        <v>11.52</v>
      </c>
      <c r="H6" t="n">
        <v>0.16</v>
      </c>
      <c r="I6" t="n">
        <v>109</v>
      </c>
      <c r="J6" t="n">
        <v>224.6</v>
      </c>
      <c r="K6" t="n">
        <v>56.94</v>
      </c>
      <c r="L6" t="n">
        <v>2</v>
      </c>
      <c r="M6" t="n">
        <v>107</v>
      </c>
      <c r="N6" t="n">
        <v>50.65</v>
      </c>
      <c r="O6" t="n">
        <v>27934.37</v>
      </c>
      <c r="P6" t="n">
        <v>299.53</v>
      </c>
      <c r="Q6" t="n">
        <v>3034.11</v>
      </c>
      <c r="R6" t="n">
        <v>163.69</v>
      </c>
      <c r="S6" t="n">
        <v>56.78</v>
      </c>
      <c r="T6" t="n">
        <v>51189.46</v>
      </c>
      <c r="U6" t="n">
        <v>0.35</v>
      </c>
      <c r="V6" t="n">
        <v>0.77</v>
      </c>
      <c r="W6" t="n">
        <v>2.83</v>
      </c>
      <c r="X6" t="n">
        <v>3.16</v>
      </c>
      <c r="Y6" t="n">
        <v>1</v>
      </c>
      <c r="Z6" t="n">
        <v>10</v>
      </c>
      <c r="AA6" t="n">
        <v>345.7545978593834</v>
      </c>
      <c r="AB6" t="n">
        <v>473.0766944075207</v>
      </c>
      <c r="AC6" t="n">
        <v>427.9269186605769</v>
      </c>
      <c r="AD6" t="n">
        <v>345754.5978593833</v>
      </c>
      <c r="AE6" t="n">
        <v>473076.6944075207</v>
      </c>
      <c r="AF6" t="n">
        <v>2.576273822787e-06</v>
      </c>
      <c r="AG6" t="n">
        <v>17</v>
      </c>
      <c r="AH6" t="n">
        <v>427926.9186605769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3.6672</v>
      </c>
      <c r="E7" t="n">
        <v>27.27</v>
      </c>
      <c r="F7" t="n">
        <v>20.48</v>
      </c>
      <c r="G7" t="n">
        <v>13.07</v>
      </c>
      <c r="H7" t="n">
        <v>0.18</v>
      </c>
      <c r="I7" t="n">
        <v>94</v>
      </c>
      <c r="J7" t="n">
        <v>225.01</v>
      </c>
      <c r="K7" t="n">
        <v>56.94</v>
      </c>
      <c r="L7" t="n">
        <v>2.25</v>
      </c>
      <c r="M7" t="n">
        <v>92</v>
      </c>
      <c r="N7" t="n">
        <v>50.82</v>
      </c>
      <c r="O7" t="n">
        <v>27985.94</v>
      </c>
      <c r="P7" t="n">
        <v>289.6</v>
      </c>
      <c r="Q7" t="n">
        <v>3033.75</v>
      </c>
      <c r="R7" t="n">
        <v>149.53</v>
      </c>
      <c r="S7" t="n">
        <v>56.78</v>
      </c>
      <c r="T7" t="n">
        <v>44180.44</v>
      </c>
      <c r="U7" t="n">
        <v>0.38</v>
      </c>
      <c r="V7" t="n">
        <v>0.79</v>
      </c>
      <c r="W7" t="n">
        <v>2.8</v>
      </c>
      <c r="X7" t="n">
        <v>2.72</v>
      </c>
      <c r="Y7" t="n">
        <v>1</v>
      </c>
      <c r="Z7" t="n">
        <v>10</v>
      </c>
      <c r="AA7" t="n">
        <v>323.075456046949</v>
      </c>
      <c r="AB7" t="n">
        <v>442.0460920466254</v>
      </c>
      <c r="AC7" t="n">
        <v>399.8578334372815</v>
      </c>
      <c r="AD7" t="n">
        <v>323075.456046949</v>
      </c>
      <c r="AE7" t="n">
        <v>442046.0920466254</v>
      </c>
      <c r="AF7" t="n">
        <v>2.680125773148133e-06</v>
      </c>
      <c r="AG7" t="n">
        <v>16</v>
      </c>
      <c r="AH7" t="n">
        <v>399857.8334372815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3.7897</v>
      </c>
      <c r="E8" t="n">
        <v>26.39</v>
      </c>
      <c r="F8" t="n">
        <v>20.13</v>
      </c>
      <c r="G8" t="n">
        <v>14.73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281.05</v>
      </c>
      <c r="Q8" t="n">
        <v>3033.96</v>
      </c>
      <c r="R8" t="n">
        <v>137.52</v>
      </c>
      <c r="S8" t="n">
        <v>56.78</v>
      </c>
      <c r="T8" t="n">
        <v>38237.18</v>
      </c>
      <c r="U8" t="n">
        <v>0.41</v>
      </c>
      <c r="V8" t="n">
        <v>0.8</v>
      </c>
      <c r="W8" t="n">
        <v>2.79</v>
      </c>
      <c r="X8" t="n">
        <v>2.36</v>
      </c>
      <c r="Y8" t="n">
        <v>1</v>
      </c>
      <c r="Z8" t="n">
        <v>10</v>
      </c>
      <c r="AA8" t="n">
        <v>310.4537670078265</v>
      </c>
      <c r="AB8" t="n">
        <v>424.7765402736765</v>
      </c>
      <c r="AC8" t="n">
        <v>384.2364634475747</v>
      </c>
      <c r="AD8" t="n">
        <v>310453.7670078265</v>
      </c>
      <c r="AE8" t="n">
        <v>424776.5402736765</v>
      </c>
      <c r="AF8" t="n">
        <v>2.769653316562904e-06</v>
      </c>
      <c r="AG8" t="n">
        <v>16</v>
      </c>
      <c r="AH8" t="n">
        <v>384236.4634475748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3.886</v>
      </c>
      <c r="E9" t="n">
        <v>25.73</v>
      </c>
      <c r="F9" t="n">
        <v>19.87</v>
      </c>
      <c r="G9" t="n">
        <v>16.33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274.44</v>
      </c>
      <c r="Q9" t="n">
        <v>3033.9</v>
      </c>
      <c r="R9" t="n">
        <v>129.24</v>
      </c>
      <c r="S9" t="n">
        <v>56.78</v>
      </c>
      <c r="T9" t="n">
        <v>34141.81</v>
      </c>
      <c r="U9" t="n">
        <v>0.44</v>
      </c>
      <c r="V9" t="n">
        <v>0.8100000000000001</v>
      </c>
      <c r="W9" t="n">
        <v>2.77</v>
      </c>
      <c r="X9" t="n">
        <v>2.1</v>
      </c>
      <c r="Y9" t="n">
        <v>1</v>
      </c>
      <c r="Z9" t="n">
        <v>10</v>
      </c>
      <c r="AA9" t="n">
        <v>294.2779594448424</v>
      </c>
      <c r="AB9" t="n">
        <v>402.6440867397373</v>
      </c>
      <c r="AC9" t="n">
        <v>364.216300215821</v>
      </c>
      <c r="AD9" t="n">
        <v>294277.9594448424</v>
      </c>
      <c r="AE9" t="n">
        <v>402644.0867397373</v>
      </c>
      <c r="AF9" t="n">
        <v>2.84003292824325e-06</v>
      </c>
      <c r="AG9" t="n">
        <v>15</v>
      </c>
      <c r="AH9" t="n">
        <v>364216.300215821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3.98</v>
      </c>
      <c r="E10" t="n">
        <v>25.13</v>
      </c>
      <c r="F10" t="n">
        <v>19.61</v>
      </c>
      <c r="G10" t="n">
        <v>18.1</v>
      </c>
      <c r="H10" t="n">
        <v>0.24</v>
      </c>
      <c r="I10" t="n">
        <v>65</v>
      </c>
      <c r="J10" t="n">
        <v>226.27</v>
      </c>
      <c r="K10" t="n">
        <v>56.94</v>
      </c>
      <c r="L10" t="n">
        <v>3</v>
      </c>
      <c r="M10" t="n">
        <v>63</v>
      </c>
      <c r="N10" t="n">
        <v>51.33</v>
      </c>
      <c r="O10" t="n">
        <v>28140.99</v>
      </c>
      <c r="P10" t="n">
        <v>267.73</v>
      </c>
      <c r="Q10" t="n">
        <v>3033.89</v>
      </c>
      <c r="R10" t="n">
        <v>121.07</v>
      </c>
      <c r="S10" t="n">
        <v>56.78</v>
      </c>
      <c r="T10" t="n">
        <v>30096.4</v>
      </c>
      <c r="U10" t="n">
        <v>0.47</v>
      </c>
      <c r="V10" t="n">
        <v>0.82</v>
      </c>
      <c r="W10" t="n">
        <v>2.76</v>
      </c>
      <c r="X10" t="n">
        <v>1.85</v>
      </c>
      <c r="Y10" t="n">
        <v>1</v>
      </c>
      <c r="Z10" t="n">
        <v>10</v>
      </c>
      <c r="AA10" t="n">
        <v>285.4902740080186</v>
      </c>
      <c r="AB10" t="n">
        <v>390.6203878397549</v>
      </c>
      <c r="AC10" t="n">
        <v>353.3401262634855</v>
      </c>
      <c r="AD10" t="n">
        <v>285490.2740080185</v>
      </c>
      <c r="AE10" t="n">
        <v>390620.3878397549</v>
      </c>
      <c r="AF10" t="n">
        <v>2.908731614618666e-06</v>
      </c>
      <c r="AG10" t="n">
        <v>15</v>
      </c>
      <c r="AH10" t="n">
        <v>353340.1262634855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4.0519</v>
      </c>
      <c r="E11" t="n">
        <v>24.68</v>
      </c>
      <c r="F11" t="n">
        <v>19.43</v>
      </c>
      <c r="G11" t="n">
        <v>19.76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261.28</v>
      </c>
      <c r="Q11" t="n">
        <v>3033.77</v>
      </c>
      <c r="R11" t="n">
        <v>115.4</v>
      </c>
      <c r="S11" t="n">
        <v>56.78</v>
      </c>
      <c r="T11" t="n">
        <v>27290.45</v>
      </c>
      <c r="U11" t="n">
        <v>0.49</v>
      </c>
      <c r="V11" t="n">
        <v>0.83</v>
      </c>
      <c r="W11" t="n">
        <v>2.74</v>
      </c>
      <c r="X11" t="n">
        <v>1.66</v>
      </c>
      <c r="Y11" t="n">
        <v>1</v>
      </c>
      <c r="Z11" t="n">
        <v>10</v>
      </c>
      <c r="AA11" t="n">
        <v>278.2742763183225</v>
      </c>
      <c r="AB11" t="n">
        <v>380.7471414533625</v>
      </c>
      <c r="AC11" t="n">
        <v>344.4091686550221</v>
      </c>
      <c r="AD11" t="n">
        <v>278274.2763183225</v>
      </c>
      <c r="AE11" t="n">
        <v>380747.1414533625</v>
      </c>
      <c r="AF11" t="n">
        <v>2.961278801324968e-06</v>
      </c>
      <c r="AG11" t="n">
        <v>15</v>
      </c>
      <c r="AH11" t="n">
        <v>344409.1686550222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4.1041</v>
      </c>
      <c r="E12" t="n">
        <v>24.37</v>
      </c>
      <c r="F12" t="n">
        <v>19.34</v>
      </c>
      <c r="G12" t="n">
        <v>21.48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256.64</v>
      </c>
      <c r="Q12" t="n">
        <v>3033.63</v>
      </c>
      <c r="R12" t="n">
        <v>111.76</v>
      </c>
      <c r="S12" t="n">
        <v>56.78</v>
      </c>
      <c r="T12" t="n">
        <v>25496.2</v>
      </c>
      <c r="U12" t="n">
        <v>0.51</v>
      </c>
      <c r="V12" t="n">
        <v>0.83</v>
      </c>
      <c r="W12" t="n">
        <v>2.75</v>
      </c>
      <c r="X12" t="n">
        <v>1.57</v>
      </c>
      <c r="Y12" t="n">
        <v>1</v>
      </c>
      <c r="Z12" t="n">
        <v>10</v>
      </c>
      <c r="AA12" t="n">
        <v>273.2550069126474</v>
      </c>
      <c r="AB12" t="n">
        <v>373.8795556179797</v>
      </c>
      <c r="AC12" t="n">
        <v>338.1970155730509</v>
      </c>
      <c r="AD12" t="n">
        <v>273255.0069126474</v>
      </c>
      <c r="AE12" t="n">
        <v>373879.5556179797</v>
      </c>
      <c r="AF12" t="n">
        <v>2.999428497375996e-06</v>
      </c>
      <c r="AG12" t="n">
        <v>15</v>
      </c>
      <c r="AH12" t="n">
        <v>338197.0155730509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4.1593</v>
      </c>
      <c r="E13" t="n">
        <v>24.04</v>
      </c>
      <c r="F13" t="n">
        <v>19.19</v>
      </c>
      <c r="G13" t="n">
        <v>23.02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251.91</v>
      </c>
      <c r="Q13" t="n">
        <v>3033.69</v>
      </c>
      <c r="R13" t="n">
        <v>107.12</v>
      </c>
      <c r="S13" t="n">
        <v>56.78</v>
      </c>
      <c r="T13" t="n">
        <v>23196.12</v>
      </c>
      <c r="U13" t="n">
        <v>0.53</v>
      </c>
      <c r="V13" t="n">
        <v>0.84</v>
      </c>
      <c r="W13" t="n">
        <v>2.73</v>
      </c>
      <c r="X13" t="n">
        <v>1.42</v>
      </c>
      <c r="Y13" t="n">
        <v>1</v>
      </c>
      <c r="Z13" t="n">
        <v>10</v>
      </c>
      <c r="AA13" t="n">
        <v>261.2434581973336</v>
      </c>
      <c r="AB13" t="n">
        <v>357.4448247535575</v>
      </c>
      <c r="AC13" t="n">
        <v>323.3307923560396</v>
      </c>
      <c r="AD13" t="n">
        <v>261243.4581973336</v>
      </c>
      <c r="AE13" t="n">
        <v>357444.8247535575</v>
      </c>
      <c r="AF13" t="n">
        <v>3.039770704694326e-06</v>
      </c>
      <c r="AG13" t="n">
        <v>14</v>
      </c>
      <c r="AH13" t="n">
        <v>323330.7923560396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4.2239</v>
      </c>
      <c r="E14" t="n">
        <v>23.68</v>
      </c>
      <c r="F14" t="n">
        <v>19.04</v>
      </c>
      <c r="G14" t="n">
        <v>25.39</v>
      </c>
      <c r="H14" t="n">
        <v>0.31</v>
      </c>
      <c r="I14" t="n">
        <v>45</v>
      </c>
      <c r="J14" t="n">
        <v>227.95</v>
      </c>
      <c r="K14" t="n">
        <v>56.94</v>
      </c>
      <c r="L14" t="n">
        <v>4</v>
      </c>
      <c r="M14" t="n">
        <v>43</v>
      </c>
      <c r="N14" t="n">
        <v>52.01</v>
      </c>
      <c r="O14" t="n">
        <v>28348.56</v>
      </c>
      <c r="P14" t="n">
        <v>245.68</v>
      </c>
      <c r="Q14" t="n">
        <v>3033.48</v>
      </c>
      <c r="R14" t="n">
        <v>102.58</v>
      </c>
      <c r="S14" t="n">
        <v>56.78</v>
      </c>
      <c r="T14" t="n">
        <v>20955.1</v>
      </c>
      <c r="U14" t="n">
        <v>0.55</v>
      </c>
      <c r="V14" t="n">
        <v>0.85</v>
      </c>
      <c r="W14" t="n">
        <v>2.72</v>
      </c>
      <c r="X14" t="n">
        <v>1.27</v>
      </c>
      <c r="Y14" t="n">
        <v>1</v>
      </c>
      <c r="Z14" t="n">
        <v>10</v>
      </c>
      <c r="AA14" t="n">
        <v>255.0505429648757</v>
      </c>
      <c r="AB14" t="n">
        <v>348.9714049202059</v>
      </c>
      <c r="AC14" t="n">
        <v>315.6660638191686</v>
      </c>
      <c r="AD14" t="n">
        <v>255050.5429648757</v>
      </c>
      <c r="AE14" t="n">
        <v>348971.4049202059</v>
      </c>
      <c r="AF14" t="n">
        <v>3.086982780650197e-06</v>
      </c>
      <c r="AG14" t="n">
        <v>14</v>
      </c>
      <c r="AH14" t="n">
        <v>315666.0638191686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4.2613</v>
      </c>
      <c r="E15" t="n">
        <v>23.47</v>
      </c>
      <c r="F15" t="n">
        <v>18.96</v>
      </c>
      <c r="G15" t="n">
        <v>27.09</v>
      </c>
      <c r="H15" t="n">
        <v>0.33</v>
      </c>
      <c r="I15" t="n">
        <v>42</v>
      </c>
      <c r="J15" t="n">
        <v>228.38</v>
      </c>
      <c r="K15" t="n">
        <v>56.94</v>
      </c>
      <c r="L15" t="n">
        <v>4.25</v>
      </c>
      <c r="M15" t="n">
        <v>40</v>
      </c>
      <c r="N15" t="n">
        <v>52.18</v>
      </c>
      <c r="O15" t="n">
        <v>28400.61</v>
      </c>
      <c r="P15" t="n">
        <v>240.59</v>
      </c>
      <c r="Q15" t="n">
        <v>3033.58</v>
      </c>
      <c r="R15" t="n">
        <v>99.53</v>
      </c>
      <c r="S15" t="n">
        <v>56.78</v>
      </c>
      <c r="T15" t="n">
        <v>19444.56</v>
      </c>
      <c r="U15" t="n">
        <v>0.57</v>
      </c>
      <c r="V15" t="n">
        <v>0.85</v>
      </c>
      <c r="W15" t="n">
        <v>2.73</v>
      </c>
      <c r="X15" t="n">
        <v>1.2</v>
      </c>
      <c r="Y15" t="n">
        <v>1</v>
      </c>
      <c r="Z15" t="n">
        <v>10</v>
      </c>
      <c r="AA15" t="n">
        <v>250.7150048615495</v>
      </c>
      <c r="AB15" t="n">
        <v>343.039330416796</v>
      </c>
      <c r="AC15" t="n">
        <v>310.3001381806434</v>
      </c>
      <c r="AD15" t="n">
        <v>250715.0048615495</v>
      </c>
      <c r="AE15" t="n">
        <v>343039.330416796</v>
      </c>
      <c r="AF15" t="n">
        <v>3.114316087782543e-06</v>
      </c>
      <c r="AG15" t="n">
        <v>14</v>
      </c>
      <c r="AH15" t="n">
        <v>310300.1381806434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4.3022</v>
      </c>
      <c r="E16" t="n">
        <v>23.24</v>
      </c>
      <c r="F16" t="n">
        <v>18.87</v>
      </c>
      <c r="G16" t="n">
        <v>29.03</v>
      </c>
      <c r="H16" t="n">
        <v>0.35</v>
      </c>
      <c r="I16" t="n">
        <v>39</v>
      </c>
      <c r="J16" t="n">
        <v>228.8</v>
      </c>
      <c r="K16" t="n">
        <v>56.94</v>
      </c>
      <c r="L16" t="n">
        <v>4.5</v>
      </c>
      <c r="M16" t="n">
        <v>37</v>
      </c>
      <c r="N16" t="n">
        <v>52.36</v>
      </c>
      <c r="O16" t="n">
        <v>28452.71</v>
      </c>
      <c r="P16" t="n">
        <v>235.42</v>
      </c>
      <c r="Q16" t="n">
        <v>3033.65</v>
      </c>
      <c r="R16" t="n">
        <v>96.72</v>
      </c>
      <c r="S16" t="n">
        <v>56.78</v>
      </c>
      <c r="T16" t="n">
        <v>18050.41</v>
      </c>
      <c r="U16" t="n">
        <v>0.59</v>
      </c>
      <c r="V16" t="n">
        <v>0.86</v>
      </c>
      <c r="W16" t="n">
        <v>2.72</v>
      </c>
      <c r="X16" t="n">
        <v>1.11</v>
      </c>
      <c r="Y16" t="n">
        <v>1</v>
      </c>
      <c r="Z16" t="n">
        <v>10</v>
      </c>
      <c r="AA16" t="n">
        <v>246.2807203044351</v>
      </c>
      <c r="AB16" t="n">
        <v>336.9721466589271</v>
      </c>
      <c r="AC16" t="n">
        <v>304.8119979252776</v>
      </c>
      <c r="AD16" t="n">
        <v>246280.7203044351</v>
      </c>
      <c r="AE16" t="n">
        <v>336972.1466589271</v>
      </c>
      <c r="AF16" t="n">
        <v>3.14420732472674e-06</v>
      </c>
      <c r="AG16" t="n">
        <v>14</v>
      </c>
      <c r="AH16" t="n">
        <v>304811.9979252776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4.3394</v>
      </c>
      <c r="E17" t="n">
        <v>23.04</v>
      </c>
      <c r="F17" t="n">
        <v>18.8</v>
      </c>
      <c r="G17" t="n">
        <v>31.34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34</v>
      </c>
      <c r="N17" t="n">
        <v>52.53</v>
      </c>
      <c r="O17" t="n">
        <v>28504.87</v>
      </c>
      <c r="P17" t="n">
        <v>230.9</v>
      </c>
      <c r="Q17" t="n">
        <v>3033.46</v>
      </c>
      <c r="R17" t="n">
        <v>94.62</v>
      </c>
      <c r="S17" t="n">
        <v>56.78</v>
      </c>
      <c r="T17" t="n">
        <v>17018.92</v>
      </c>
      <c r="U17" t="n">
        <v>0.6</v>
      </c>
      <c r="V17" t="n">
        <v>0.86</v>
      </c>
      <c r="W17" t="n">
        <v>2.72</v>
      </c>
      <c r="X17" t="n">
        <v>1.04</v>
      </c>
      <c r="Y17" t="n">
        <v>1</v>
      </c>
      <c r="Z17" t="n">
        <v>10</v>
      </c>
      <c r="AA17" t="n">
        <v>242.4317001532719</v>
      </c>
      <c r="AB17" t="n">
        <v>331.7057474813236</v>
      </c>
      <c r="AC17" t="n">
        <v>300.0482164937453</v>
      </c>
      <c r="AD17" t="n">
        <v>242431.7001532719</v>
      </c>
      <c r="AE17" t="n">
        <v>331705.7474813236</v>
      </c>
      <c r="AF17" t="n">
        <v>3.171394464441266e-06</v>
      </c>
      <c r="AG17" t="n">
        <v>14</v>
      </c>
      <c r="AH17" t="n">
        <v>300048.2164937453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4.3738</v>
      </c>
      <c r="E18" t="n">
        <v>22.86</v>
      </c>
      <c r="F18" t="n">
        <v>18.71</v>
      </c>
      <c r="G18" t="n">
        <v>33.02</v>
      </c>
      <c r="H18" t="n">
        <v>0.39</v>
      </c>
      <c r="I18" t="n">
        <v>34</v>
      </c>
      <c r="J18" t="n">
        <v>229.65</v>
      </c>
      <c r="K18" t="n">
        <v>56.94</v>
      </c>
      <c r="L18" t="n">
        <v>5</v>
      </c>
      <c r="M18" t="n">
        <v>31</v>
      </c>
      <c r="N18" t="n">
        <v>52.7</v>
      </c>
      <c r="O18" t="n">
        <v>28557.1</v>
      </c>
      <c r="P18" t="n">
        <v>226.75</v>
      </c>
      <c r="Q18" t="n">
        <v>3033.51</v>
      </c>
      <c r="R18" t="n">
        <v>91.5</v>
      </c>
      <c r="S18" t="n">
        <v>56.78</v>
      </c>
      <c r="T18" t="n">
        <v>15469.51</v>
      </c>
      <c r="U18" t="n">
        <v>0.62</v>
      </c>
      <c r="V18" t="n">
        <v>0.86</v>
      </c>
      <c r="W18" t="n">
        <v>2.71</v>
      </c>
      <c r="X18" t="n">
        <v>0.95</v>
      </c>
      <c r="Y18" t="n">
        <v>1</v>
      </c>
      <c r="Z18" t="n">
        <v>10</v>
      </c>
      <c r="AA18" t="n">
        <v>238.9261487417478</v>
      </c>
      <c r="AB18" t="n">
        <v>326.9092973860654</v>
      </c>
      <c r="AC18" t="n">
        <v>295.709532863717</v>
      </c>
      <c r="AD18" t="n">
        <v>238926.1487417478</v>
      </c>
      <c r="AE18" t="n">
        <v>326909.2973860654</v>
      </c>
      <c r="AF18" t="n">
        <v>3.196535260306312e-06</v>
      </c>
      <c r="AG18" t="n">
        <v>14</v>
      </c>
      <c r="AH18" t="n">
        <v>295709.5328637169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4.3976</v>
      </c>
      <c r="E19" t="n">
        <v>22.74</v>
      </c>
      <c r="F19" t="n">
        <v>18.67</v>
      </c>
      <c r="G19" t="n">
        <v>35.01</v>
      </c>
      <c r="H19" t="n">
        <v>0.41</v>
      </c>
      <c r="I19" t="n">
        <v>32</v>
      </c>
      <c r="J19" t="n">
        <v>230.07</v>
      </c>
      <c r="K19" t="n">
        <v>56.94</v>
      </c>
      <c r="L19" t="n">
        <v>5.25</v>
      </c>
      <c r="M19" t="n">
        <v>27</v>
      </c>
      <c r="N19" t="n">
        <v>52.88</v>
      </c>
      <c r="O19" t="n">
        <v>28609.38</v>
      </c>
      <c r="P19" t="n">
        <v>221.4</v>
      </c>
      <c r="Q19" t="n">
        <v>3033.55</v>
      </c>
      <c r="R19" t="n">
        <v>90.04000000000001</v>
      </c>
      <c r="S19" t="n">
        <v>56.78</v>
      </c>
      <c r="T19" t="n">
        <v>14749.24</v>
      </c>
      <c r="U19" t="n">
        <v>0.63</v>
      </c>
      <c r="V19" t="n">
        <v>0.86</v>
      </c>
      <c r="W19" t="n">
        <v>2.72</v>
      </c>
      <c r="X19" t="n">
        <v>0.91</v>
      </c>
      <c r="Y19" t="n">
        <v>1</v>
      </c>
      <c r="Z19" t="n">
        <v>10</v>
      </c>
      <c r="AA19" t="n">
        <v>235.187971757955</v>
      </c>
      <c r="AB19" t="n">
        <v>321.7945587201133</v>
      </c>
      <c r="AC19" t="n">
        <v>291.082937677461</v>
      </c>
      <c r="AD19" t="n">
        <v>235187.971757955</v>
      </c>
      <c r="AE19" t="n">
        <v>321794.5587201133</v>
      </c>
      <c r="AF19" t="n">
        <v>3.213929183026895e-06</v>
      </c>
      <c r="AG19" t="n">
        <v>14</v>
      </c>
      <c r="AH19" t="n">
        <v>291082.937677461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4.4243</v>
      </c>
      <c r="E20" t="n">
        <v>22.6</v>
      </c>
      <c r="F20" t="n">
        <v>18.62</v>
      </c>
      <c r="G20" t="n">
        <v>37.25</v>
      </c>
      <c r="H20" t="n">
        <v>0.42</v>
      </c>
      <c r="I20" t="n">
        <v>30</v>
      </c>
      <c r="J20" t="n">
        <v>230.49</v>
      </c>
      <c r="K20" t="n">
        <v>56.94</v>
      </c>
      <c r="L20" t="n">
        <v>5.5</v>
      </c>
      <c r="M20" t="n">
        <v>23</v>
      </c>
      <c r="N20" t="n">
        <v>53.05</v>
      </c>
      <c r="O20" t="n">
        <v>28661.73</v>
      </c>
      <c r="P20" t="n">
        <v>218.34</v>
      </c>
      <c r="Q20" t="n">
        <v>3033.45</v>
      </c>
      <c r="R20" t="n">
        <v>88.69</v>
      </c>
      <c r="S20" t="n">
        <v>56.78</v>
      </c>
      <c r="T20" t="n">
        <v>14082.95</v>
      </c>
      <c r="U20" t="n">
        <v>0.64</v>
      </c>
      <c r="V20" t="n">
        <v>0.87</v>
      </c>
      <c r="W20" t="n">
        <v>2.71</v>
      </c>
      <c r="X20" t="n">
        <v>0.86</v>
      </c>
      <c r="Y20" t="n">
        <v>1</v>
      </c>
      <c r="Z20" t="n">
        <v>10</v>
      </c>
      <c r="AA20" t="n">
        <v>232.6462169367536</v>
      </c>
      <c r="AB20" t="n">
        <v>318.3168176394387</v>
      </c>
      <c r="AC20" t="n">
        <v>287.9371073244845</v>
      </c>
      <c r="AD20" t="n">
        <v>232646.2169367536</v>
      </c>
      <c r="AE20" t="n">
        <v>318316.8176394387</v>
      </c>
      <c r="AF20" t="n">
        <v>3.23344253330587e-06</v>
      </c>
      <c r="AG20" t="n">
        <v>14</v>
      </c>
      <c r="AH20" t="n">
        <v>287937.1073244846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4.4383</v>
      </c>
      <c r="E21" t="n">
        <v>22.53</v>
      </c>
      <c r="F21" t="n">
        <v>18.6</v>
      </c>
      <c r="G21" t="n">
        <v>38.48</v>
      </c>
      <c r="H21" t="n">
        <v>0.44</v>
      </c>
      <c r="I21" t="n">
        <v>29</v>
      </c>
      <c r="J21" t="n">
        <v>230.92</v>
      </c>
      <c r="K21" t="n">
        <v>56.94</v>
      </c>
      <c r="L21" t="n">
        <v>5.75</v>
      </c>
      <c r="M21" t="n">
        <v>10</v>
      </c>
      <c r="N21" t="n">
        <v>53.23</v>
      </c>
      <c r="O21" t="n">
        <v>28714.14</v>
      </c>
      <c r="P21" t="n">
        <v>215</v>
      </c>
      <c r="Q21" t="n">
        <v>3033.48</v>
      </c>
      <c r="R21" t="n">
        <v>87.31999999999999</v>
      </c>
      <c r="S21" t="n">
        <v>56.78</v>
      </c>
      <c r="T21" t="n">
        <v>13400.51</v>
      </c>
      <c r="U21" t="n">
        <v>0.65</v>
      </c>
      <c r="V21" t="n">
        <v>0.87</v>
      </c>
      <c r="W21" t="n">
        <v>2.72</v>
      </c>
      <c r="X21" t="n">
        <v>0.83</v>
      </c>
      <c r="Y21" t="n">
        <v>1</v>
      </c>
      <c r="Z21" t="n">
        <v>10</v>
      </c>
      <c r="AA21" t="n">
        <v>230.3850076265232</v>
      </c>
      <c r="AB21" t="n">
        <v>315.2229313036688</v>
      </c>
      <c r="AC21" t="n">
        <v>285.1384971583028</v>
      </c>
      <c r="AD21" t="n">
        <v>230385.0076265232</v>
      </c>
      <c r="AE21" t="n">
        <v>315222.9313036688</v>
      </c>
      <c r="AF21" t="n">
        <v>3.243674252553273e-06</v>
      </c>
      <c r="AG21" t="n">
        <v>14</v>
      </c>
      <c r="AH21" t="n">
        <v>285138.4971583028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4.4515</v>
      </c>
      <c r="E22" t="n">
        <v>22.46</v>
      </c>
      <c r="F22" t="n">
        <v>18.57</v>
      </c>
      <c r="G22" t="n">
        <v>39.8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4</v>
      </c>
      <c r="N22" t="n">
        <v>53.4</v>
      </c>
      <c r="O22" t="n">
        <v>28766.61</v>
      </c>
      <c r="P22" t="n">
        <v>213.72</v>
      </c>
      <c r="Q22" t="n">
        <v>3033.6</v>
      </c>
      <c r="R22" t="n">
        <v>86.31999999999999</v>
      </c>
      <c r="S22" t="n">
        <v>56.78</v>
      </c>
      <c r="T22" t="n">
        <v>12908.23</v>
      </c>
      <c r="U22" t="n">
        <v>0.66</v>
      </c>
      <c r="V22" t="n">
        <v>0.87</v>
      </c>
      <c r="W22" t="n">
        <v>2.73</v>
      </c>
      <c r="X22" t="n">
        <v>0.8100000000000001</v>
      </c>
      <c r="Y22" t="n">
        <v>1</v>
      </c>
      <c r="Z22" t="n">
        <v>10</v>
      </c>
      <c r="AA22" t="n">
        <v>222.376781489789</v>
      </c>
      <c r="AB22" t="n">
        <v>304.2657230053917</v>
      </c>
      <c r="AC22" t="n">
        <v>275.2270294414715</v>
      </c>
      <c r="AD22" t="n">
        <v>222376.781489789</v>
      </c>
      <c r="AE22" t="n">
        <v>304265.7230053918</v>
      </c>
      <c r="AF22" t="n">
        <v>3.253321302129395e-06</v>
      </c>
      <c r="AG22" t="n">
        <v>13</v>
      </c>
      <c r="AH22" t="n">
        <v>275227.0294414714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4.4505</v>
      </c>
      <c r="E23" t="n">
        <v>22.47</v>
      </c>
      <c r="F23" t="n">
        <v>18.58</v>
      </c>
      <c r="G23" t="n">
        <v>39.81</v>
      </c>
      <c r="H23" t="n">
        <v>0.48</v>
      </c>
      <c r="I23" t="n">
        <v>28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213.53</v>
      </c>
      <c r="Q23" t="n">
        <v>3033.45</v>
      </c>
      <c r="R23" t="n">
        <v>86.29000000000001</v>
      </c>
      <c r="S23" t="n">
        <v>56.78</v>
      </c>
      <c r="T23" t="n">
        <v>12891.83</v>
      </c>
      <c r="U23" t="n">
        <v>0.66</v>
      </c>
      <c r="V23" t="n">
        <v>0.87</v>
      </c>
      <c r="W23" t="n">
        <v>2.73</v>
      </c>
      <c r="X23" t="n">
        <v>0.8100000000000001</v>
      </c>
      <c r="Y23" t="n">
        <v>1</v>
      </c>
      <c r="Z23" t="n">
        <v>10</v>
      </c>
      <c r="AA23" t="n">
        <v>229.2069135730662</v>
      </c>
      <c r="AB23" t="n">
        <v>313.6110110458881</v>
      </c>
      <c r="AC23" t="n">
        <v>283.6804163075799</v>
      </c>
      <c r="AD23" t="n">
        <v>229206.9135730662</v>
      </c>
      <c r="AE23" t="n">
        <v>313611.0110458881</v>
      </c>
      <c r="AF23" t="n">
        <v>3.252590465040295e-06</v>
      </c>
      <c r="AG23" t="n">
        <v>14</v>
      </c>
      <c r="AH23" t="n">
        <v>283680.41630758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4.1201</v>
      </c>
      <c r="E2" t="n">
        <v>24.27</v>
      </c>
      <c r="F2" t="n">
        <v>20.67</v>
      </c>
      <c r="G2" t="n">
        <v>12.53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132</v>
      </c>
      <c r="Q2" t="n">
        <v>3034.02</v>
      </c>
      <c r="R2" t="n">
        <v>153.87</v>
      </c>
      <c r="S2" t="n">
        <v>56.78</v>
      </c>
      <c r="T2" t="n">
        <v>46327.16</v>
      </c>
      <c r="U2" t="n">
        <v>0.37</v>
      </c>
      <c r="V2" t="n">
        <v>0.78</v>
      </c>
      <c r="W2" t="n">
        <v>2.87</v>
      </c>
      <c r="X2" t="n">
        <v>2.91</v>
      </c>
      <c r="Y2" t="n">
        <v>1</v>
      </c>
      <c r="Z2" t="n">
        <v>10</v>
      </c>
      <c r="AA2" t="n">
        <v>189.7399450741505</v>
      </c>
      <c r="AB2" t="n">
        <v>259.6105635859335</v>
      </c>
      <c r="AC2" t="n">
        <v>234.8336957630822</v>
      </c>
      <c r="AD2" t="n">
        <v>189739.9450741505</v>
      </c>
      <c r="AE2" t="n">
        <v>259610.5635859335</v>
      </c>
      <c r="AF2" t="n">
        <v>3.190301090573101e-06</v>
      </c>
      <c r="AG2" t="n">
        <v>15</v>
      </c>
      <c r="AH2" t="n">
        <v>234833.6957630822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4.2084</v>
      </c>
      <c r="E3" t="n">
        <v>23.76</v>
      </c>
      <c r="F3" t="n">
        <v>20.35</v>
      </c>
      <c r="G3" t="n">
        <v>13.88</v>
      </c>
      <c r="H3" t="n">
        <v>0.27</v>
      </c>
      <c r="I3" t="n">
        <v>88</v>
      </c>
      <c r="J3" t="n">
        <v>81.14</v>
      </c>
      <c r="K3" t="n">
        <v>35.1</v>
      </c>
      <c r="L3" t="n">
        <v>1.25</v>
      </c>
      <c r="M3" t="n">
        <v>5</v>
      </c>
      <c r="N3" t="n">
        <v>9.789999999999999</v>
      </c>
      <c r="O3" t="n">
        <v>10241.25</v>
      </c>
      <c r="P3" t="n">
        <v>125.97</v>
      </c>
      <c r="Q3" t="n">
        <v>3034.25</v>
      </c>
      <c r="R3" t="n">
        <v>142.02</v>
      </c>
      <c r="S3" t="n">
        <v>56.78</v>
      </c>
      <c r="T3" t="n">
        <v>40458.11</v>
      </c>
      <c r="U3" t="n">
        <v>0.4</v>
      </c>
      <c r="V3" t="n">
        <v>0.79</v>
      </c>
      <c r="W3" t="n">
        <v>2.89</v>
      </c>
      <c r="X3" t="n">
        <v>2.59</v>
      </c>
      <c r="Y3" t="n">
        <v>1</v>
      </c>
      <c r="Z3" t="n">
        <v>10</v>
      </c>
      <c r="AA3" t="n">
        <v>177.6067929506763</v>
      </c>
      <c r="AB3" t="n">
        <v>243.0094495737106</v>
      </c>
      <c r="AC3" t="n">
        <v>219.8169687723707</v>
      </c>
      <c r="AD3" t="n">
        <v>177606.7929506763</v>
      </c>
      <c r="AE3" t="n">
        <v>243009.4495737106</v>
      </c>
      <c r="AF3" t="n">
        <v>3.258674087902682e-06</v>
      </c>
      <c r="AG3" t="n">
        <v>14</v>
      </c>
      <c r="AH3" t="n">
        <v>219816.9687723707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4.2052</v>
      </c>
      <c r="E4" t="n">
        <v>23.78</v>
      </c>
      <c r="F4" t="n">
        <v>20.37</v>
      </c>
      <c r="G4" t="n">
        <v>13.89</v>
      </c>
      <c r="H4" t="n">
        <v>0.32</v>
      </c>
      <c r="I4" t="n">
        <v>88</v>
      </c>
      <c r="J4" t="n">
        <v>81.44</v>
      </c>
      <c r="K4" t="n">
        <v>35.1</v>
      </c>
      <c r="L4" t="n">
        <v>1.5</v>
      </c>
      <c r="M4" t="n">
        <v>0</v>
      </c>
      <c r="N4" t="n">
        <v>9.84</v>
      </c>
      <c r="O4" t="n">
        <v>10278.32</v>
      </c>
      <c r="P4" t="n">
        <v>126.55</v>
      </c>
      <c r="Q4" t="n">
        <v>3034.31</v>
      </c>
      <c r="R4" t="n">
        <v>142.13</v>
      </c>
      <c r="S4" t="n">
        <v>56.78</v>
      </c>
      <c r="T4" t="n">
        <v>40512.91</v>
      </c>
      <c r="U4" t="n">
        <v>0.4</v>
      </c>
      <c r="V4" t="n">
        <v>0.79</v>
      </c>
      <c r="W4" t="n">
        <v>2.9</v>
      </c>
      <c r="X4" t="n">
        <v>2.6</v>
      </c>
      <c r="Y4" t="n">
        <v>1</v>
      </c>
      <c r="Z4" t="n">
        <v>10</v>
      </c>
      <c r="AA4" t="n">
        <v>178.0144331682771</v>
      </c>
      <c r="AB4" t="n">
        <v>243.567200903249</v>
      </c>
      <c r="AC4" t="n">
        <v>220.321489097827</v>
      </c>
      <c r="AD4" t="n">
        <v>178014.4331682771</v>
      </c>
      <c r="AE4" t="n">
        <v>243567.200903249</v>
      </c>
      <c r="AF4" t="n">
        <v>3.256196244284848e-06</v>
      </c>
      <c r="AG4" t="n">
        <v>14</v>
      </c>
      <c r="AH4" t="n">
        <v>220321.489097827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3.7442</v>
      </c>
      <c r="E2" t="n">
        <v>26.71</v>
      </c>
      <c r="F2" t="n">
        <v>21.69</v>
      </c>
      <c r="G2" t="n">
        <v>9.710000000000001</v>
      </c>
      <c r="H2" t="n">
        <v>0.16</v>
      </c>
      <c r="I2" t="n">
        <v>134</v>
      </c>
      <c r="J2" t="n">
        <v>107.41</v>
      </c>
      <c r="K2" t="n">
        <v>41.65</v>
      </c>
      <c r="L2" t="n">
        <v>1</v>
      </c>
      <c r="M2" t="n">
        <v>132</v>
      </c>
      <c r="N2" t="n">
        <v>14.77</v>
      </c>
      <c r="O2" t="n">
        <v>13481.73</v>
      </c>
      <c r="P2" t="n">
        <v>184.3</v>
      </c>
      <c r="Q2" t="n">
        <v>3034.03</v>
      </c>
      <c r="R2" t="n">
        <v>188.57</v>
      </c>
      <c r="S2" t="n">
        <v>56.78</v>
      </c>
      <c r="T2" t="n">
        <v>63503.17</v>
      </c>
      <c r="U2" t="n">
        <v>0.3</v>
      </c>
      <c r="V2" t="n">
        <v>0.74</v>
      </c>
      <c r="W2" t="n">
        <v>2.89</v>
      </c>
      <c r="X2" t="n">
        <v>3.93</v>
      </c>
      <c r="Y2" t="n">
        <v>1</v>
      </c>
      <c r="Z2" t="n">
        <v>10</v>
      </c>
      <c r="AA2" t="n">
        <v>242.7478731990772</v>
      </c>
      <c r="AB2" t="n">
        <v>332.1383493911645</v>
      </c>
      <c r="AC2" t="n">
        <v>300.4395314844717</v>
      </c>
      <c r="AD2" t="n">
        <v>242747.8731990772</v>
      </c>
      <c r="AE2" t="n">
        <v>332138.3493911645</v>
      </c>
      <c r="AF2" t="n">
        <v>2.856521935696787e-06</v>
      </c>
      <c r="AG2" t="n">
        <v>16</v>
      </c>
      <c r="AH2" t="n">
        <v>300439.5314844717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4.0366</v>
      </c>
      <c r="E3" t="n">
        <v>24.77</v>
      </c>
      <c r="F3" t="n">
        <v>20.58</v>
      </c>
      <c r="G3" t="n">
        <v>12.73</v>
      </c>
      <c r="H3" t="n">
        <v>0.2</v>
      </c>
      <c r="I3" t="n">
        <v>97</v>
      </c>
      <c r="J3" t="n">
        <v>107.73</v>
      </c>
      <c r="K3" t="n">
        <v>41.65</v>
      </c>
      <c r="L3" t="n">
        <v>1.25</v>
      </c>
      <c r="M3" t="n">
        <v>94</v>
      </c>
      <c r="N3" t="n">
        <v>14.83</v>
      </c>
      <c r="O3" t="n">
        <v>13520.81</v>
      </c>
      <c r="P3" t="n">
        <v>166.67</v>
      </c>
      <c r="Q3" t="n">
        <v>3033.95</v>
      </c>
      <c r="R3" t="n">
        <v>152.69</v>
      </c>
      <c r="S3" t="n">
        <v>56.78</v>
      </c>
      <c r="T3" t="n">
        <v>45748.77</v>
      </c>
      <c r="U3" t="n">
        <v>0.37</v>
      </c>
      <c r="V3" t="n">
        <v>0.78</v>
      </c>
      <c r="W3" t="n">
        <v>2.81</v>
      </c>
      <c r="X3" t="n">
        <v>2.81</v>
      </c>
      <c r="Y3" t="n">
        <v>1</v>
      </c>
      <c r="Z3" t="n">
        <v>10</v>
      </c>
      <c r="AA3" t="n">
        <v>215.0579374958995</v>
      </c>
      <c r="AB3" t="n">
        <v>294.2517577683484</v>
      </c>
      <c r="AC3" t="n">
        <v>266.1687829919597</v>
      </c>
      <c r="AD3" t="n">
        <v>215057.9374958995</v>
      </c>
      <c r="AE3" t="n">
        <v>294251.7577683484</v>
      </c>
      <c r="AF3" t="n">
        <v>3.079599499394704e-06</v>
      </c>
      <c r="AG3" t="n">
        <v>15</v>
      </c>
      <c r="AH3" t="n">
        <v>266168.7829919598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4.2328</v>
      </c>
      <c r="E4" t="n">
        <v>23.63</v>
      </c>
      <c r="F4" t="n">
        <v>19.92</v>
      </c>
      <c r="G4" t="n">
        <v>15.94</v>
      </c>
      <c r="H4" t="n">
        <v>0.24</v>
      </c>
      <c r="I4" t="n">
        <v>75</v>
      </c>
      <c r="J4" t="n">
        <v>108.05</v>
      </c>
      <c r="K4" t="n">
        <v>41.65</v>
      </c>
      <c r="L4" t="n">
        <v>1.5</v>
      </c>
      <c r="M4" t="n">
        <v>63</v>
      </c>
      <c r="N4" t="n">
        <v>14.9</v>
      </c>
      <c r="O4" t="n">
        <v>13559.91</v>
      </c>
      <c r="P4" t="n">
        <v>153.33</v>
      </c>
      <c r="Q4" t="n">
        <v>3033.78</v>
      </c>
      <c r="R4" t="n">
        <v>130.86</v>
      </c>
      <c r="S4" t="n">
        <v>56.78</v>
      </c>
      <c r="T4" t="n">
        <v>34942.56</v>
      </c>
      <c r="U4" t="n">
        <v>0.43</v>
      </c>
      <c r="V4" t="n">
        <v>0.8100000000000001</v>
      </c>
      <c r="W4" t="n">
        <v>2.78</v>
      </c>
      <c r="X4" t="n">
        <v>2.16</v>
      </c>
      <c r="Y4" t="n">
        <v>1</v>
      </c>
      <c r="Z4" t="n">
        <v>10</v>
      </c>
      <c r="AA4" t="n">
        <v>195.0884968018666</v>
      </c>
      <c r="AB4" t="n">
        <v>266.92868802124</v>
      </c>
      <c r="AC4" t="n">
        <v>241.4533886733375</v>
      </c>
      <c r="AD4" t="n">
        <v>195088.4968018666</v>
      </c>
      <c r="AE4" t="n">
        <v>266928.6880212399</v>
      </c>
      <c r="AF4" t="n">
        <v>3.22928423946834e-06</v>
      </c>
      <c r="AG4" t="n">
        <v>14</v>
      </c>
      <c r="AH4" t="n">
        <v>241453.3886733375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4.3232</v>
      </c>
      <c r="E5" t="n">
        <v>23.13</v>
      </c>
      <c r="F5" t="n">
        <v>19.65</v>
      </c>
      <c r="G5" t="n">
        <v>18.14</v>
      </c>
      <c r="H5" t="n">
        <v>0.28</v>
      </c>
      <c r="I5" t="n">
        <v>65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146.01</v>
      </c>
      <c r="Q5" t="n">
        <v>3034.17</v>
      </c>
      <c r="R5" t="n">
        <v>120.92</v>
      </c>
      <c r="S5" t="n">
        <v>56.78</v>
      </c>
      <c r="T5" t="n">
        <v>30021.23</v>
      </c>
      <c r="U5" t="n">
        <v>0.47</v>
      </c>
      <c r="V5" t="n">
        <v>0.82</v>
      </c>
      <c r="W5" t="n">
        <v>2.8</v>
      </c>
      <c r="X5" t="n">
        <v>1.88</v>
      </c>
      <c r="Y5" t="n">
        <v>1</v>
      </c>
      <c r="Z5" t="n">
        <v>10</v>
      </c>
      <c r="AA5" t="n">
        <v>188.7437766766779</v>
      </c>
      <c r="AB5" t="n">
        <v>258.2475620366641</v>
      </c>
      <c r="AC5" t="n">
        <v>233.6007771686899</v>
      </c>
      <c r="AD5" t="n">
        <v>188743.7766766779</v>
      </c>
      <c r="AE5" t="n">
        <v>258247.5620366641</v>
      </c>
      <c r="AF5" t="n">
        <v>3.298252131938558e-06</v>
      </c>
      <c r="AG5" t="n">
        <v>14</v>
      </c>
      <c r="AH5" t="n">
        <v>233600.7771686899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4.3476</v>
      </c>
      <c r="E6" t="n">
        <v>23</v>
      </c>
      <c r="F6" t="n">
        <v>19.59</v>
      </c>
      <c r="G6" t="n">
        <v>18.96</v>
      </c>
      <c r="H6" t="n">
        <v>0.32</v>
      </c>
      <c r="I6" t="n">
        <v>62</v>
      </c>
      <c r="J6" t="n">
        <v>108.68</v>
      </c>
      <c r="K6" t="n">
        <v>41.65</v>
      </c>
      <c r="L6" t="n">
        <v>2</v>
      </c>
      <c r="M6" t="n">
        <v>1</v>
      </c>
      <c r="N6" t="n">
        <v>15.03</v>
      </c>
      <c r="O6" t="n">
        <v>13638.32</v>
      </c>
      <c r="P6" t="n">
        <v>143.98</v>
      </c>
      <c r="Q6" t="n">
        <v>3034.38</v>
      </c>
      <c r="R6" t="n">
        <v>117.45</v>
      </c>
      <c r="S6" t="n">
        <v>56.78</v>
      </c>
      <c r="T6" t="n">
        <v>28302.85</v>
      </c>
      <c r="U6" t="n">
        <v>0.48</v>
      </c>
      <c r="V6" t="n">
        <v>0.82</v>
      </c>
      <c r="W6" t="n">
        <v>2.84</v>
      </c>
      <c r="X6" t="n">
        <v>1.82</v>
      </c>
      <c r="Y6" t="n">
        <v>1</v>
      </c>
      <c r="Z6" t="n">
        <v>10</v>
      </c>
      <c r="AA6" t="n">
        <v>187.0539900167822</v>
      </c>
      <c r="AB6" t="n">
        <v>255.9355213804699</v>
      </c>
      <c r="AC6" t="n">
        <v>231.5093944277527</v>
      </c>
      <c r="AD6" t="n">
        <v>187053.9900167822</v>
      </c>
      <c r="AE6" t="n">
        <v>255935.5213804699</v>
      </c>
      <c r="AF6" t="n">
        <v>3.316867359552201e-06</v>
      </c>
      <c r="AG6" t="n">
        <v>14</v>
      </c>
      <c r="AH6" t="n">
        <v>231509.3944277527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4.3473</v>
      </c>
      <c r="E7" t="n">
        <v>23</v>
      </c>
      <c r="F7" t="n">
        <v>19.59</v>
      </c>
      <c r="G7" t="n">
        <v>18.96</v>
      </c>
      <c r="H7" t="n">
        <v>0.36</v>
      </c>
      <c r="I7" t="n">
        <v>62</v>
      </c>
      <c r="J7" t="n">
        <v>109</v>
      </c>
      <c r="K7" t="n">
        <v>41.65</v>
      </c>
      <c r="L7" t="n">
        <v>2.25</v>
      </c>
      <c r="M7" t="n">
        <v>0</v>
      </c>
      <c r="N7" t="n">
        <v>15.1</v>
      </c>
      <c r="O7" t="n">
        <v>13677.51</v>
      </c>
      <c r="P7" t="n">
        <v>144.37</v>
      </c>
      <c r="Q7" t="n">
        <v>3034.32</v>
      </c>
      <c r="R7" t="n">
        <v>117.52</v>
      </c>
      <c r="S7" t="n">
        <v>56.78</v>
      </c>
      <c r="T7" t="n">
        <v>28337.95</v>
      </c>
      <c r="U7" t="n">
        <v>0.48</v>
      </c>
      <c r="V7" t="n">
        <v>0.82</v>
      </c>
      <c r="W7" t="n">
        <v>2.83</v>
      </c>
      <c r="X7" t="n">
        <v>1.82</v>
      </c>
      <c r="Y7" t="n">
        <v>1</v>
      </c>
      <c r="Z7" t="n">
        <v>10</v>
      </c>
      <c r="AA7" t="n">
        <v>187.2773034324396</v>
      </c>
      <c r="AB7" t="n">
        <v>256.2410686476649</v>
      </c>
      <c r="AC7" t="n">
        <v>231.785780692605</v>
      </c>
      <c r="AD7" t="n">
        <v>187277.3034324396</v>
      </c>
      <c r="AE7" t="n">
        <v>256241.0686476649</v>
      </c>
      <c r="AF7" t="n">
        <v>3.316638483802853e-06</v>
      </c>
      <c r="AG7" t="n">
        <v>14</v>
      </c>
      <c r="AH7" t="n">
        <v>231785.780692605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1.9958</v>
      </c>
      <c r="E2" t="n">
        <v>50.1</v>
      </c>
      <c r="F2" t="n">
        <v>28.61</v>
      </c>
      <c r="G2" t="n">
        <v>4.82</v>
      </c>
      <c r="H2" t="n">
        <v>0.06</v>
      </c>
      <c r="I2" t="n">
        <v>356</v>
      </c>
      <c r="J2" t="n">
        <v>274.09</v>
      </c>
      <c r="K2" t="n">
        <v>60.56</v>
      </c>
      <c r="L2" t="n">
        <v>1</v>
      </c>
      <c r="M2" t="n">
        <v>354</v>
      </c>
      <c r="N2" t="n">
        <v>72.53</v>
      </c>
      <c r="O2" t="n">
        <v>34038.11</v>
      </c>
      <c r="P2" t="n">
        <v>489.44</v>
      </c>
      <c r="Q2" t="n">
        <v>3035.25</v>
      </c>
      <c r="R2" t="n">
        <v>415.24</v>
      </c>
      <c r="S2" t="n">
        <v>56.78</v>
      </c>
      <c r="T2" t="n">
        <v>175726.96</v>
      </c>
      <c r="U2" t="n">
        <v>0.14</v>
      </c>
      <c r="V2" t="n">
        <v>0.5600000000000001</v>
      </c>
      <c r="W2" t="n">
        <v>3.25</v>
      </c>
      <c r="X2" t="n">
        <v>10.84</v>
      </c>
      <c r="Y2" t="n">
        <v>1</v>
      </c>
      <c r="Z2" t="n">
        <v>10</v>
      </c>
      <c r="AA2" t="n">
        <v>852.5740864129631</v>
      </c>
      <c r="AB2" t="n">
        <v>1166.529477944323</v>
      </c>
      <c r="AC2" t="n">
        <v>1055.197541803721</v>
      </c>
      <c r="AD2" t="n">
        <v>852574.0864129631</v>
      </c>
      <c r="AE2" t="n">
        <v>1166529.477944323</v>
      </c>
      <c r="AF2" t="n">
        <v>1.44106737371491e-06</v>
      </c>
      <c r="AG2" t="n">
        <v>29</v>
      </c>
      <c r="AH2" t="n">
        <v>1055197.541803721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2.4328</v>
      </c>
      <c r="E3" t="n">
        <v>41.1</v>
      </c>
      <c r="F3" t="n">
        <v>25.2</v>
      </c>
      <c r="G3" t="n">
        <v>6.07</v>
      </c>
      <c r="H3" t="n">
        <v>0.08</v>
      </c>
      <c r="I3" t="n">
        <v>249</v>
      </c>
      <c r="J3" t="n">
        <v>274.57</v>
      </c>
      <c r="K3" t="n">
        <v>60.56</v>
      </c>
      <c r="L3" t="n">
        <v>1.25</v>
      </c>
      <c r="M3" t="n">
        <v>247</v>
      </c>
      <c r="N3" t="n">
        <v>72.76000000000001</v>
      </c>
      <c r="O3" t="n">
        <v>34097.72</v>
      </c>
      <c r="P3" t="n">
        <v>428.29</v>
      </c>
      <c r="Q3" t="n">
        <v>3034.28</v>
      </c>
      <c r="R3" t="n">
        <v>303.84</v>
      </c>
      <c r="S3" t="n">
        <v>56.78</v>
      </c>
      <c r="T3" t="n">
        <v>120560.86</v>
      </c>
      <c r="U3" t="n">
        <v>0.19</v>
      </c>
      <c r="V3" t="n">
        <v>0.64</v>
      </c>
      <c r="W3" t="n">
        <v>3.06</v>
      </c>
      <c r="X3" t="n">
        <v>7.43</v>
      </c>
      <c r="Y3" t="n">
        <v>1</v>
      </c>
      <c r="Z3" t="n">
        <v>10</v>
      </c>
      <c r="AA3" t="n">
        <v>634.8401192652645</v>
      </c>
      <c r="AB3" t="n">
        <v>868.616258348151</v>
      </c>
      <c r="AC3" t="n">
        <v>785.716741761978</v>
      </c>
      <c r="AD3" t="n">
        <v>634840.1192652646</v>
      </c>
      <c r="AE3" t="n">
        <v>868616.258348151</v>
      </c>
      <c r="AF3" t="n">
        <v>1.75660322014913e-06</v>
      </c>
      <c r="AG3" t="n">
        <v>24</v>
      </c>
      <c r="AH3" t="n">
        <v>785716.741761978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2.7563</v>
      </c>
      <c r="E4" t="n">
        <v>36.28</v>
      </c>
      <c r="F4" t="n">
        <v>23.41</v>
      </c>
      <c r="G4" t="n">
        <v>7.35</v>
      </c>
      <c r="H4" t="n">
        <v>0.1</v>
      </c>
      <c r="I4" t="n">
        <v>191</v>
      </c>
      <c r="J4" t="n">
        <v>275.05</v>
      </c>
      <c r="K4" t="n">
        <v>60.56</v>
      </c>
      <c r="L4" t="n">
        <v>1.5</v>
      </c>
      <c r="M4" t="n">
        <v>189</v>
      </c>
      <c r="N4" t="n">
        <v>73</v>
      </c>
      <c r="O4" t="n">
        <v>34157.42</v>
      </c>
      <c r="P4" t="n">
        <v>395.01</v>
      </c>
      <c r="Q4" t="n">
        <v>3034.14</v>
      </c>
      <c r="R4" t="n">
        <v>244.95</v>
      </c>
      <c r="S4" t="n">
        <v>56.78</v>
      </c>
      <c r="T4" t="n">
        <v>91406.72</v>
      </c>
      <c r="U4" t="n">
        <v>0.23</v>
      </c>
      <c r="V4" t="n">
        <v>0.6899999999999999</v>
      </c>
      <c r="W4" t="n">
        <v>2.96</v>
      </c>
      <c r="X4" t="n">
        <v>5.64</v>
      </c>
      <c r="Y4" t="n">
        <v>1</v>
      </c>
      <c r="Z4" t="n">
        <v>10</v>
      </c>
      <c r="AA4" t="n">
        <v>527.4723985421712</v>
      </c>
      <c r="AB4" t="n">
        <v>721.7110061252779</v>
      </c>
      <c r="AC4" t="n">
        <v>652.8319206284394</v>
      </c>
      <c r="AD4" t="n">
        <v>527472.3985421711</v>
      </c>
      <c r="AE4" t="n">
        <v>721711.0061252778</v>
      </c>
      <c r="AF4" t="n">
        <v>1.990186392509473e-06</v>
      </c>
      <c r="AG4" t="n">
        <v>21</v>
      </c>
      <c r="AH4" t="n">
        <v>652831.9206284394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3.0013</v>
      </c>
      <c r="E5" t="n">
        <v>33.32</v>
      </c>
      <c r="F5" t="n">
        <v>22.32</v>
      </c>
      <c r="G5" t="n">
        <v>8.640000000000001</v>
      </c>
      <c r="H5" t="n">
        <v>0.11</v>
      </c>
      <c r="I5" t="n">
        <v>155</v>
      </c>
      <c r="J5" t="n">
        <v>275.54</v>
      </c>
      <c r="K5" t="n">
        <v>60.56</v>
      </c>
      <c r="L5" t="n">
        <v>1.75</v>
      </c>
      <c r="M5" t="n">
        <v>153</v>
      </c>
      <c r="N5" t="n">
        <v>73.23</v>
      </c>
      <c r="O5" t="n">
        <v>34217.22</v>
      </c>
      <c r="P5" t="n">
        <v>374</v>
      </c>
      <c r="Q5" t="n">
        <v>3034.16</v>
      </c>
      <c r="R5" t="n">
        <v>209.04</v>
      </c>
      <c r="S5" t="n">
        <v>56.78</v>
      </c>
      <c r="T5" t="n">
        <v>73633.37</v>
      </c>
      <c r="U5" t="n">
        <v>0.27</v>
      </c>
      <c r="V5" t="n">
        <v>0.72</v>
      </c>
      <c r="W5" t="n">
        <v>2.92</v>
      </c>
      <c r="X5" t="n">
        <v>4.55</v>
      </c>
      <c r="Y5" t="n">
        <v>1</v>
      </c>
      <c r="Z5" t="n">
        <v>10</v>
      </c>
      <c r="AA5" t="n">
        <v>471.1402798561588</v>
      </c>
      <c r="AB5" t="n">
        <v>644.6349161413957</v>
      </c>
      <c r="AC5" t="n">
        <v>583.1118644956474</v>
      </c>
      <c r="AD5" t="n">
        <v>471140.2798561588</v>
      </c>
      <c r="AE5" t="n">
        <v>644634.9161413957</v>
      </c>
      <c r="AF5" t="n">
        <v>2.167088640510352e-06</v>
      </c>
      <c r="AG5" t="n">
        <v>20</v>
      </c>
      <c r="AH5" t="n">
        <v>583111.8644956474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3.2002</v>
      </c>
      <c r="E6" t="n">
        <v>31.25</v>
      </c>
      <c r="F6" t="n">
        <v>21.56</v>
      </c>
      <c r="G6" t="n">
        <v>9.949999999999999</v>
      </c>
      <c r="H6" t="n">
        <v>0.13</v>
      </c>
      <c r="I6" t="n">
        <v>130</v>
      </c>
      <c r="J6" t="n">
        <v>276.02</v>
      </c>
      <c r="K6" t="n">
        <v>60.56</v>
      </c>
      <c r="L6" t="n">
        <v>2</v>
      </c>
      <c r="M6" t="n">
        <v>128</v>
      </c>
      <c r="N6" t="n">
        <v>73.47</v>
      </c>
      <c r="O6" t="n">
        <v>34277.1</v>
      </c>
      <c r="P6" t="n">
        <v>358.84</v>
      </c>
      <c r="Q6" t="n">
        <v>3033.95</v>
      </c>
      <c r="R6" t="n">
        <v>184.11</v>
      </c>
      <c r="S6" t="n">
        <v>56.78</v>
      </c>
      <c r="T6" t="n">
        <v>61293.06</v>
      </c>
      <c r="U6" t="n">
        <v>0.31</v>
      </c>
      <c r="V6" t="n">
        <v>0.75</v>
      </c>
      <c r="W6" t="n">
        <v>2.88</v>
      </c>
      <c r="X6" t="n">
        <v>3.79</v>
      </c>
      <c r="Y6" t="n">
        <v>1</v>
      </c>
      <c r="Z6" t="n">
        <v>10</v>
      </c>
      <c r="AA6" t="n">
        <v>431.2471799522565</v>
      </c>
      <c r="AB6" t="n">
        <v>590.0514168935206</v>
      </c>
      <c r="AC6" t="n">
        <v>533.7377378075672</v>
      </c>
      <c r="AD6" t="n">
        <v>431247.1799522565</v>
      </c>
      <c r="AE6" t="n">
        <v>590051.4168935206</v>
      </c>
      <c r="AF6" t="n">
        <v>2.310704383887391e-06</v>
      </c>
      <c r="AG6" t="n">
        <v>19</v>
      </c>
      <c r="AH6" t="n">
        <v>533737.7378075672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3.3571</v>
      </c>
      <c r="E7" t="n">
        <v>29.79</v>
      </c>
      <c r="F7" t="n">
        <v>21.04</v>
      </c>
      <c r="G7" t="n">
        <v>11.27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347.25</v>
      </c>
      <c r="Q7" t="n">
        <v>3034.17</v>
      </c>
      <c r="R7" t="n">
        <v>167.05</v>
      </c>
      <c r="S7" t="n">
        <v>56.78</v>
      </c>
      <c r="T7" t="n">
        <v>52851.14</v>
      </c>
      <c r="U7" t="n">
        <v>0.34</v>
      </c>
      <c r="V7" t="n">
        <v>0.77</v>
      </c>
      <c r="W7" t="n">
        <v>2.85</v>
      </c>
      <c r="X7" t="n">
        <v>3.27</v>
      </c>
      <c r="Y7" t="n">
        <v>1</v>
      </c>
      <c r="Z7" t="n">
        <v>10</v>
      </c>
      <c r="AA7" t="n">
        <v>401.4226989418394</v>
      </c>
      <c r="AB7" t="n">
        <v>549.2442462118279</v>
      </c>
      <c r="AC7" t="n">
        <v>496.8251462225113</v>
      </c>
      <c r="AD7" t="n">
        <v>401422.6989418394</v>
      </c>
      <c r="AE7" t="n">
        <v>549244.2462118278</v>
      </c>
      <c r="AF7" t="n">
        <v>2.423994027607137e-06</v>
      </c>
      <c r="AG7" t="n">
        <v>18</v>
      </c>
      <c r="AH7" t="n">
        <v>496825.1462225113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3.4832</v>
      </c>
      <c r="E8" t="n">
        <v>28.71</v>
      </c>
      <c r="F8" t="n">
        <v>20.64</v>
      </c>
      <c r="G8" t="n">
        <v>12.51</v>
      </c>
      <c r="H8" t="n">
        <v>0.16</v>
      </c>
      <c r="I8" t="n">
        <v>99</v>
      </c>
      <c r="J8" t="n">
        <v>277</v>
      </c>
      <c r="K8" t="n">
        <v>60.56</v>
      </c>
      <c r="L8" t="n">
        <v>2.5</v>
      </c>
      <c r="M8" t="n">
        <v>97</v>
      </c>
      <c r="N8" t="n">
        <v>73.94</v>
      </c>
      <c r="O8" t="n">
        <v>34397.15</v>
      </c>
      <c r="P8" t="n">
        <v>338.75</v>
      </c>
      <c r="Q8" t="n">
        <v>3033.95</v>
      </c>
      <c r="R8" t="n">
        <v>154.14</v>
      </c>
      <c r="S8" t="n">
        <v>56.78</v>
      </c>
      <c r="T8" t="n">
        <v>46464.67</v>
      </c>
      <c r="U8" t="n">
        <v>0.37</v>
      </c>
      <c r="V8" t="n">
        <v>0.78</v>
      </c>
      <c r="W8" t="n">
        <v>2.82</v>
      </c>
      <c r="X8" t="n">
        <v>2.87</v>
      </c>
      <c r="Y8" t="n">
        <v>1</v>
      </c>
      <c r="Z8" t="n">
        <v>10</v>
      </c>
      <c r="AA8" t="n">
        <v>378.1676267567839</v>
      </c>
      <c r="AB8" t="n">
        <v>517.4256305068575</v>
      </c>
      <c r="AC8" t="n">
        <v>468.0432545427156</v>
      </c>
      <c r="AD8" t="n">
        <v>378167.6267567839</v>
      </c>
      <c r="AE8" t="n">
        <v>517425.6305068575</v>
      </c>
      <c r="AF8" t="n">
        <v>2.515044531578202e-06</v>
      </c>
      <c r="AG8" t="n">
        <v>17</v>
      </c>
      <c r="AH8" t="n">
        <v>468043.2545427156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3.5976</v>
      </c>
      <c r="E9" t="n">
        <v>27.8</v>
      </c>
      <c r="F9" t="n">
        <v>20.3</v>
      </c>
      <c r="G9" t="n">
        <v>13.84</v>
      </c>
      <c r="H9" t="n">
        <v>0.18</v>
      </c>
      <c r="I9" t="n">
        <v>88</v>
      </c>
      <c r="J9" t="n">
        <v>277.48</v>
      </c>
      <c r="K9" t="n">
        <v>60.56</v>
      </c>
      <c r="L9" t="n">
        <v>2.75</v>
      </c>
      <c r="M9" t="n">
        <v>86</v>
      </c>
      <c r="N9" t="n">
        <v>74.18000000000001</v>
      </c>
      <c r="O9" t="n">
        <v>34457.31</v>
      </c>
      <c r="P9" t="n">
        <v>330.71</v>
      </c>
      <c r="Q9" t="n">
        <v>3033.8</v>
      </c>
      <c r="R9" t="n">
        <v>143.19</v>
      </c>
      <c r="S9" t="n">
        <v>56.78</v>
      </c>
      <c r="T9" t="n">
        <v>41044.97</v>
      </c>
      <c r="U9" t="n">
        <v>0.4</v>
      </c>
      <c r="V9" t="n">
        <v>0.79</v>
      </c>
      <c r="W9" t="n">
        <v>2.8</v>
      </c>
      <c r="X9" t="n">
        <v>2.53</v>
      </c>
      <c r="Y9" t="n">
        <v>1</v>
      </c>
      <c r="Z9" t="n">
        <v>10</v>
      </c>
      <c r="AA9" t="n">
        <v>364.1703288653446</v>
      </c>
      <c r="AB9" t="n">
        <v>498.2739100145894</v>
      </c>
      <c r="AC9" t="n">
        <v>450.7193473746211</v>
      </c>
      <c r="AD9" t="n">
        <v>364170.3288653446</v>
      </c>
      <c r="AE9" t="n">
        <v>498273.9100145894</v>
      </c>
      <c r="AF9" t="n">
        <v>2.597647050644734e-06</v>
      </c>
      <c r="AG9" t="n">
        <v>17</v>
      </c>
      <c r="AH9" t="n">
        <v>450719.3473746211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3.6941</v>
      </c>
      <c r="E10" t="n">
        <v>27.07</v>
      </c>
      <c r="F10" t="n">
        <v>20.04</v>
      </c>
      <c r="G10" t="n">
        <v>15.22</v>
      </c>
      <c r="H10" t="n">
        <v>0.19</v>
      </c>
      <c r="I10" t="n">
        <v>79</v>
      </c>
      <c r="J10" t="n">
        <v>277.97</v>
      </c>
      <c r="K10" t="n">
        <v>60.56</v>
      </c>
      <c r="L10" t="n">
        <v>3</v>
      </c>
      <c r="M10" t="n">
        <v>77</v>
      </c>
      <c r="N10" t="n">
        <v>74.42</v>
      </c>
      <c r="O10" t="n">
        <v>34517.57</v>
      </c>
      <c r="P10" t="n">
        <v>323.78</v>
      </c>
      <c r="Q10" t="n">
        <v>3033.68</v>
      </c>
      <c r="R10" t="n">
        <v>134.86</v>
      </c>
      <c r="S10" t="n">
        <v>56.78</v>
      </c>
      <c r="T10" t="n">
        <v>36922.29</v>
      </c>
      <c r="U10" t="n">
        <v>0.42</v>
      </c>
      <c r="V10" t="n">
        <v>0.8100000000000001</v>
      </c>
      <c r="W10" t="n">
        <v>2.79</v>
      </c>
      <c r="X10" t="n">
        <v>2.28</v>
      </c>
      <c r="Y10" t="n">
        <v>1</v>
      </c>
      <c r="Z10" t="n">
        <v>10</v>
      </c>
      <c r="AA10" t="n">
        <v>346.0164847278088</v>
      </c>
      <c r="AB10" t="n">
        <v>473.4350195745336</v>
      </c>
      <c r="AC10" t="n">
        <v>428.2510457765625</v>
      </c>
      <c r="AD10" t="n">
        <v>346016.4847278088</v>
      </c>
      <c r="AE10" t="n">
        <v>473435.0195745336</v>
      </c>
      <c r="AF10" t="n">
        <v>2.667324874857325e-06</v>
      </c>
      <c r="AG10" t="n">
        <v>16</v>
      </c>
      <c r="AH10" t="n">
        <v>428251.0457765625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3.7916</v>
      </c>
      <c r="E11" t="n">
        <v>26.37</v>
      </c>
      <c r="F11" t="n">
        <v>19.77</v>
      </c>
      <c r="G11" t="n">
        <v>16.7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316.76</v>
      </c>
      <c r="Q11" t="n">
        <v>3033.92</v>
      </c>
      <c r="R11" t="n">
        <v>126.04</v>
      </c>
      <c r="S11" t="n">
        <v>56.78</v>
      </c>
      <c r="T11" t="n">
        <v>32551.79</v>
      </c>
      <c r="U11" t="n">
        <v>0.45</v>
      </c>
      <c r="V11" t="n">
        <v>0.82</v>
      </c>
      <c r="W11" t="n">
        <v>2.77</v>
      </c>
      <c r="X11" t="n">
        <v>2</v>
      </c>
      <c r="Y11" t="n">
        <v>1</v>
      </c>
      <c r="Z11" t="n">
        <v>10</v>
      </c>
      <c r="AA11" t="n">
        <v>335.2588399950709</v>
      </c>
      <c r="AB11" t="n">
        <v>458.7159354574111</v>
      </c>
      <c r="AC11" t="n">
        <v>414.9367303892139</v>
      </c>
      <c r="AD11" t="n">
        <v>335258.8399950709</v>
      </c>
      <c r="AE11" t="n">
        <v>458715.9354574111</v>
      </c>
      <c r="AF11" t="n">
        <v>2.737724749061756e-06</v>
      </c>
      <c r="AG11" t="n">
        <v>16</v>
      </c>
      <c r="AH11" t="n">
        <v>414936.7303892139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3.8589</v>
      </c>
      <c r="E12" t="n">
        <v>25.91</v>
      </c>
      <c r="F12" t="n">
        <v>19.62</v>
      </c>
      <c r="G12" t="n">
        <v>18.11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312.2</v>
      </c>
      <c r="Q12" t="n">
        <v>3033.54</v>
      </c>
      <c r="R12" t="n">
        <v>121.01</v>
      </c>
      <c r="S12" t="n">
        <v>56.78</v>
      </c>
      <c r="T12" t="n">
        <v>30067.57</v>
      </c>
      <c r="U12" t="n">
        <v>0.47</v>
      </c>
      <c r="V12" t="n">
        <v>0.82</v>
      </c>
      <c r="W12" t="n">
        <v>2.76</v>
      </c>
      <c r="X12" t="n">
        <v>1.85</v>
      </c>
      <c r="Y12" t="n">
        <v>1</v>
      </c>
      <c r="Z12" t="n">
        <v>10</v>
      </c>
      <c r="AA12" t="n">
        <v>321.4141000468217</v>
      </c>
      <c r="AB12" t="n">
        <v>439.7729514733972</v>
      </c>
      <c r="AC12" t="n">
        <v>397.8016382099894</v>
      </c>
      <c r="AD12" t="n">
        <v>321414.1000468216</v>
      </c>
      <c r="AE12" t="n">
        <v>439772.9514733972</v>
      </c>
      <c r="AF12" t="n">
        <v>2.78631871351261e-06</v>
      </c>
      <c r="AG12" t="n">
        <v>15</v>
      </c>
      <c r="AH12" t="n">
        <v>397801.6382099894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3.9212</v>
      </c>
      <c r="E13" t="n">
        <v>25.5</v>
      </c>
      <c r="F13" t="n">
        <v>19.47</v>
      </c>
      <c r="G13" t="n">
        <v>19.47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307.07</v>
      </c>
      <c r="Q13" t="n">
        <v>3033.61</v>
      </c>
      <c r="R13" t="n">
        <v>116.39</v>
      </c>
      <c r="S13" t="n">
        <v>56.78</v>
      </c>
      <c r="T13" t="n">
        <v>27782.61</v>
      </c>
      <c r="U13" t="n">
        <v>0.49</v>
      </c>
      <c r="V13" t="n">
        <v>0.83</v>
      </c>
      <c r="W13" t="n">
        <v>2.75</v>
      </c>
      <c r="X13" t="n">
        <v>1.7</v>
      </c>
      <c r="Y13" t="n">
        <v>1</v>
      </c>
      <c r="Z13" t="n">
        <v>10</v>
      </c>
      <c r="AA13" t="n">
        <v>314.672959278408</v>
      </c>
      <c r="AB13" t="n">
        <v>430.5494252759121</v>
      </c>
      <c r="AC13" t="n">
        <v>389.4583924074919</v>
      </c>
      <c r="AD13" t="n">
        <v>314672.959278408</v>
      </c>
      <c r="AE13" t="n">
        <v>430549.4252759122</v>
      </c>
      <c r="AF13" t="n">
        <v>2.831302428004261e-06</v>
      </c>
      <c r="AG13" t="n">
        <v>15</v>
      </c>
      <c r="AH13" t="n">
        <v>389458.3924074919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3.9863</v>
      </c>
      <c r="E14" t="n">
        <v>25.09</v>
      </c>
      <c r="F14" t="n">
        <v>19.31</v>
      </c>
      <c r="G14" t="n">
        <v>21.07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301.34</v>
      </c>
      <c r="Q14" t="n">
        <v>3033.68</v>
      </c>
      <c r="R14" t="n">
        <v>111.29</v>
      </c>
      <c r="S14" t="n">
        <v>56.78</v>
      </c>
      <c r="T14" t="n">
        <v>25257.73</v>
      </c>
      <c r="U14" t="n">
        <v>0.51</v>
      </c>
      <c r="V14" t="n">
        <v>0.84</v>
      </c>
      <c r="W14" t="n">
        <v>2.74</v>
      </c>
      <c r="X14" t="n">
        <v>1.55</v>
      </c>
      <c r="Y14" t="n">
        <v>1</v>
      </c>
      <c r="Z14" t="n">
        <v>10</v>
      </c>
      <c r="AA14" t="n">
        <v>307.6266055006479</v>
      </c>
      <c r="AB14" t="n">
        <v>420.9082931739919</v>
      </c>
      <c r="AC14" t="n">
        <v>380.737396421965</v>
      </c>
      <c r="AD14" t="n">
        <v>307626.6055006479</v>
      </c>
      <c r="AE14" t="n">
        <v>420908.2931739918</v>
      </c>
      <c r="AF14" t="n">
        <v>2.878307882473066e-06</v>
      </c>
      <c r="AG14" t="n">
        <v>15</v>
      </c>
      <c r="AH14" t="n">
        <v>380737.396421965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4.022</v>
      </c>
      <c r="E15" t="n">
        <v>24.86</v>
      </c>
      <c r="F15" t="n">
        <v>19.25</v>
      </c>
      <c r="G15" t="n">
        <v>22.21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299.15</v>
      </c>
      <c r="Q15" t="n">
        <v>3033.47</v>
      </c>
      <c r="R15" t="n">
        <v>108.79</v>
      </c>
      <c r="S15" t="n">
        <v>56.78</v>
      </c>
      <c r="T15" t="n">
        <v>24020.42</v>
      </c>
      <c r="U15" t="n">
        <v>0.52</v>
      </c>
      <c r="V15" t="n">
        <v>0.84</v>
      </c>
      <c r="W15" t="n">
        <v>2.75</v>
      </c>
      <c r="X15" t="n">
        <v>1.48</v>
      </c>
      <c r="Y15" t="n">
        <v>1</v>
      </c>
      <c r="Z15" t="n">
        <v>10</v>
      </c>
      <c r="AA15" t="n">
        <v>304.4590805378749</v>
      </c>
      <c r="AB15" t="n">
        <v>416.5743457785867</v>
      </c>
      <c r="AC15" t="n">
        <v>376.817074883244</v>
      </c>
      <c r="AD15" t="n">
        <v>304459.0805378748</v>
      </c>
      <c r="AE15" t="n">
        <v>416574.3457785867</v>
      </c>
      <c r="AF15" t="n">
        <v>2.904085067181766e-06</v>
      </c>
      <c r="AG15" t="n">
        <v>15</v>
      </c>
      <c r="AH15" t="n">
        <v>376817.074883244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4.0797</v>
      </c>
      <c r="E16" t="n">
        <v>24.51</v>
      </c>
      <c r="F16" t="n">
        <v>19.1</v>
      </c>
      <c r="G16" t="n">
        <v>23.88</v>
      </c>
      <c r="H16" t="n">
        <v>0.29</v>
      </c>
      <c r="I16" t="n">
        <v>48</v>
      </c>
      <c r="J16" t="n">
        <v>280.92</v>
      </c>
      <c r="K16" t="n">
        <v>60.56</v>
      </c>
      <c r="L16" t="n">
        <v>4.5</v>
      </c>
      <c r="M16" t="n">
        <v>46</v>
      </c>
      <c r="N16" t="n">
        <v>75.87</v>
      </c>
      <c r="O16" t="n">
        <v>34881.09</v>
      </c>
      <c r="P16" t="n">
        <v>293.82</v>
      </c>
      <c r="Q16" t="n">
        <v>3033.62</v>
      </c>
      <c r="R16" t="n">
        <v>104.59</v>
      </c>
      <c r="S16" t="n">
        <v>56.78</v>
      </c>
      <c r="T16" t="n">
        <v>21940.25</v>
      </c>
      <c r="U16" t="n">
        <v>0.54</v>
      </c>
      <c r="V16" t="n">
        <v>0.84</v>
      </c>
      <c r="W16" t="n">
        <v>2.73</v>
      </c>
      <c r="X16" t="n">
        <v>1.34</v>
      </c>
      <c r="Y16" t="n">
        <v>1</v>
      </c>
      <c r="Z16" t="n">
        <v>10</v>
      </c>
      <c r="AA16" t="n">
        <v>298.3442382830934</v>
      </c>
      <c r="AB16" t="n">
        <v>408.2077488377937</v>
      </c>
      <c r="AC16" t="n">
        <v>369.2489742118878</v>
      </c>
      <c r="AD16" t="n">
        <v>298344.2382830934</v>
      </c>
      <c r="AE16" t="n">
        <v>408207.7488377937</v>
      </c>
      <c r="AF16" t="n">
        <v>2.945747351710952e-06</v>
      </c>
      <c r="AG16" t="n">
        <v>15</v>
      </c>
      <c r="AH16" t="n">
        <v>369248.9742118878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19.04</v>
      </c>
      <c r="G17" t="n">
        <v>25.39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289.66</v>
      </c>
      <c r="Q17" t="n">
        <v>3033.59</v>
      </c>
      <c r="R17" t="n">
        <v>102.4</v>
      </c>
      <c r="S17" t="n">
        <v>56.78</v>
      </c>
      <c r="T17" t="n">
        <v>20863.56</v>
      </c>
      <c r="U17" t="n">
        <v>0.55</v>
      </c>
      <c r="V17" t="n">
        <v>0.85</v>
      </c>
      <c r="W17" t="n">
        <v>2.73</v>
      </c>
      <c r="X17" t="n">
        <v>1.28</v>
      </c>
      <c r="Y17" t="n">
        <v>1</v>
      </c>
      <c r="Z17" t="n">
        <v>10</v>
      </c>
      <c r="AA17" t="n">
        <v>294.1255670585992</v>
      </c>
      <c r="AB17" t="n">
        <v>402.4355767538017</v>
      </c>
      <c r="AC17" t="n">
        <v>364.0276901302975</v>
      </c>
      <c r="AD17" t="n">
        <v>294125.5670585992</v>
      </c>
      <c r="AE17" t="n">
        <v>402435.5767538017</v>
      </c>
      <c r="AF17" t="n">
        <v>2.972246586411492e-06</v>
      </c>
      <c r="AG17" t="n">
        <v>15</v>
      </c>
      <c r="AH17" t="n">
        <v>364027.6901302974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4.1628</v>
      </c>
      <c r="E18" t="n">
        <v>24.02</v>
      </c>
      <c r="F18" t="n">
        <v>18.93</v>
      </c>
      <c r="G18" t="n">
        <v>27.04</v>
      </c>
      <c r="H18" t="n">
        <v>0.32</v>
      </c>
      <c r="I18" t="n">
        <v>42</v>
      </c>
      <c r="J18" t="n">
        <v>281.91</v>
      </c>
      <c r="K18" t="n">
        <v>60.56</v>
      </c>
      <c r="L18" t="n">
        <v>5</v>
      </c>
      <c r="M18" t="n">
        <v>40</v>
      </c>
      <c r="N18" t="n">
        <v>76.34999999999999</v>
      </c>
      <c r="O18" t="n">
        <v>35003.04</v>
      </c>
      <c r="P18" t="n">
        <v>284.86</v>
      </c>
      <c r="Q18" t="n">
        <v>3033.68</v>
      </c>
      <c r="R18" t="n">
        <v>98.83</v>
      </c>
      <c r="S18" t="n">
        <v>56.78</v>
      </c>
      <c r="T18" t="n">
        <v>19094.71</v>
      </c>
      <c r="U18" t="n">
        <v>0.57</v>
      </c>
      <c r="V18" t="n">
        <v>0.85</v>
      </c>
      <c r="W18" t="n">
        <v>2.72</v>
      </c>
      <c r="X18" t="n">
        <v>1.16</v>
      </c>
      <c r="Y18" t="n">
        <v>1</v>
      </c>
      <c r="Z18" t="n">
        <v>10</v>
      </c>
      <c r="AA18" t="n">
        <v>282.1807093526363</v>
      </c>
      <c r="AB18" t="n">
        <v>386.0920954705729</v>
      </c>
      <c r="AC18" t="n">
        <v>349.2440077625201</v>
      </c>
      <c r="AD18" t="n">
        <v>282180.7093526363</v>
      </c>
      <c r="AE18" t="n">
        <v>386092.0954705729</v>
      </c>
      <c r="AF18" t="n">
        <v>3.005749706032883e-06</v>
      </c>
      <c r="AG18" t="n">
        <v>14</v>
      </c>
      <c r="AH18" t="n">
        <v>349244.0077625201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4.1873</v>
      </c>
      <c r="E19" t="n">
        <v>23.88</v>
      </c>
      <c r="F19" t="n">
        <v>18.89</v>
      </c>
      <c r="G19" t="n">
        <v>28.34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281.73</v>
      </c>
      <c r="Q19" t="n">
        <v>3033.54</v>
      </c>
      <c r="R19" t="n">
        <v>97.81</v>
      </c>
      <c r="S19" t="n">
        <v>56.78</v>
      </c>
      <c r="T19" t="n">
        <v>18591.45</v>
      </c>
      <c r="U19" t="n">
        <v>0.58</v>
      </c>
      <c r="V19" t="n">
        <v>0.85</v>
      </c>
      <c r="W19" t="n">
        <v>2.71</v>
      </c>
      <c r="X19" t="n">
        <v>1.13</v>
      </c>
      <c r="Y19" t="n">
        <v>1</v>
      </c>
      <c r="Z19" t="n">
        <v>10</v>
      </c>
      <c r="AA19" t="n">
        <v>279.2622280357797</v>
      </c>
      <c r="AB19" t="n">
        <v>382.0989005785411</v>
      </c>
      <c r="AC19" t="n">
        <v>345.6319177864995</v>
      </c>
      <c r="AD19" t="n">
        <v>279262.2280357797</v>
      </c>
      <c r="AE19" t="n">
        <v>382098.9005785411</v>
      </c>
      <c r="AF19" t="n">
        <v>3.02343993083297e-06</v>
      </c>
      <c r="AG19" t="n">
        <v>14</v>
      </c>
      <c r="AH19" t="n">
        <v>345631.9177864995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4.2154</v>
      </c>
      <c r="E20" t="n">
        <v>23.72</v>
      </c>
      <c r="F20" t="n">
        <v>18.84</v>
      </c>
      <c r="G20" t="n">
        <v>29.74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277.71</v>
      </c>
      <c r="Q20" t="n">
        <v>3033.73</v>
      </c>
      <c r="R20" t="n">
        <v>95.79000000000001</v>
      </c>
      <c r="S20" t="n">
        <v>56.78</v>
      </c>
      <c r="T20" t="n">
        <v>17590.74</v>
      </c>
      <c r="U20" t="n">
        <v>0.59</v>
      </c>
      <c r="V20" t="n">
        <v>0.86</v>
      </c>
      <c r="W20" t="n">
        <v>2.71</v>
      </c>
      <c r="X20" t="n">
        <v>1.07</v>
      </c>
      <c r="Y20" t="n">
        <v>1</v>
      </c>
      <c r="Z20" t="n">
        <v>10</v>
      </c>
      <c r="AA20" t="n">
        <v>275.7060663622586</v>
      </c>
      <c r="AB20" t="n">
        <v>377.2332032900489</v>
      </c>
      <c r="AC20" t="n">
        <v>341.230595818172</v>
      </c>
      <c r="AD20" t="n">
        <v>275706.0663622586</v>
      </c>
      <c r="AE20" t="n">
        <v>377233.2032900489</v>
      </c>
      <c r="AF20" t="n">
        <v>3.043729535603683e-06</v>
      </c>
      <c r="AG20" t="n">
        <v>14</v>
      </c>
      <c r="AH20" t="n">
        <v>341230.595818172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4.2423</v>
      </c>
      <c r="E21" t="n">
        <v>23.57</v>
      </c>
      <c r="F21" t="n">
        <v>18.79</v>
      </c>
      <c r="G21" t="n">
        <v>31.32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275.13</v>
      </c>
      <c r="Q21" t="n">
        <v>3033.54</v>
      </c>
      <c r="R21" t="n">
        <v>94.42</v>
      </c>
      <c r="S21" t="n">
        <v>56.78</v>
      </c>
      <c r="T21" t="n">
        <v>16916.65</v>
      </c>
      <c r="U21" t="n">
        <v>0.6</v>
      </c>
      <c r="V21" t="n">
        <v>0.86</v>
      </c>
      <c r="W21" t="n">
        <v>2.71</v>
      </c>
      <c r="X21" t="n">
        <v>1.03</v>
      </c>
      <c r="Y21" t="n">
        <v>1</v>
      </c>
      <c r="Z21" t="n">
        <v>10</v>
      </c>
      <c r="AA21" t="n">
        <v>273.0670333607839</v>
      </c>
      <c r="AB21" t="n">
        <v>373.6223619115123</v>
      </c>
      <c r="AC21" t="n">
        <v>337.9643680729552</v>
      </c>
      <c r="AD21" t="n">
        <v>273067.0333607839</v>
      </c>
      <c r="AE21" t="n">
        <v>373622.3619115123</v>
      </c>
      <c r="AF21" t="n">
        <v>3.063152680384188e-06</v>
      </c>
      <c r="AG21" t="n">
        <v>14</v>
      </c>
      <c r="AH21" t="n">
        <v>337964.3680729552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4.2745</v>
      </c>
      <c r="E22" t="n">
        <v>23.39</v>
      </c>
      <c r="F22" t="n">
        <v>18.72</v>
      </c>
      <c r="G22" t="n">
        <v>33.03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271.52</v>
      </c>
      <c r="Q22" t="n">
        <v>3033.72</v>
      </c>
      <c r="R22" t="n">
        <v>91.70999999999999</v>
      </c>
      <c r="S22" t="n">
        <v>56.78</v>
      </c>
      <c r="T22" t="n">
        <v>15573.55</v>
      </c>
      <c r="U22" t="n">
        <v>0.62</v>
      </c>
      <c r="V22" t="n">
        <v>0.86</v>
      </c>
      <c r="W22" t="n">
        <v>2.71</v>
      </c>
      <c r="X22" t="n">
        <v>0.95</v>
      </c>
      <c r="Y22" t="n">
        <v>1</v>
      </c>
      <c r="Z22" t="n">
        <v>10</v>
      </c>
      <c r="AA22" t="n">
        <v>269.6472059805117</v>
      </c>
      <c r="AB22" t="n">
        <v>368.9432032176878</v>
      </c>
      <c r="AC22" t="n">
        <v>333.7317817176288</v>
      </c>
      <c r="AD22" t="n">
        <v>269647.2059805117</v>
      </c>
      <c r="AE22" t="n">
        <v>368943.2032176878</v>
      </c>
      <c r="AF22" t="n">
        <v>3.086402690121446e-06</v>
      </c>
      <c r="AG22" t="n">
        <v>14</v>
      </c>
      <c r="AH22" t="n">
        <v>333731.7817176288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4.307</v>
      </c>
      <c r="E23" t="n">
        <v>23.22</v>
      </c>
      <c r="F23" t="n">
        <v>18.65</v>
      </c>
      <c r="G23" t="n">
        <v>34.96</v>
      </c>
      <c r="H23" t="n">
        <v>0.39</v>
      </c>
      <c r="I23" t="n">
        <v>32</v>
      </c>
      <c r="J23" t="n">
        <v>284.4</v>
      </c>
      <c r="K23" t="n">
        <v>60.56</v>
      </c>
      <c r="L23" t="n">
        <v>6.25</v>
      </c>
      <c r="M23" t="n">
        <v>30</v>
      </c>
      <c r="N23" t="n">
        <v>77.59</v>
      </c>
      <c r="O23" t="n">
        <v>35309.61</v>
      </c>
      <c r="P23" t="n">
        <v>267.42</v>
      </c>
      <c r="Q23" t="n">
        <v>3033.57</v>
      </c>
      <c r="R23" t="n">
        <v>89.65000000000001</v>
      </c>
      <c r="S23" t="n">
        <v>56.78</v>
      </c>
      <c r="T23" t="n">
        <v>14551.02</v>
      </c>
      <c r="U23" t="n">
        <v>0.63</v>
      </c>
      <c r="V23" t="n">
        <v>0.87</v>
      </c>
      <c r="W23" t="n">
        <v>2.7</v>
      </c>
      <c r="X23" t="n">
        <v>0.88</v>
      </c>
      <c r="Y23" t="n">
        <v>1</v>
      </c>
      <c r="Z23" t="n">
        <v>10</v>
      </c>
      <c r="AA23" t="n">
        <v>265.9916854724281</v>
      </c>
      <c r="AB23" t="n">
        <v>363.9415587883448</v>
      </c>
      <c r="AC23" t="n">
        <v>329.2074872127703</v>
      </c>
      <c r="AD23" t="n">
        <v>265991.685472428</v>
      </c>
      <c r="AE23" t="n">
        <v>363941.5587883448</v>
      </c>
      <c r="AF23" t="n">
        <v>3.109869314856257e-06</v>
      </c>
      <c r="AG23" t="n">
        <v>14</v>
      </c>
      <c r="AH23" t="n">
        <v>329207.4872127703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4.3358</v>
      </c>
      <c r="E24" t="n">
        <v>23.06</v>
      </c>
      <c r="F24" t="n">
        <v>18.6</v>
      </c>
      <c r="G24" t="n">
        <v>37.19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28</v>
      </c>
      <c r="N24" t="n">
        <v>77.84</v>
      </c>
      <c r="O24" t="n">
        <v>35371.22</v>
      </c>
      <c r="P24" t="n">
        <v>262.65</v>
      </c>
      <c r="Q24" t="n">
        <v>3033.54</v>
      </c>
      <c r="R24" t="n">
        <v>87.68000000000001</v>
      </c>
      <c r="S24" t="n">
        <v>56.78</v>
      </c>
      <c r="T24" t="n">
        <v>13576.81</v>
      </c>
      <c r="U24" t="n">
        <v>0.65</v>
      </c>
      <c r="V24" t="n">
        <v>0.87</v>
      </c>
      <c r="W24" t="n">
        <v>2.71</v>
      </c>
      <c r="X24" t="n">
        <v>0.83</v>
      </c>
      <c r="Y24" t="n">
        <v>1</v>
      </c>
      <c r="Z24" t="n">
        <v>10</v>
      </c>
      <c r="AA24" t="n">
        <v>262.1749122957669</v>
      </c>
      <c r="AB24" t="n">
        <v>358.7192813438884</v>
      </c>
      <c r="AC24" t="n">
        <v>324.4836165981004</v>
      </c>
      <c r="AD24" t="n">
        <v>262174.9122957669</v>
      </c>
      <c r="AE24" t="n">
        <v>358719.2813438884</v>
      </c>
      <c r="AF24" t="n">
        <v>3.130664354621258e-06</v>
      </c>
      <c r="AG24" t="n">
        <v>14</v>
      </c>
      <c r="AH24" t="n">
        <v>324483.6165981004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4.3521</v>
      </c>
      <c r="E25" t="n">
        <v>22.98</v>
      </c>
      <c r="F25" t="n">
        <v>18.56</v>
      </c>
      <c r="G25" t="n">
        <v>38.4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27</v>
      </c>
      <c r="N25" t="n">
        <v>78.09</v>
      </c>
      <c r="O25" t="n">
        <v>35432.93</v>
      </c>
      <c r="P25" t="n">
        <v>260.1</v>
      </c>
      <c r="Q25" t="n">
        <v>3033.68</v>
      </c>
      <c r="R25" t="n">
        <v>86.93000000000001</v>
      </c>
      <c r="S25" t="n">
        <v>56.78</v>
      </c>
      <c r="T25" t="n">
        <v>13209.56</v>
      </c>
      <c r="U25" t="n">
        <v>0.65</v>
      </c>
      <c r="V25" t="n">
        <v>0.87</v>
      </c>
      <c r="W25" t="n">
        <v>2.69</v>
      </c>
      <c r="X25" t="n">
        <v>0.8</v>
      </c>
      <c r="Y25" t="n">
        <v>1</v>
      </c>
      <c r="Z25" t="n">
        <v>10</v>
      </c>
      <c r="AA25" t="n">
        <v>260.1097280784658</v>
      </c>
      <c r="AB25" t="n">
        <v>355.8936051882796</v>
      </c>
      <c r="AC25" t="n">
        <v>321.9276190089215</v>
      </c>
      <c r="AD25" t="n">
        <v>260109.7280784658</v>
      </c>
      <c r="AE25" t="n">
        <v>355893.6051882796</v>
      </c>
      <c r="AF25" t="n">
        <v>3.142433769488255e-06</v>
      </c>
      <c r="AG25" t="n">
        <v>14</v>
      </c>
      <c r="AH25" t="n">
        <v>321927.6190089214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4.3628</v>
      </c>
      <c r="E26" t="n">
        <v>22.92</v>
      </c>
      <c r="F26" t="n">
        <v>18.56</v>
      </c>
      <c r="G26" t="n">
        <v>39.77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26</v>
      </c>
      <c r="N26" t="n">
        <v>78.34</v>
      </c>
      <c r="O26" t="n">
        <v>35494.74</v>
      </c>
      <c r="P26" t="n">
        <v>255.76</v>
      </c>
      <c r="Q26" t="n">
        <v>3033.46</v>
      </c>
      <c r="R26" t="n">
        <v>86.70999999999999</v>
      </c>
      <c r="S26" t="n">
        <v>56.78</v>
      </c>
      <c r="T26" t="n">
        <v>13101.29</v>
      </c>
      <c r="U26" t="n">
        <v>0.65</v>
      </c>
      <c r="V26" t="n">
        <v>0.87</v>
      </c>
      <c r="W26" t="n">
        <v>2.7</v>
      </c>
      <c r="X26" t="n">
        <v>0.79</v>
      </c>
      <c r="Y26" t="n">
        <v>1</v>
      </c>
      <c r="Z26" t="n">
        <v>10</v>
      </c>
      <c r="AA26" t="n">
        <v>257.3080881088362</v>
      </c>
      <c r="AB26" t="n">
        <v>352.0602777820336</v>
      </c>
      <c r="AC26" t="n">
        <v>318.4601389903247</v>
      </c>
      <c r="AD26" t="n">
        <v>257308.0881088361</v>
      </c>
      <c r="AE26" t="n">
        <v>352060.2777820336</v>
      </c>
      <c r="AF26" t="n">
        <v>3.150159704400947e-06</v>
      </c>
      <c r="AG26" t="n">
        <v>14</v>
      </c>
      <c r="AH26" t="n">
        <v>318460.1389903247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4.3964</v>
      </c>
      <c r="E27" t="n">
        <v>22.75</v>
      </c>
      <c r="F27" t="n">
        <v>18.49</v>
      </c>
      <c r="G27" t="n">
        <v>42.66</v>
      </c>
      <c r="H27" t="n">
        <v>0.45</v>
      </c>
      <c r="I27" t="n">
        <v>26</v>
      </c>
      <c r="J27" t="n">
        <v>286.4</v>
      </c>
      <c r="K27" t="n">
        <v>60.56</v>
      </c>
      <c r="L27" t="n">
        <v>7.25</v>
      </c>
      <c r="M27" t="n">
        <v>24</v>
      </c>
      <c r="N27" t="n">
        <v>78.59</v>
      </c>
      <c r="O27" t="n">
        <v>35556.78</v>
      </c>
      <c r="P27" t="n">
        <v>251.21</v>
      </c>
      <c r="Q27" t="n">
        <v>3033.52</v>
      </c>
      <c r="R27" t="n">
        <v>84.17</v>
      </c>
      <c r="S27" t="n">
        <v>56.78</v>
      </c>
      <c r="T27" t="n">
        <v>11840.35</v>
      </c>
      <c r="U27" t="n">
        <v>0.67</v>
      </c>
      <c r="V27" t="n">
        <v>0.87</v>
      </c>
      <c r="W27" t="n">
        <v>2.7</v>
      </c>
      <c r="X27" t="n">
        <v>0.72</v>
      </c>
      <c r="Y27" t="n">
        <v>1</v>
      </c>
      <c r="Z27" t="n">
        <v>10</v>
      </c>
      <c r="AA27" t="n">
        <v>253.530892909101</v>
      </c>
      <c r="AB27" t="n">
        <v>346.8921526716672</v>
      </c>
      <c r="AC27" t="n">
        <v>313.7852524869809</v>
      </c>
      <c r="AD27" t="n">
        <v>253530.892909101</v>
      </c>
      <c r="AE27" t="n">
        <v>346892.1526716672</v>
      </c>
      <c r="AF27" t="n">
        <v>3.174420584126781e-06</v>
      </c>
      <c r="AG27" t="n">
        <v>14</v>
      </c>
      <c r="AH27" t="n">
        <v>313785.2524869809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4.4111</v>
      </c>
      <c r="E28" t="n">
        <v>22.67</v>
      </c>
      <c r="F28" t="n">
        <v>18.46</v>
      </c>
      <c r="G28" t="n">
        <v>44.31</v>
      </c>
      <c r="H28" t="n">
        <v>0.47</v>
      </c>
      <c r="I28" t="n">
        <v>25</v>
      </c>
      <c r="J28" t="n">
        <v>286.9</v>
      </c>
      <c r="K28" t="n">
        <v>60.56</v>
      </c>
      <c r="L28" t="n">
        <v>7.5</v>
      </c>
      <c r="M28" t="n">
        <v>19</v>
      </c>
      <c r="N28" t="n">
        <v>78.84999999999999</v>
      </c>
      <c r="O28" t="n">
        <v>35618.8</v>
      </c>
      <c r="P28" t="n">
        <v>247.68</v>
      </c>
      <c r="Q28" t="n">
        <v>3033.45</v>
      </c>
      <c r="R28" t="n">
        <v>83.53</v>
      </c>
      <c r="S28" t="n">
        <v>56.78</v>
      </c>
      <c r="T28" t="n">
        <v>11525.73</v>
      </c>
      <c r="U28" t="n">
        <v>0.68</v>
      </c>
      <c r="V28" t="n">
        <v>0.87</v>
      </c>
      <c r="W28" t="n">
        <v>2.7</v>
      </c>
      <c r="X28" t="n">
        <v>0.7</v>
      </c>
      <c r="Y28" t="n">
        <v>1</v>
      </c>
      <c r="Z28" t="n">
        <v>10</v>
      </c>
      <c r="AA28" t="n">
        <v>251.052967562061</v>
      </c>
      <c r="AB28" t="n">
        <v>343.5017458934978</v>
      </c>
      <c r="AC28" t="n">
        <v>310.718421373253</v>
      </c>
      <c r="AD28" t="n">
        <v>251052.967562061</v>
      </c>
      <c r="AE28" t="n">
        <v>343501.7458934978</v>
      </c>
      <c r="AF28" t="n">
        <v>3.185034719006834e-06</v>
      </c>
      <c r="AG28" t="n">
        <v>14</v>
      </c>
      <c r="AH28" t="n">
        <v>310718.421373253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4.4108</v>
      </c>
      <c r="E29" t="n">
        <v>22.67</v>
      </c>
      <c r="F29" t="n">
        <v>18.46</v>
      </c>
      <c r="G29" t="n">
        <v>44.32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14</v>
      </c>
      <c r="N29" t="n">
        <v>79.09999999999999</v>
      </c>
      <c r="O29" t="n">
        <v>35680.92</v>
      </c>
      <c r="P29" t="n">
        <v>247.63</v>
      </c>
      <c r="Q29" t="n">
        <v>3033.63</v>
      </c>
      <c r="R29" t="n">
        <v>83.2</v>
      </c>
      <c r="S29" t="n">
        <v>56.78</v>
      </c>
      <c r="T29" t="n">
        <v>11362.6</v>
      </c>
      <c r="U29" t="n">
        <v>0.68</v>
      </c>
      <c r="V29" t="n">
        <v>0.87</v>
      </c>
      <c r="W29" t="n">
        <v>2.71</v>
      </c>
      <c r="X29" t="n">
        <v>0.7</v>
      </c>
      <c r="Y29" t="n">
        <v>1</v>
      </c>
      <c r="Z29" t="n">
        <v>10</v>
      </c>
      <c r="AA29" t="n">
        <v>251.0359059871523</v>
      </c>
      <c r="AB29" t="n">
        <v>343.4784014940039</v>
      </c>
      <c r="AC29" t="n">
        <v>310.6973049304829</v>
      </c>
      <c r="AD29" t="n">
        <v>251035.9059871522</v>
      </c>
      <c r="AE29" t="n">
        <v>343478.4014940039</v>
      </c>
      <c r="AF29" t="n">
        <v>3.184818104009282e-06</v>
      </c>
      <c r="AG29" t="n">
        <v>14</v>
      </c>
      <c r="AH29" t="n">
        <v>310697.3049304829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4.4253</v>
      </c>
      <c r="E30" t="n">
        <v>22.6</v>
      </c>
      <c r="F30" t="n">
        <v>18.44</v>
      </c>
      <c r="G30" t="n">
        <v>46.11</v>
      </c>
      <c r="H30" t="n">
        <v>0.49</v>
      </c>
      <c r="I30" t="n">
        <v>24</v>
      </c>
      <c r="J30" t="n">
        <v>287.91</v>
      </c>
      <c r="K30" t="n">
        <v>60.56</v>
      </c>
      <c r="L30" t="n">
        <v>8</v>
      </c>
      <c r="M30" t="n">
        <v>9</v>
      </c>
      <c r="N30" t="n">
        <v>79.36</v>
      </c>
      <c r="O30" t="n">
        <v>35743.15</v>
      </c>
      <c r="P30" t="n">
        <v>243.91</v>
      </c>
      <c r="Q30" t="n">
        <v>3033.57</v>
      </c>
      <c r="R30" t="n">
        <v>82.34</v>
      </c>
      <c r="S30" t="n">
        <v>56.78</v>
      </c>
      <c r="T30" t="n">
        <v>10936.44</v>
      </c>
      <c r="U30" t="n">
        <v>0.6899999999999999</v>
      </c>
      <c r="V30" t="n">
        <v>0.87</v>
      </c>
      <c r="W30" t="n">
        <v>2.71</v>
      </c>
      <c r="X30" t="n">
        <v>0.68</v>
      </c>
      <c r="Y30" t="n">
        <v>1</v>
      </c>
      <c r="Z30" t="n">
        <v>10</v>
      </c>
      <c r="AA30" t="n">
        <v>248.4861393504899</v>
      </c>
      <c r="AB30" t="n">
        <v>339.9896982939592</v>
      </c>
      <c r="AC30" t="n">
        <v>307.5415586674235</v>
      </c>
      <c r="AD30" t="n">
        <v>248486.1393504899</v>
      </c>
      <c r="AE30" t="n">
        <v>339989.6982939593</v>
      </c>
      <c r="AF30" t="n">
        <v>3.195287828890966e-06</v>
      </c>
      <c r="AG30" t="n">
        <v>14</v>
      </c>
      <c r="AH30" t="n">
        <v>307541.5586674236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4.4395</v>
      </c>
      <c r="E31" t="n">
        <v>22.53</v>
      </c>
      <c r="F31" t="n">
        <v>18.42</v>
      </c>
      <c r="G31" t="n">
        <v>48.06</v>
      </c>
      <c r="H31" t="n">
        <v>0.51</v>
      </c>
      <c r="I31" t="n">
        <v>23</v>
      </c>
      <c r="J31" t="n">
        <v>288.42</v>
      </c>
      <c r="K31" t="n">
        <v>60.56</v>
      </c>
      <c r="L31" t="n">
        <v>8.25</v>
      </c>
      <c r="M31" t="n">
        <v>5</v>
      </c>
      <c r="N31" t="n">
        <v>79.61</v>
      </c>
      <c r="O31" t="n">
        <v>35805.48</v>
      </c>
      <c r="P31" t="n">
        <v>243.71</v>
      </c>
      <c r="Q31" t="n">
        <v>3033.62</v>
      </c>
      <c r="R31" t="n">
        <v>81.7</v>
      </c>
      <c r="S31" t="n">
        <v>56.78</v>
      </c>
      <c r="T31" t="n">
        <v>10625.11</v>
      </c>
      <c r="U31" t="n">
        <v>0.6899999999999999</v>
      </c>
      <c r="V31" t="n">
        <v>0.88</v>
      </c>
      <c r="W31" t="n">
        <v>2.71</v>
      </c>
      <c r="X31" t="n">
        <v>0.66</v>
      </c>
      <c r="Y31" t="n">
        <v>1</v>
      </c>
      <c r="Z31" t="n">
        <v>10</v>
      </c>
      <c r="AA31" t="n">
        <v>247.8806743962186</v>
      </c>
      <c r="AB31" t="n">
        <v>339.161274432297</v>
      </c>
      <c r="AC31" t="n">
        <v>306.792198416418</v>
      </c>
      <c r="AD31" t="n">
        <v>247880.6743962186</v>
      </c>
      <c r="AE31" t="n">
        <v>339161.274432297</v>
      </c>
      <c r="AF31" t="n">
        <v>3.205540938775099e-06</v>
      </c>
      <c r="AG31" t="n">
        <v>14</v>
      </c>
      <c r="AH31" t="n">
        <v>306792.198416418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4.442</v>
      </c>
      <c r="E32" t="n">
        <v>22.51</v>
      </c>
      <c r="F32" t="n">
        <v>18.41</v>
      </c>
      <c r="G32" t="n">
        <v>48.03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1</v>
      </c>
      <c r="N32" t="n">
        <v>79.87</v>
      </c>
      <c r="O32" t="n">
        <v>35867.91</v>
      </c>
      <c r="P32" t="n">
        <v>243.67</v>
      </c>
      <c r="Q32" t="n">
        <v>3033.65</v>
      </c>
      <c r="R32" t="n">
        <v>80.98</v>
      </c>
      <c r="S32" t="n">
        <v>56.78</v>
      </c>
      <c r="T32" t="n">
        <v>10263.72</v>
      </c>
      <c r="U32" t="n">
        <v>0.7</v>
      </c>
      <c r="V32" t="n">
        <v>0.88</v>
      </c>
      <c r="W32" t="n">
        <v>2.71</v>
      </c>
      <c r="X32" t="n">
        <v>0.64</v>
      </c>
      <c r="Y32" t="n">
        <v>1</v>
      </c>
      <c r="Z32" t="n">
        <v>10</v>
      </c>
      <c r="AA32" t="n">
        <v>247.7661377741315</v>
      </c>
      <c r="AB32" t="n">
        <v>339.0045603729585</v>
      </c>
      <c r="AC32" t="n">
        <v>306.650440926953</v>
      </c>
      <c r="AD32" t="n">
        <v>247766.1377741315</v>
      </c>
      <c r="AE32" t="n">
        <v>339004.5603729585</v>
      </c>
      <c r="AF32" t="n">
        <v>3.2073460637547e-06</v>
      </c>
      <c r="AG32" t="n">
        <v>14</v>
      </c>
      <c r="AH32" t="n">
        <v>306650.440926953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4.4424</v>
      </c>
      <c r="E33" t="n">
        <v>22.51</v>
      </c>
      <c r="F33" t="n">
        <v>18.41</v>
      </c>
      <c r="G33" t="n">
        <v>48.02</v>
      </c>
      <c r="H33" t="n">
        <v>0.54</v>
      </c>
      <c r="I33" t="n">
        <v>23</v>
      </c>
      <c r="J33" t="n">
        <v>289.43</v>
      </c>
      <c r="K33" t="n">
        <v>60.56</v>
      </c>
      <c r="L33" t="n">
        <v>8.75</v>
      </c>
      <c r="M33" t="n">
        <v>0</v>
      </c>
      <c r="N33" t="n">
        <v>80.12</v>
      </c>
      <c r="O33" t="n">
        <v>35930.44</v>
      </c>
      <c r="P33" t="n">
        <v>243.76</v>
      </c>
      <c r="Q33" t="n">
        <v>3033.65</v>
      </c>
      <c r="R33" t="n">
        <v>80.91</v>
      </c>
      <c r="S33" t="n">
        <v>56.78</v>
      </c>
      <c r="T33" t="n">
        <v>10225.78</v>
      </c>
      <c r="U33" t="n">
        <v>0.7</v>
      </c>
      <c r="V33" t="n">
        <v>0.88</v>
      </c>
      <c r="W33" t="n">
        <v>2.71</v>
      </c>
      <c r="X33" t="n">
        <v>0.64</v>
      </c>
      <c r="Y33" t="n">
        <v>1</v>
      </c>
      <c r="Z33" t="n">
        <v>10</v>
      </c>
      <c r="AA33" t="n">
        <v>247.8017244203749</v>
      </c>
      <c r="AB33" t="n">
        <v>339.0532515923207</v>
      </c>
      <c r="AC33" t="n">
        <v>306.6944851246779</v>
      </c>
      <c r="AD33" t="n">
        <v>247801.7244203749</v>
      </c>
      <c r="AE33" t="n">
        <v>339053.2515923207</v>
      </c>
      <c r="AF33" t="n">
        <v>3.207634883751436e-06</v>
      </c>
      <c r="AG33" t="n">
        <v>14</v>
      </c>
      <c r="AH33" t="n">
        <v>306694.4851246779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4.012</v>
      </c>
      <c r="E2" t="n">
        <v>24.92</v>
      </c>
      <c r="F2" t="n">
        <v>21.42</v>
      </c>
      <c r="G2" t="n">
        <v>10.45</v>
      </c>
      <c r="H2" t="n">
        <v>0.28</v>
      </c>
      <c r="I2" t="n">
        <v>123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112.52</v>
      </c>
      <c r="Q2" t="n">
        <v>3034.28</v>
      </c>
      <c r="R2" t="n">
        <v>174.14</v>
      </c>
      <c r="S2" t="n">
        <v>56.78</v>
      </c>
      <c r="T2" t="n">
        <v>56343.17</v>
      </c>
      <c r="U2" t="n">
        <v>0.33</v>
      </c>
      <c r="V2" t="n">
        <v>0.75</v>
      </c>
      <c r="W2" t="n">
        <v>3.02</v>
      </c>
      <c r="X2" t="n">
        <v>3.65</v>
      </c>
      <c r="Y2" t="n">
        <v>1</v>
      </c>
      <c r="Z2" t="n">
        <v>10</v>
      </c>
      <c r="AA2" t="n">
        <v>178.4770500006273</v>
      </c>
      <c r="AB2" t="n">
        <v>244.2001736624844</v>
      </c>
      <c r="AC2" t="n">
        <v>220.894051825304</v>
      </c>
      <c r="AD2" t="n">
        <v>178477.0500006273</v>
      </c>
      <c r="AE2" t="n">
        <v>244200.1736624844</v>
      </c>
      <c r="AF2" t="n">
        <v>3.145166730729732e-06</v>
      </c>
      <c r="AG2" t="n">
        <v>15</v>
      </c>
      <c r="AH2" t="n">
        <v>220894.051825304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2.9631</v>
      </c>
      <c r="E2" t="n">
        <v>33.75</v>
      </c>
      <c r="F2" t="n">
        <v>24.12</v>
      </c>
      <c r="G2" t="n">
        <v>6.76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294.44</v>
      </c>
      <c r="Q2" t="n">
        <v>3035.01</v>
      </c>
      <c r="R2" t="n">
        <v>268.35</v>
      </c>
      <c r="S2" t="n">
        <v>56.78</v>
      </c>
      <c r="T2" t="n">
        <v>102993.75</v>
      </c>
      <c r="U2" t="n">
        <v>0.21</v>
      </c>
      <c r="V2" t="n">
        <v>0.67</v>
      </c>
      <c r="W2" t="n">
        <v>3</v>
      </c>
      <c r="X2" t="n">
        <v>6.35</v>
      </c>
      <c r="Y2" t="n">
        <v>1</v>
      </c>
      <c r="Z2" t="n">
        <v>10</v>
      </c>
      <c r="AA2" t="n">
        <v>404.30698594112</v>
      </c>
      <c r="AB2" t="n">
        <v>553.1906549300054</v>
      </c>
      <c r="AC2" t="n">
        <v>500.3949152314456</v>
      </c>
      <c r="AD2" t="n">
        <v>404306.9859411201</v>
      </c>
      <c r="AE2" t="n">
        <v>553190.6549300054</v>
      </c>
      <c r="AF2" t="n">
        <v>2.202806825822304e-06</v>
      </c>
      <c r="AG2" t="n">
        <v>20</v>
      </c>
      <c r="AH2" t="n">
        <v>500394.9152314456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3.3411</v>
      </c>
      <c r="E3" t="n">
        <v>29.93</v>
      </c>
      <c r="F3" t="n">
        <v>22.3</v>
      </c>
      <c r="G3" t="n">
        <v>8.630000000000001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267.48</v>
      </c>
      <c r="Q3" t="n">
        <v>3034.43</v>
      </c>
      <c r="R3" t="n">
        <v>208.95</v>
      </c>
      <c r="S3" t="n">
        <v>56.78</v>
      </c>
      <c r="T3" t="n">
        <v>73587.78999999999</v>
      </c>
      <c r="U3" t="n">
        <v>0.27</v>
      </c>
      <c r="V3" t="n">
        <v>0.72</v>
      </c>
      <c r="W3" t="n">
        <v>2.91</v>
      </c>
      <c r="X3" t="n">
        <v>4.54</v>
      </c>
      <c r="Y3" t="n">
        <v>1</v>
      </c>
      <c r="Z3" t="n">
        <v>10</v>
      </c>
      <c r="AA3" t="n">
        <v>339.2539955496789</v>
      </c>
      <c r="AB3" t="n">
        <v>464.1822835410496</v>
      </c>
      <c r="AC3" t="n">
        <v>419.8813778838177</v>
      </c>
      <c r="AD3" t="n">
        <v>339253.9955496789</v>
      </c>
      <c r="AE3" t="n">
        <v>464182.2835410496</v>
      </c>
      <c r="AF3" t="n">
        <v>2.483816909910195e-06</v>
      </c>
      <c r="AG3" t="n">
        <v>18</v>
      </c>
      <c r="AH3" t="n">
        <v>419881.3778838177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3.5941</v>
      </c>
      <c r="E4" t="n">
        <v>27.82</v>
      </c>
      <c r="F4" t="n">
        <v>21.32</v>
      </c>
      <c r="G4" t="n">
        <v>10.48</v>
      </c>
      <c r="H4" t="n">
        <v>0.16</v>
      </c>
      <c r="I4" t="n">
        <v>122</v>
      </c>
      <c r="J4" t="n">
        <v>168.61</v>
      </c>
      <c r="K4" t="n">
        <v>51.39</v>
      </c>
      <c r="L4" t="n">
        <v>1.5</v>
      </c>
      <c r="M4" t="n">
        <v>120</v>
      </c>
      <c r="N4" t="n">
        <v>30.71</v>
      </c>
      <c r="O4" t="n">
        <v>21028.94</v>
      </c>
      <c r="P4" t="n">
        <v>251.21</v>
      </c>
      <c r="Q4" t="n">
        <v>3033.88</v>
      </c>
      <c r="R4" t="n">
        <v>176.32</v>
      </c>
      <c r="S4" t="n">
        <v>56.78</v>
      </c>
      <c r="T4" t="n">
        <v>57438.19</v>
      </c>
      <c r="U4" t="n">
        <v>0.32</v>
      </c>
      <c r="V4" t="n">
        <v>0.76</v>
      </c>
      <c r="W4" t="n">
        <v>2.86</v>
      </c>
      <c r="X4" t="n">
        <v>3.55</v>
      </c>
      <c r="Y4" t="n">
        <v>1</v>
      </c>
      <c r="Z4" t="n">
        <v>10</v>
      </c>
      <c r="AA4" t="n">
        <v>305.4710387086714</v>
      </c>
      <c r="AB4" t="n">
        <v>417.9589515923143</v>
      </c>
      <c r="AC4" t="n">
        <v>378.0695358614159</v>
      </c>
      <c r="AD4" t="n">
        <v>305471.0387086714</v>
      </c>
      <c r="AE4" t="n">
        <v>417958.9515923143</v>
      </c>
      <c r="AF4" t="n">
        <v>2.671900378889657e-06</v>
      </c>
      <c r="AG4" t="n">
        <v>17</v>
      </c>
      <c r="AH4" t="n">
        <v>378069.5358614159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3.7939</v>
      </c>
      <c r="E5" t="n">
        <v>26.36</v>
      </c>
      <c r="F5" t="n">
        <v>20.63</v>
      </c>
      <c r="G5" t="n">
        <v>12.5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238.07</v>
      </c>
      <c r="Q5" t="n">
        <v>3033.82</v>
      </c>
      <c r="R5" t="n">
        <v>154.19</v>
      </c>
      <c r="S5" t="n">
        <v>56.78</v>
      </c>
      <c r="T5" t="n">
        <v>46485.62</v>
      </c>
      <c r="U5" t="n">
        <v>0.37</v>
      </c>
      <c r="V5" t="n">
        <v>0.78</v>
      </c>
      <c r="W5" t="n">
        <v>2.81</v>
      </c>
      <c r="X5" t="n">
        <v>2.86</v>
      </c>
      <c r="Y5" t="n">
        <v>1</v>
      </c>
      <c r="Z5" t="n">
        <v>10</v>
      </c>
      <c r="AA5" t="n">
        <v>279.7854891691435</v>
      </c>
      <c r="AB5" t="n">
        <v>382.8148495458616</v>
      </c>
      <c r="AC5" t="n">
        <v>346.2795375892195</v>
      </c>
      <c r="AD5" t="n">
        <v>279785.4891691435</v>
      </c>
      <c r="AE5" t="n">
        <v>382814.8495458616</v>
      </c>
      <c r="AF5" t="n">
        <v>2.82043428047897e-06</v>
      </c>
      <c r="AG5" t="n">
        <v>16</v>
      </c>
      <c r="AH5" t="n">
        <v>346279.5375892195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3.947</v>
      </c>
      <c r="E6" t="n">
        <v>25.34</v>
      </c>
      <c r="F6" t="n">
        <v>20.15</v>
      </c>
      <c r="G6" t="n">
        <v>14.57</v>
      </c>
      <c r="H6" t="n">
        <v>0.21</v>
      </c>
      <c r="I6" t="n">
        <v>83</v>
      </c>
      <c r="J6" t="n">
        <v>169.33</v>
      </c>
      <c r="K6" t="n">
        <v>51.39</v>
      </c>
      <c r="L6" t="n">
        <v>2</v>
      </c>
      <c r="M6" t="n">
        <v>81</v>
      </c>
      <c r="N6" t="n">
        <v>30.94</v>
      </c>
      <c r="O6" t="n">
        <v>21118.46</v>
      </c>
      <c r="P6" t="n">
        <v>227.69</v>
      </c>
      <c r="Q6" t="n">
        <v>3033.87</v>
      </c>
      <c r="R6" t="n">
        <v>138.29</v>
      </c>
      <c r="S6" t="n">
        <v>56.78</v>
      </c>
      <c r="T6" t="n">
        <v>38618.15</v>
      </c>
      <c r="U6" t="n">
        <v>0.41</v>
      </c>
      <c r="V6" t="n">
        <v>0.8</v>
      </c>
      <c r="W6" t="n">
        <v>2.79</v>
      </c>
      <c r="X6" t="n">
        <v>2.38</v>
      </c>
      <c r="Y6" t="n">
        <v>1</v>
      </c>
      <c r="Z6" t="n">
        <v>10</v>
      </c>
      <c r="AA6" t="n">
        <v>259.6518208841978</v>
      </c>
      <c r="AB6" t="n">
        <v>355.2670763636424</v>
      </c>
      <c r="AC6" t="n">
        <v>321.3608852159689</v>
      </c>
      <c r="AD6" t="n">
        <v>259651.8208841978</v>
      </c>
      <c r="AE6" t="n">
        <v>355267.0763636425</v>
      </c>
      <c r="AF6" t="n">
        <v>2.934250798663775e-06</v>
      </c>
      <c r="AG6" t="n">
        <v>15</v>
      </c>
      <c r="AH6" t="n">
        <v>321360.8852159689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4.0714</v>
      </c>
      <c r="E7" t="n">
        <v>24.56</v>
      </c>
      <c r="F7" t="n">
        <v>19.78</v>
      </c>
      <c r="G7" t="n">
        <v>16.72</v>
      </c>
      <c r="H7" t="n">
        <v>0.24</v>
      </c>
      <c r="I7" t="n">
        <v>71</v>
      </c>
      <c r="J7" t="n">
        <v>169.7</v>
      </c>
      <c r="K7" t="n">
        <v>51.39</v>
      </c>
      <c r="L7" t="n">
        <v>2.25</v>
      </c>
      <c r="M7" t="n">
        <v>69</v>
      </c>
      <c r="N7" t="n">
        <v>31.05</v>
      </c>
      <c r="O7" t="n">
        <v>21163.27</v>
      </c>
      <c r="P7" t="n">
        <v>219.33</v>
      </c>
      <c r="Q7" t="n">
        <v>3033.71</v>
      </c>
      <c r="R7" t="n">
        <v>126.42</v>
      </c>
      <c r="S7" t="n">
        <v>56.78</v>
      </c>
      <c r="T7" t="n">
        <v>32741.79</v>
      </c>
      <c r="U7" t="n">
        <v>0.45</v>
      </c>
      <c r="V7" t="n">
        <v>0.82</v>
      </c>
      <c r="W7" t="n">
        <v>2.77</v>
      </c>
      <c r="X7" t="n">
        <v>2.02</v>
      </c>
      <c r="Y7" t="n">
        <v>1</v>
      </c>
      <c r="Z7" t="n">
        <v>10</v>
      </c>
      <c r="AA7" t="n">
        <v>249.6288421287804</v>
      </c>
      <c r="AB7" t="n">
        <v>341.5531946477041</v>
      </c>
      <c r="AC7" t="n">
        <v>308.9558371235485</v>
      </c>
      <c r="AD7" t="n">
        <v>249628.8421287804</v>
      </c>
      <c r="AE7" t="n">
        <v>341553.1946477041</v>
      </c>
      <c r="AF7" t="n">
        <v>3.026731366019684e-06</v>
      </c>
      <c r="AG7" t="n">
        <v>15</v>
      </c>
      <c r="AH7" t="n">
        <v>308955.8371235485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4.1661</v>
      </c>
      <c r="E8" t="n">
        <v>24</v>
      </c>
      <c r="F8" t="n">
        <v>19.53</v>
      </c>
      <c r="G8" t="n">
        <v>18.9</v>
      </c>
      <c r="H8" t="n">
        <v>0.26</v>
      </c>
      <c r="I8" t="n">
        <v>62</v>
      </c>
      <c r="J8" t="n">
        <v>170.06</v>
      </c>
      <c r="K8" t="n">
        <v>51.39</v>
      </c>
      <c r="L8" t="n">
        <v>2.5</v>
      </c>
      <c r="M8" t="n">
        <v>60</v>
      </c>
      <c r="N8" t="n">
        <v>31.17</v>
      </c>
      <c r="O8" t="n">
        <v>21208.12</v>
      </c>
      <c r="P8" t="n">
        <v>211.69</v>
      </c>
      <c r="Q8" t="n">
        <v>3033.58</v>
      </c>
      <c r="R8" t="n">
        <v>118.53</v>
      </c>
      <c r="S8" t="n">
        <v>56.78</v>
      </c>
      <c r="T8" t="n">
        <v>28844.25</v>
      </c>
      <c r="U8" t="n">
        <v>0.48</v>
      </c>
      <c r="V8" t="n">
        <v>0.83</v>
      </c>
      <c r="W8" t="n">
        <v>2.75</v>
      </c>
      <c r="X8" t="n">
        <v>1.76</v>
      </c>
      <c r="Y8" t="n">
        <v>1</v>
      </c>
      <c r="Z8" t="n">
        <v>10</v>
      </c>
      <c r="AA8" t="n">
        <v>234.8667850980998</v>
      </c>
      <c r="AB8" t="n">
        <v>321.3550969623442</v>
      </c>
      <c r="AC8" t="n">
        <v>290.6854175330647</v>
      </c>
      <c r="AD8" t="n">
        <v>234866.7850980998</v>
      </c>
      <c r="AE8" t="n">
        <v>321355.0969623443</v>
      </c>
      <c r="AF8" t="n">
        <v>3.097132569625831e-06</v>
      </c>
      <c r="AG8" t="n">
        <v>14</v>
      </c>
      <c r="AH8" t="n">
        <v>290685.4175330647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4.2543</v>
      </c>
      <c r="E9" t="n">
        <v>23.51</v>
      </c>
      <c r="F9" t="n">
        <v>19.3</v>
      </c>
      <c r="G9" t="n">
        <v>21.45</v>
      </c>
      <c r="H9" t="n">
        <v>0.29</v>
      </c>
      <c r="I9" t="n">
        <v>54</v>
      </c>
      <c r="J9" t="n">
        <v>170.42</v>
      </c>
      <c r="K9" t="n">
        <v>51.39</v>
      </c>
      <c r="L9" t="n">
        <v>2.75</v>
      </c>
      <c r="M9" t="n">
        <v>52</v>
      </c>
      <c r="N9" t="n">
        <v>31.28</v>
      </c>
      <c r="O9" t="n">
        <v>21253.01</v>
      </c>
      <c r="P9" t="n">
        <v>203.15</v>
      </c>
      <c r="Q9" t="n">
        <v>3033.59</v>
      </c>
      <c r="R9" t="n">
        <v>110.99</v>
      </c>
      <c r="S9" t="n">
        <v>56.78</v>
      </c>
      <c r="T9" t="n">
        <v>25114.79</v>
      </c>
      <c r="U9" t="n">
        <v>0.51</v>
      </c>
      <c r="V9" t="n">
        <v>0.84</v>
      </c>
      <c r="W9" t="n">
        <v>2.74</v>
      </c>
      <c r="X9" t="n">
        <v>1.54</v>
      </c>
      <c r="Y9" t="n">
        <v>1</v>
      </c>
      <c r="Z9" t="n">
        <v>10</v>
      </c>
      <c r="AA9" t="n">
        <v>226.9775295873192</v>
      </c>
      <c r="AB9" t="n">
        <v>310.5606695231106</v>
      </c>
      <c r="AC9" t="n">
        <v>280.9211950985541</v>
      </c>
      <c r="AD9" t="n">
        <v>226977.5295873192</v>
      </c>
      <c r="AE9" t="n">
        <v>310560.6695231106</v>
      </c>
      <c r="AF9" t="n">
        <v>3.162701589246339e-06</v>
      </c>
      <c r="AG9" t="n">
        <v>14</v>
      </c>
      <c r="AH9" t="n">
        <v>280921.1950985541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4.3285</v>
      </c>
      <c r="E10" t="n">
        <v>23.1</v>
      </c>
      <c r="F10" t="n">
        <v>19.1</v>
      </c>
      <c r="G10" t="n">
        <v>23.88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46</v>
      </c>
      <c r="N10" t="n">
        <v>31.4</v>
      </c>
      <c r="O10" t="n">
        <v>21297.94</v>
      </c>
      <c r="P10" t="n">
        <v>196.36</v>
      </c>
      <c r="Q10" t="n">
        <v>3033.82</v>
      </c>
      <c r="R10" t="n">
        <v>104.23</v>
      </c>
      <c r="S10" t="n">
        <v>56.78</v>
      </c>
      <c r="T10" t="n">
        <v>21764.8</v>
      </c>
      <c r="U10" t="n">
        <v>0.54</v>
      </c>
      <c r="V10" t="n">
        <v>0.84</v>
      </c>
      <c r="W10" t="n">
        <v>2.73</v>
      </c>
      <c r="X10" t="n">
        <v>1.34</v>
      </c>
      <c r="Y10" t="n">
        <v>1</v>
      </c>
      <c r="Z10" t="n">
        <v>10</v>
      </c>
      <c r="AA10" t="n">
        <v>220.8051204567172</v>
      </c>
      <c r="AB10" t="n">
        <v>302.1153070431529</v>
      </c>
      <c r="AC10" t="n">
        <v>273.2818461605402</v>
      </c>
      <c r="AD10" t="n">
        <v>220805.1204567172</v>
      </c>
      <c r="AE10" t="n">
        <v>302115.3070431529</v>
      </c>
      <c r="AF10" t="n">
        <v>3.217862827974703e-06</v>
      </c>
      <c r="AG10" t="n">
        <v>14</v>
      </c>
      <c r="AH10" t="n">
        <v>273281.8461605402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4.3841</v>
      </c>
      <c r="E11" t="n">
        <v>22.81</v>
      </c>
      <c r="F11" t="n">
        <v>18.98</v>
      </c>
      <c r="G11" t="n">
        <v>26.48</v>
      </c>
      <c r="H11" t="n">
        <v>0.34</v>
      </c>
      <c r="I11" t="n">
        <v>43</v>
      </c>
      <c r="J11" t="n">
        <v>171.15</v>
      </c>
      <c r="K11" t="n">
        <v>51.39</v>
      </c>
      <c r="L11" t="n">
        <v>3.25</v>
      </c>
      <c r="M11" t="n">
        <v>37</v>
      </c>
      <c r="N11" t="n">
        <v>31.51</v>
      </c>
      <c r="O11" t="n">
        <v>21342.91</v>
      </c>
      <c r="P11" t="n">
        <v>189.43</v>
      </c>
      <c r="Q11" t="n">
        <v>3033.66</v>
      </c>
      <c r="R11" t="n">
        <v>100.2</v>
      </c>
      <c r="S11" t="n">
        <v>56.78</v>
      </c>
      <c r="T11" t="n">
        <v>19773.8</v>
      </c>
      <c r="U11" t="n">
        <v>0.57</v>
      </c>
      <c r="V11" t="n">
        <v>0.85</v>
      </c>
      <c r="W11" t="n">
        <v>2.73</v>
      </c>
      <c r="X11" t="n">
        <v>1.21</v>
      </c>
      <c r="Y11" t="n">
        <v>1</v>
      </c>
      <c r="Z11" t="n">
        <v>10</v>
      </c>
      <c r="AA11" t="n">
        <v>215.3225594898231</v>
      </c>
      <c r="AB11" t="n">
        <v>294.6138252547329</v>
      </c>
      <c r="AC11" t="n">
        <v>266.4962952656088</v>
      </c>
      <c r="AD11" t="n">
        <v>215322.5594898231</v>
      </c>
      <c r="AE11" t="n">
        <v>294613.8252547329</v>
      </c>
      <c r="AF11" t="n">
        <v>3.259196586374933e-06</v>
      </c>
      <c r="AG11" t="n">
        <v>14</v>
      </c>
      <c r="AH11" t="n">
        <v>266496.2952656088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4.4208</v>
      </c>
      <c r="E12" t="n">
        <v>22.62</v>
      </c>
      <c r="F12" t="n">
        <v>18.89</v>
      </c>
      <c r="G12" t="n">
        <v>28.34</v>
      </c>
      <c r="H12" t="n">
        <v>0.36</v>
      </c>
      <c r="I12" t="n">
        <v>40</v>
      </c>
      <c r="J12" t="n">
        <v>171.52</v>
      </c>
      <c r="K12" t="n">
        <v>51.39</v>
      </c>
      <c r="L12" t="n">
        <v>3.5</v>
      </c>
      <c r="M12" t="n">
        <v>27</v>
      </c>
      <c r="N12" t="n">
        <v>31.63</v>
      </c>
      <c r="O12" t="n">
        <v>21387.92</v>
      </c>
      <c r="P12" t="n">
        <v>183.64</v>
      </c>
      <c r="Q12" t="n">
        <v>3033.65</v>
      </c>
      <c r="R12" t="n">
        <v>97.19</v>
      </c>
      <c r="S12" t="n">
        <v>56.78</v>
      </c>
      <c r="T12" t="n">
        <v>18281.71</v>
      </c>
      <c r="U12" t="n">
        <v>0.58</v>
      </c>
      <c r="V12" t="n">
        <v>0.85</v>
      </c>
      <c r="W12" t="n">
        <v>2.73</v>
      </c>
      <c r="X12" t="n">
        <v>1.13</v>
      </c>
      <c r="Y12" t="n">
        <v>1</v>
      </c>
      <c r="Z12" t="n">
        <v>10</v>
      </c>
      <c r="AA12" t="n">
        <v>211.1062670836249</v>
      </c>
      <c r="AB12" t="n">
        <v>288.8449079748824</v>
      </c>
      <c r="AC12" t="n">
        <v>261.2779553542191</v>
      </c>
      <c r="AD12" t="n">
        <v>211106.2670836249</v>
      </c>
      <c r="AE12" t="n">
        <v>288844.9079748824</v>
      </c>
      <c r="AF12" t="n">
        <v>3.286479840570767e-06</v>
      </c>
      <c r="AG12" t="n">
        <v>14</v>
      </c>
      <c r="AH12" t="n">
        <v>261277.9553542191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4.4373</v>
      </c>
      <c r="E13" t="n">
        <v>22.54</v>
      </c>
      <c r="F13" t="n">
        <v>18.88</v>
      </c>
      <c r="G13" t="n">
        <v>29.8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13</v>
      </c>
      <c r="N13" t="n">
        <v>31.74</v>
      </c>
      <c r="O13" t="n">
        <v>21432.96</v>
      </c>
      <c r="P13" t="n">
        <v>182.6</v>
      </c>
      <c r="Q13" t="n">
        <v>3033.87</v>
      </c>
      <c r="R13" t="n">
        <v>95.97</v>
      </c>
      <c r="S13" t="n">
        <v>56.78</v>
      </c>
      <c r="T13" t="n">
        <v>17681.4</v>
      </c>
      <c r="U13" t="n">
        <v>0.59</v>
      </c>
      <c r="V13" t="n">
        <v>0.85</v>
      </c>
      <c r="W13" t="n">
        <v>2.75</v>
      </c>
      <c r="X13" t="n">
        <v>1.11</v>
      </c>
      <c r="Y13" t="n">
        <v>1</v>
      </c>
      <c r="Z13" t="n">
        <v>10</v>
      </c>
      <c r="AA13" t="n">
        <v>210.1074746414163</v>
      </c>
      <c r="AB13" t="n">
        <v>287.4783160918405</v>
      </c>
      <c r="AC13" t="n">
        <v>260.0417890824706</v>
      </c>
      <c r="AD13" t="n">
        <v>210107.4746414163</v>
      </c>
      <c r="AE13" t="n">
        <v>287478.3160918405</v>
      </c>
      <c r="AF13" t="n">
        <v>3.29874615376508e-06</v>
      </c>
      <c r="AG13" t="n">
        <v>14</v>
      </c>
      <c r="AH13" t="n">
        <v>260041.7890824706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4.4483</v>
      </c>
      <c r="E14" t="n">
        <v>22.48</v>
      </c>
      <c r="F14" t="n">
        <v>18.85</v>
      </c>
      <c r="G14" t="n">
        <v>30.57</v>
      </c>
      <c r="H14" t="n">
        <v>0.41</v>
      </c>
      <c r="I14" t="n">
        <v>37</v>
      </c>
      <c r="J14" t="n">
        <v>172.25</v>
      </c>
      <c r="K14" t="n">
        <v>51.39</v>
      </c>
      <c r="L14" t="n">
        <v>4</v>
      </c>
      <c r="M14" t="n">
        <v>1</v>
      </c>
      <c r="N14" t="n">
        <v>31.86</v>
      </c>
      <c r="O14" t="n">
        <v>21478.05</v>
      </c>
      <c r="P14" t="n">
        <v>179.96</v>
      </c>
      <c r="Q14" t="n">
        <v>3033.85</v>
      </c>
      <c r="R14" t="n">
        <v>95</v>
      </c>
      <c r="S14" t="n">
        <v>56.78</v>
      </c>
      <c r="T14" t="n">
        <v>17201.73</v>
      </c>
      <c r="U14" t="n">
        <v>0.6</v>
      </c>
      <c r="V14" t="n">
        <v>0.86</v>
      </c>
      <c r="W14" t="n">
        <v>2.75</v>
      </c>
      <c r="X14" t="n">
        <v>1.09</v>
      </c>
      <c r="Y14" t="n">
        <v>1</v>
      </c>
      <c r="Z14" t="n">
        <v>10</v>
      </c>
      <c r="AA14" t="n">
        <v>208.3704181470497</v>
      </c>
      <c r="AB14" t="n">
        <v>285.1015987627252</v>
      </c>
      <c r="AC14" t="n">
        <v>257.8919023195016</v>
      </c>
      <c r="AD14" t="n">
        <v>208370.4181470497</v>
      </c>
      <c r="AE14" t="n">
        <v>285101.5987627252</v>
      </c>
      <c r="AF14" t="n">
        <v>3.306923695894622e-06</v>
      </c>
      <c r="AG14" t="n">
        <v>14</v>
      </c>
      <c r="AH14" t="n">
        <v>257891.9023195016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4.4474</v>
      </c>
      <c r="E15" t="n">
        <v>22.48</v>
      </c>
      <c r="F15" t="n">
        <v>18.86</v>
      </c>
      <c r="G15" t="n">
        <v>30.58</v>
      </c>
      <c r="H15" t="n">
        <v>0.44</v>
      </c>
      <c r="I15" t="n">
        <v>37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180.44</v>
      </c>
      <c r="Q15" t="n">
        <v>3033.85</v>
      </c>
      <c r="R15" t="n">
        <v>95.09</v>
      </c>
      <c r="S15" t="n">
        <v>56.78</v>
      </c>
      <c r="T15" t="n">
        <v>17245.78</v>
      </c>
      <c r="U15" t="n">
        <v>0.6</v>
      </c>
      <c r="V15" t="n">
        <v>0.86</v>
      </c>
      <c r="W15" t="n">
        <v>2.76</v>
      </c>
      <c r="X15" t="n">
        <v>1.09</v>
      </c>
      <c r="Y15" t="n">
        <v>1</v>
      </c>
      <c r="Z15" t="n">
        <v>10</v>
      </c>
      <c r="AA15" t="n">
        <v>208.6612441681167</v>
      </c>
      <c r="AB15" t="n">
        <v>285.4995197550874</v>
      </c>
      <c r="AC15" t="n">
        <v>258.2518462908386</v>
      </c>
      <c r="AD15" t="n">
        <v>208661.2441681167</v>
      </c>
      <c r="AE15" t="n">
        <v>285499.5197550874</v>
      </c>
      <c r="AF15" t="n">
        <v>3.306254624265841e-06</v>
      </c>
      <c r="AG15" t="n">
        <v>14</v>
      </c>
      <c r="AH15" t="n">
        <v>258251.8462908386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3.8542</v>
      </c>
      <c r="E2" t="n">
        <v>25.95</v>
      </c>
      <c r="F2" t="n">
        <v>22.33</v>
      </c>
      <c r="G2" t="n">
        <v>8.76</v>
      </c>
      <c r="H2" t="n">
        <v>0.34</v>
      </c>
      <c r="I2" t="n">
        <v>153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104.47</v>
      </c>
      <c r="Q2" t="n">
        <v>3034.74</v>
      </c>
      <c r="R2" t="n">
        <v>202.5</v>
      </c>
      <c r="S2" t="n">
        <v>56.78</v>
      </c>
      <c r="T2" t="n">
        <v>70373.55</v>
      </c>
      <c r="U2" t="n">
        <v>0.28</v>
      </c>
      <c r="V2" t="n">
        <v>0.72</v>
      </c>
      <c r="W2" t="n">
        <v>3.11</v>
      </c>
      <c r="X2" t="n">
        <v>4.56</v>
      </c>
      <c r="Y2" t="n">
        <v>1</v>
      </c>
      <c r="Z2" t="n">
        <v>10</v>
      </c>
      <c r="AA2" t="n">
        <v>182.1861636530547</v>
      </c>
      <c r="AB2" t="n">
        <v>249.2751465962787</v>
      </c>
      <c r="AC2" t="n">
        <v>225.4846764650678</v>
      </c>
      <c r="AD2" t="n">
        <v>182186.1636530547</v>
      </c>
      <c r="AE2" t="n">
        <v>249275.1465962786</v>
      </c>
      <c r="AF2" t="n">
        <v>3.043838820298251e-06</v>
      </c>
      <c r="AG2" t="n">
        <v>16</v>
      </c>
      <c r="AH2" t="n">
        <v>225484.6764650678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2.3231</v>
      </c>
      <c r="E2" t="n">
        <v>43.05</v>
      </c>
      <c r="F2" t="n">
        <v>26.76</v>
      </c>
      <c r="G2" t="n">
        <v>5.39</v>
      </c>
      <c r="H2" t="n">
        <v>0.08</v>
      </c>
      <c r="I2" t="n">
        <v>298</v>
      </c>
      <c r="J2" t="n">
        <v>232.68</v>
      </c>
      <c r="K2" t="n">
        <v>57.72</v>
      </c>
      <c r="L2" t="n">
        <v>1</v>
      </c>
      <c r="M2" t="n">
        <v>296</v>
      </c>
      <c r="N2" t="n">
        <v>53.95</v>
      </c>
      <c r="O2" t="n">
        <v>28931.02</v>
      </c>
      <c r="P2" t="n">
        <v>410.54</v>
      </c>
      <c r="Q2" t="n">
        <v>3034.93</v>
      </c>
      <c r="R2" t="n">
        <v>354.66</v>
      </c>
      <c r="S2" t="n">
        <v>56.78</v>
      </c>
      <c r="T2" t="n">
        <v>145725.98</v>
      </c>
      <c r="U2" t="n">
        <v>0.16</v>
      </c>
      <c r="V2" t="n">
        <v>0.6</v>
      </c>
      <c r="W2" t="n">
        <v>3.15</v>
      </c>
      <c r="X2" t="n">
        <v>8.99</v>
      </c>
      <c r="Y2" t="n">
        <v>1</v>
      </c>
      <c r="Z2" t="n">
        <v>10</v>
      </c>
      <c r="AA2" t="n">
        <v>644.1326176235326</v>
      </c>
      <c r="AB2" t="n">
        <v>881.3306645580275</v>
      </c>
      <c r="AC2" t="n">
        <v>797.2177028879652</v>
      </c>
      <c r="AD2" t="n">
        <v>644132.6176235327</v>
      </c>
      <c r="AE2" t="n">
        <v>881330.6645580275</v>
      </c>
      <c r="AF2" t="n">
        <v>1.69348629931219e-06</v>
      </c>
      <c r="AG2" t="n">
        <v>25</v>
      </c>
      <c r="AH2" t="n">
        <v>797217.7028879651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2.7394</v>
      </c>
      <c r="E3" t="n">
        <v>36.51</v>
      </c>
      <c r="F3" t="n">
        <v>24.09</v>
      </c>
      <c r="G3" t="n">
        <v>6.79</v>
      </c>
      <c r="H3" t="n">
        <v>0.1</v>
      </c>
      <c r="I3" t="n">
        <v>213</v>
      </c>
      <c r="J3" t="n">
        <v>233.1</v>
      </c>
      <c r="K3" t="n">
        <v>57.72</v>
      </c>
      <c r="L3" t="n">
        <v>1.25</v>
      </c>
      <c r="M3" t="n">
        <v>211</v>
      </c>
      <c r="N3" t="n">
        <v>54.13</v>
      </c>
      <c r="O3" t="n">
        <v>28983.75</v>
      </c>
      <c r="P3" t="n">
        <v>366.3</v>
      </c>
      <c r="Q3" t="n">
        <v>3034.29</v>
      </c>
      <c r="R3" t="n">
        <v>267.37</v>
      </c>
      <c r="S3" t="n">
        <v>56.78</v>
      </c>
      <c r="T3" t="n">
        <v>102507.5</v>
      </c>
      <c r="U3" t="n">
        <v>0.21</v>
      </c>
      <c r="V3" t="n">
        <v>0.67</v>
      </c>
      <c r="W3" t="n">
        <v>3.01</v>
      </c>
      <c r="X3" t="n">
        <v>6.32</v>
      </c>
      <c r="Y3" t="n">
        <v>1</v>
      </c>
      <c r="Z3" t="n">
        <v>10</v>
      </c>
      <c r="AA3" t="n">
        <v>509.3273396088905</v>
      </c>
      <c r="AB3" t="n">
        <v>696.8841359892598</v>
      </c>
      <c r="AC3" t="n">
        <v>630.374492133472</v>
      </c>
      <c r="AD3" t="n">
        <v>509327.3396088905</v>
      </c>
      <c r="AE3" t="n">
        <v>696884.1359892598</v>
      </c>
      <c r="AF3" t="n">
        <v>1.996959394057859e-06</v>
      </c>
      <c r="AG3" t="n">
        <v>22</v>
      </c>
      <c r="AH3" t="n">
        <v>630374.492133472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3.043</v>
      </c>
      <c r="E4" t="n">
        <v>32.86</v>
      </c>
      <c r="F4" t="n">
        <v>22.64</v>
      </c>
      <c r="G4" t="n">
        <v>8.23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341.05</v>
      </c>
      <c r="Q4" t="n">
        <v>3034.07</v>
      </c>
      <c r="R4" t="n">
        <v>219.45</v>
      </c>
      <c r="S4" t="n">
        <v>56.78</v>
      </c>
      <c r="T4" t="n">
        <v>78787.83</v>
      </c>
      <c r="U4" t="n">
        <v>0.26</v>
      </c>
      <c r="V4" t="n">
        <v>0.71</v>
      </c>
      <c r="W4" t="n">
        <v>2.93</v>
      </c>
      <c r="X4" t="n">
        <v>4.87</v>
      </c>
      <c r="Y4" t="n">
        <v>1</v>
      </c>
      <c r="Z4" t="n">
        <v>10</v>
      </c>
      <c r="AA4" t="n">
        <v>438.1745858884896</v>
      </c>
      <c r="AB4" t="n">
        <v>599.5297993110554</v>
      </c>
      <c r="AC4" t="n">
        <v>542.3115167101656</v>
      </c>
      <c r="AD4" t="n">
        <v>438174.5858884896</v>
      </c>
      <c r="AE4" t="n">
        <v>599529.7993110555</v>
      </c>
      <c r="AF4" t="n">
        <v>2.218276789120999e-06</v>
      </c>
      <c r="AG4" t="n">
        <v>20</v>
      </c>
      <c r="AH4" t="n">
        <v>542311.5167101657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3.2827</v>
      </c>
      <c r="E5" t="n">
        <v>30.46</v>
      </c>
      <c r="F5" t="n">
        <v>21.65</v>
      </c>
      <c r="G5" t="n">
        <v>9.69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322.9</v>
      </c>
      <c r="Q5" t="n">
        <v>3033.95</v>
      </c>
      <c r="R5" t="n">
        <v>187.8</v>
      </c>
      <c r="S5" t="n">
        <v>56.78</v>
      </c>
      <c r="T5" t="n">
        <v>63117</v>
      </c>
      <c r="U5" t="n">
        <v>0.3</v>
      </c>
      <c r="V5" t="n">
        <v>0.75</v>
      </c>
      <c r="W5" t="n">
        <v>2.86</v>
      </c>
      <c r="X5" t="n">
        <v>3.88</v>
      </c>
      <c r="Y5" t="n">
        <v>1</v>
      </c>
      <c r="Z5" t="n">
        <v>10</v>
      </c>
      <c r="AA5" t="n">
        <v>388.0719567556035</v>
      </c>
      <c r="AB5" t="n">
        <v>530.9771717594435</v>
      </c>
      <c r="AC5" t="n">
        <v>480.3014557178626</v>
      </c>
      <c r="AD5" t="n">
        <v>388071.9567556035</v>
      </c>
      <c r="AE5" t="n">
        <v>530977.1717594436</v>
      </c>
      <c r="AF5" t="n">
        <v>2.39301255854338e-06</v>
      </c>
      <c r="AG5" t="n">
        <v>18</v>
      </c>
      <c r="AH5" t="n">
        <v>480301.4557178625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3.4619</v>
      </c>
      <c r="E6" t="n">
        <v>28.89</v>
      </c>
      <c r="F6" t="n">
        <v>21.03</v>
      </c>
      <c r="G6" t="n">
        <v>11.17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310.33</v>
      </c>
      <c r="Q6" t="n">
        <v>3033.67</v>
      </c>
      <c r="R6" t="n">
        <v>167.27</v>
      </c>
      <c r="S6" t="n">
        <v>56.78</v>
      </c>
      <c r="T6" t="n">
        <v>52958.89</v>
      </c>
      <c r="U6" t="n">
        <v>0.34</v>
      </c>
      <c r="V6" t="n">
        <v>0.77</v>
      </c>
      <c r="W6" t="n">
        <v>2.84</v>
      </c>
      <c r="X6" t="n">
        <v>3.26</v>
      </c>
      <c r="Y6" t="n">
        <v>1</v>
      </c>
      <c r="Z6" t="n">
        <v>10</v>
      </c>
      <c r="AA6" t="n">
        <v>358.144577068998</v>
      </c>
      <c r="AB6" t="n">
        <v>490.0292105694205</v>
      </c>
      <c r="AC6" t="n">
        <v>443.2615104729908</v>
      </c>
      <c r="AD6" t="n">
        <v>358144.577068998</v>
      </c>
      <c r="AE6" t="n">
        <v>490029.2105694205</v>
      </c>
      <c r="AF6" t="n">
        <v>2.523645223877091e-06</v>
      </c>
      <c r="AG6" t="n">
        <v>17</v>
      </c>
      <c r="AH6" t="n">
        <v>443261.5104729908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3.6113</v>
      </c>
      <c r="E7" t="n">
        <v>27.69</v>
      </c>
      <c r="F7" t="n">
        <v>20.56</v>
      </c>
      <c r="G7" t="n">
        <v>12.72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300.82</v>
      </c>
      <c r="Q7" t="n">
        <v>3033.94</v>
      </c>
      <c r="R7" t="n">
        <v>151.65</v>
      </c>
      <c r="S7" t="n">
        <v>56.78</v>
      </c>
      <c r="T7" t="n">
        <v>45225.66</v>
      </c>
      <c r="U7" t="n">
        <v>0.37</v>
      </c>
      <c r="V7" t="n">
        <v>0.78</v>
      </c>
      <c r="W7" t="n">
        <v>2.82</v>
      </c>
      <c r="X7" t="n">
        <v>2.8</v>
      </c>
      <c r="Y7" t="n">
        <v>1</v>
      </c>
      <c r="Z7" t="n">
        <v>10</v>
      </c>
      <c r="AA7" t="n">
        <v>341.3965781597509</v>
      </c>
      <c r="AB7" t="n">
        <v>467.1138595922235</v>
      </c>
      <c r="AC7" t="n">
        <v>422.5331684311605</v>
      </c>
      <c r="AD7" t="n">
        <v>341396.5781597509</v>
      </c>
      <c r="AE7" t="n">
        <v>467113.8595922235</v>
      </c>
      <c r="AF7" t="n">
        <v>2.632554376783656e-06</v>
      </c>
      <c r="AG7" t="n">
        <v>17</v>
      </c>
      <c r="AH7" t="n">
        <v>422533.1684311605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3.7327</v>
      </c>
      <c r="E8" t="n">
        <v>26.79</v>
      </c>
      <c r="F8" t="n">
        <v>20.21</v>
      </c>
      <c r="G8" t="n">
        <v>14.27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292.23</v>
      </c>
      <c r="Q8" t="n">
        <v>3034.17</v>
      </c>
      <c r="R8" t="n">
        <v>140.63</v>
      </c>
      <c r="S8" t="n">
        <v>56.78</v>
      </c>
      <c r="T8" t="n">
        <v>39775.7</v>
      </c>
      <c r="U8" t="n">
        <v>0.4</v>
      </c>
      <c r="V8" t="n">
        <v>0.8</v>
      </c>
      <c r="W8" t="n">
        <v>2.79</v>
      </c>
      <c r="X8" t="n">
        <v>2.44</v>
      </c>
      <c r="Y8" t="n">
        <v>1</v>
      </c>
      <c r="Z8" t="n">
        <v>10</v>
      </c>
      <c r="AA8" t="n">
        <v>321.3399620692529</v>
      </c>
      <c r="AB8" t="n">
        <v>439.6715126217508</v>
      </c>
      <c r="AC8" t="n">
        <v>397.7098805399737</v>
      </c>
      <c r="AD8" t="n">
        <v>321339.9620692529</v>
      </c>
      <c r="AE8" t="n">
        <v>439671.5126217508</v>
      </c>
      <c r="AF8" t="n">
        <v>2.721052175731829e-06</v>
      </c>
      <c r="AG8" t="n">
        <v>16</v>
      </c>
      <c r="AH8" t="n">
        <v>397709.8805399737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3.8291</v>
      </c>
      <c r="E9" t="n">
        <v>26.12</v>
      </c>
      <c r="F9" t="n">
        <v>19.95</v>
      </c>
      <c r="G9" t="n">
        <v>15.75</v>
      </c>
      <c r="H9" t="n">
        <v>0.21</v>
      </c>
      <c r="I9" t="n">
        <v>76</v>
      </c>
      <c r="J9" t="n">
        <v>235.68</v>
      </c>
      <c r="K9" t="n">
        <v>57.72</v>
      </c>
      <c r="L9" t="n">
        <v>2.75</v>
      </c>
      <c r="M9" t="n">
        <v>74</v>
      </c>
      <c r="N9" t="n">
        <v>55.21</v>
      </c>
      <c r="O9" t="n">
        <v>29301.44</v>
      </c>
      <c r="P9" t="n">
        <v>285.36</v>
      </c>
      <c r="Q9" t="n">
        <v>3034.03</v>
      </c>
      <c r="R9" t="n">
        <v>132.1</v>
      </c>
      <c r="S9" t="n">
        <v>56.78</v>
      </c>
      <c r="T9" t="n">
        <v>35556.88</v>
      </c>
      <c r="U9" t="n">
        <v>0.43</v>
      </c>
      <c r="V9" t="n">
        <v>0.8100000000000001</v>
      </c>
      <c r="W9" t="n">
        <v>2.77</v>
      </c>
      <c r="X9" t="n">
        <v>2.18</v>
      </c>
      <c r="Y9" t="n">
        <v>1</v>
      </c>
      <c r="Z9" t="n">
        <v>10</v>
      </c>
      <c r="AA9" t="n">
        <v>311.4790181475198</v>
      </c>
      <c r="AB9" t="n">
        <v>426.1793341138929</v>
      </c>
      <c r="AC9" t="n">
        <v>385.5053766125144</v>
      </c>
      <c r="AD9" t="n">
        <v>311479.0181475197</v>
      </c>
      <c r="AE9" t="n">
        <v>426179.3341138929</v>
      </c>
      <c r="AF9" t="n">
        <v>2.791325551502865e-06</v>
      </c>
      <c r="AG9" t="n">
        <v>16</v>
      </c>
      <c r="AH9" t="n">
        <v>385505.3766125144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3.9194</v>
      </c>
      <c r="E10" t="n">
        <v>25.51</v>
      </c>
      <c r="F10" t="n">
        <v>19.71</v>
      </c>
      <c r="G10" t="n">
        <v>17.39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278.89</v>
      </c>
      <c r="Q10" t="n">
        <v>3033.76</v>
      </c>
      <c r="R10" t="n">
        <v>124.5</v>
      </c>
      <c r="S10" t="n">
        <v>56.78</v>
      </c>
      <c r="T10" t="n">
        <v>31797.55</v>
      </c>
      <c r="U10" t="n">
        <v>0.46</v>
      </c>
      <c r="V10" t="n">
        <v>0.82</v>
      </c>
      <c r="W10" t="n">
        <v>2.76</v>
      </c>
      <c r="X10" t="n">
        <v>1.94</v>
      </c>
      <c r="Y10" t="n">
        <v>1</v>
      </c>
      <c r="Z10" t="n">
        <v>10</v>
      </c>
      <c r="AA10" t="n">
        <v>295.7563630654379</v>
      </c>
      <c r="AB10" t="n">
        <v>404.6669037960005</v>
      </c>
      <c r="AC10" t="n">
        <v>366.046062451276</v>
      </c>
      <c r="AD10" t="n">
        <v>295756.3630654379</v>
      </c>
      <c r="AE10" t="n">
        <v>404666.9037960005</v>
      </c>
      <c r="AF10" t="n">
        <v>2.857152168018681e-06</v>
      </c>
      <c r="AG10" t="n">
        <v>15</v>
      </c>
      <c r="AH10" t="n">
        <v>366046.0624512761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3.9898</v>
      </c>
      <c r="E11" t="n">
        <v>25.06</v>
      </c>
      <c r="F11" t="n">
        <v>19.53</v>
      </c>
      <c r="G11" t="n">
        <v>18.9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273.98</v>
      </c>
      <c r="Q11" t="n">
        <v>3033.85</v>
      </c>
      <c r="R11" t="n">
        <v>118.29</v>
      </c>
      <c r="S11" t="n">
        <v>56.78</v>
      </c>
      <c r="T11" t="n">
        <v>28723.66</v>
      </c>
      <c r="U11" t="n">
        <v>0.48</v>
      </c>
      <c r="V11" t="n">
        <v>0.83</v>
      </c>
      <c r="W11" t="n">
        <v>2.75</v>
      </c>
      <c r="X11" t="n">
        <v>1.76</v>
      </c>
      <c r="Y11" t="n">
        <v>1</v>
      </c>
      <c r="Z11" t="n">
        <v>10</v>
      </c>
      <c r="AA11" t="n">
        <v>289.2486676773775</v>
      </c>
      <c r="AB11" t="n">
        <v>395.7627878667982</v>
      </c>
      <c r="AC11" t="n">
        <v>357.9917428493516</v>
      </c>
      <c r="AD11" t="n">
        <v>289248.6676773775</v>
      </c>
      <c r="AE11" t="n">
        <v>395762.7878667982</v>
      </c>
      <c r="AF11" t="n">
        <v>2.908472143685495e-06</v>
      </c>
      <c r="AG11" t="n">
        <v>15</v>
      </c>
      <c r="AH11" t="n">
        <v>357991.7428493516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4.0611</v>
      </c>
      <c r="E12" t="n">
        <v>24.62</v>
      </c>
      <c r="F12" t="n">
        <v>19.36</v>
      </c>
      <c r="G12" t="n">
        <v>20.75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267.78</v>
      </c>
      <c r="Q12" t="n">
        <v>3033.72</v>
      </c>
      <c r="R12" t="n">
        <v>112.63</v>
      </c>
      <c r="S12" t="n">
        <v>56.78</v>
      </c>
      <c r="T12" t="n">
        <v>25922.03</v>
      </c>
      <c r="U12" t="n">
        <v>0.5</v>
      </c>
      <c r="V12" t="n">
        <v>0.83</v>
      </c>
      <c r="W12" t="n">
        <v>2.75</v>
      </c>
      <c r="X12" t="n">
        <v>1.6</v>
      </c>
      <c r="Y12" t="n">
        <v>1</v>
      </c>
      <c r="Z12" t="n">
        <v>10</v>
      </c>
      <c r="AA12" t="n">
        <v>282.1680417888855</v>
      </c>
      <c r="AB12" t="n">
        <v>386.0747631509957</v>
      </c>
      <c r="AC12" t="n">
        <v>349.2283296151972</v>
      </c>
      <c r="AD12" t="n">
        <v>282168.0417888855</v>
      </c>
      <c r="AE12" t="n">
        <v>386074.7631509957</v>
      </c>
      <c r="AF12" t="n">
        <v>2.960448198586687e-06</v>
      </c>
      <c r="AG12" t="n">
        <v>15</v>
      </c>
      <c r="AH12" t="n">
        <v>349228.3296151972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4.1067</v>
      </c>
      <c r="E13" t="n">
        <v>24.35</v>
      </c>
      <c r="F13" t="n">
        <v>19.27</v>
      </c>
      <c r="G13" t="n">
        <v>22.24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263.8</v>
      </c>
      <c r="Q13" t="n">
        <v>3033.71</v>
      </c>
      <c r="R13" t="n">
        <v>109.66</v>
      </c>
      <c r="S13" t="n">
        <v>56.78</v>
      </c>
      <c r="T13" t="n">
        <v>24458.05</v>
      </c>
      <c r="U13" t="n">
        <v>0.52</v>
      </c>
      <c r="V13" t="n">
        <v>0.84</v>
      </c>
      <c r="W13" t="n">
        <v>2.75</v>
      </c>
      <c r="X13" t="n">
        <v>1.51</v>
      </c>
      <c r="Y13" t="n">
        <v>1</v>
      </c>
      <c r="Z13" t="n">
        <v>10</v>
      </c>
      <c r="AA13" t="n">
        <v>277.7766607936156</v>
      </c>
      <c r="AB13" t="n">
        <v>380.066281939211</v>
      </c>
      <c r="AC13" t="n">
        <v>343.7932894173088</v>
      </c>
      <c r="AD13" t="n">
        <v>277776.6607936156</v>
      </c>
      <c r="AE13" t="n">
        <v>380066.281939211</v>
      </c>
      <c r="AF13" t="n">
        <v>2.993689546461784e-06</v>
      </c>
      <c r="AG13" t="n">
        <v>15</v>
      </c>
      <c r="AH13" t="n">
        <v>343793.2894173088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4.1622</v>
      </c>
      <c r="E14" t="n">
        <v>24.03</v>
      </c>
      <c r="F14" t="n">
        <v>19.13</v>
      </c>
      <c r="G14" t="n">
        <v>23.91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257.91</v>
      </c>
      <c r="Q14" t="n">
        <v>3033.75</v>
      </c>
      <c r="R14" t="n">
        <v>105.28</v>
      </c>
      <c r="S14" t="n">
        <v>56.78</v>
      </c>
      <c r="T14" t="n">
        <v>22290.15</v>
      </c>
      <c r="U14" t="n">
        <v>0.54</v>
      </c>
      <c r="V14" t="n">
        <v>0.84</v>
      </c>
      <c r="W14" t="n">
        <v>2.73</v>
      </c>
      <c r="X14" t="n">
        <v>1.36</v>
      </c>
      <c r="Y14" t="n">
        <v>1</v>
      </c>
      <c r="Z14" t="n">
        <v>10</v>
      </c>
      <c r="AA14" t="n">
        <v>265.0192815956368</v>
      </c>
      <c r="AB14" t="n">
        <v>362.6110729046877</v>
      </c>
      <c r="AC14" t="n">
        <v>328.0039810345007</v>
      </c>
      <c r="AD14" t="n">
        <v>265019.2815956367</v>
      </c>
      <c r="AE14" t="n">
        <v>362611.0729046877</v>
      </c>
      <c r="AF14" t="n">
        <v>3.034147765915026e-06</v>
      </c>
      <c r="AG14" t="n">
        <v>14</v>
      </c>
      <c r="AH14" t="n">
        <v>328003.9810345007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4.2133</v>
      </c>
      <c r="E15" t="n">
        <v>23.73</v>
      </c>
      <c r="F15" t="n">
        <v>19.02</v>
      </c>
      <c r="G15" t="n">
        <v>25.94</v>
      </c>
      <c r="H15" t="n">
        <v>0.32</v>
      </c>
      <c r="I15" t="n">
        <v>44</v>
      </c>
      <c r="J15" t="n">
        <v>238.28</v>
      </c>
      <c r="K15" t="n">
        <v>57.72</v>
      </c>
      <c r="L15" t="n">
        <v>4.25</v>
      </c>
      <c r="M15" t="n">
        <v>42</v>
      </c>
      <c r="N15" t="n">
        <v>56.3</v>
      </c>
      <c r="O15" t="n">
        <v>29621.44</v>
      </c>
      <c r="P15" t="n">
        <v>253.52</v>
      </c>
      <c r="Q15" t="n">
        <v>3033.54</v>
      </c>
      <c r="R15" t="n">
        <v>101.51</v>
      </c>
      <c r="S15" t="n">
        <v>56.78</v>
      </c>
      <c r="T15" t="n">
        <v>20421.36</v>
      </c>
      <c r="U15" t="n">
        <v>0.5600000000000001</v>
      </c>
      <c r="V15" t="n">
        <v>0.85</v>
      </c>
      <c r="W15" t="n">
        <v>2.73</v>
      </c>
      <c r="X15" t="n">
        <v>1.26</v>
      </c>
      <c r="Y15" t="n">
        <v>1</v>
      </c>
      <c r="Z15" t="n">
        <v>10</v>
      </c>
      <c r="AA15" t="n">
        <v>260.3791427291713</v>
      </c>
      <c r="AB15" t="n">
        <v>356.2622301991105</v>
      </c>
      <c r="AC15" t="n">
        <v>322.2610629660872</v>
      </c>
      <c r="AD15" t="n">
        <v>260379.1427291714</v>
      </c>
      <c r="AE15" t="n">
        <v>356262.2301991105</v>
      </c>
      <c r="AF15" t="n">
        <v>3.071398486889092e-06</v>
      </c>
      <c r="AG15" t="n">
        <v>14</v>
      </c>
      <c r="AH15" t="n">
        <v>322261.0629660872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4.2531</v>
      </c>
      <c r="E16" t="n">
        <v>23.51</v>
      </c>
      <c r="F16" t="n">
        <v>18.94</v>
      </c>
      <c r="G16" t="n">
        <v>27.71</v>
      </c>
      <c r="H16" t="n">
        <v>0.34</v>
      </c>
      <c r="I16" t="n">
        <v>41</v>
      </c>
      <c r="J16" t="n">
        <v>238.71</v>
      </c>
      <c r="K16" t="n">
        <v>57.72</v>
      </c>
      <c r="L16" t="n">
        <v>4.5</v>
      </c>
      <c r="M16" t="n">
        <v>39</v>
      </c>
      <c r="N16" t="n">
        <v>56.49</v>
      </c>
      <c r="O16" t="n">
        <v>29675.01</v>
      </c>
      <c r="P16" t="n">
        <v>246.3</v>
      </c>
      <c r="Q16" t="n">
        <v>3033.66</v>
      </c>
      <c r="R16" t="n">
        <v>98.95999999999999</v>
      </c>
      <c r="S16" t="n">
        <v>56.78</v>
      </c>
      <c r="T16" t="n">
        <v>19162.22</v>
      </c>
      <c r="U16" t="n">
        <v>0.57</v>
      </c>
      <c r="V16" t="n">
        <v>0.85</v>
      </c>
      <c r="W16" t="n">
        <v>2.72</v>
      </c>
      <c r="X16" t="n">
        <v>1.17</v>
      </c>
      <c r="Y16" t="n">
        <v>1</v>
      </c>
      <c r="Z16" t="n">
        <v>10</v>
      </c>
      <c r="AA16" t="n">
        <v>254.6858472310848</v>
      </c>
      <c r="AB16" t="n">
        <v>348.4724121279932</v>
      </c>
      <c r="AC16" t="n">
        <v>315.2146941987037</v>
      </c>
      <c r="AD16" t="n">
        <v>254685.8472310848</v>
      </c>
      <c r="AE16" t="n">
        <v>348472.4121279931</v>
      </c>
      <c r="AF16" t="n">
        <v>3.100411768587092e-06</v>
      </c>
      <c r="AG16" t="n">
        <v>14</v>
      </c>
      <c r="AH16" t="n">
        <v>315214.6941987037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4.2961</v>
      </c>
      <c r="E17" t="n">
        <v>23.28</v>
      </c>
      <c r="F17" t="n">
        <v>18.84</v>
      </c>
      <c r="G17" t="n">
        <v>29.74</v>
      </c>
      <c r="H17" t="n">
        <v>0.35</v>
      </c>
      <c r="I17" t="n">
        <v>38</v>
      </c>
      <c r="J17" t="n">
        <v>239.14</v>
      </c>
      <c r="K17" t="n">
        <v>57.72</v>
      </c>
      <c r="L17" t="n">
        <v>4.75</v>
      </c>
      <c r="M17" t="n">
        <v>36</v>
      </c>
      <c r="N17" t="n">
        <v>56.67</v>
      </c>
      <c r="O17" t="n">
        <v>29728.63</v>
      </c>
      <c r="P17" t="n">
        <v>243.78</v>
      </c>
      <c r="Q17" t="n">
        <v>3033.61</v>
      </c>
      <c r="R17" t="n">
        <v>95.65000000000001</v>
      </c>
      <c r="S17" t="n">
        <v>56.78</v>
      </c>
      <c r="T17" t="n">
        <v>17520.77</v>
      </c>
      <c r="U17" t="n">
        <v>0.59</v>
      </c>
      <c r="V17" t="n">
        <v>0.86</v>
      </c>
      <c r="W17" t="n">
        <v>2.72</v>
      </c>
      <c r="X17" t="n">
        <v>1.07</v>
      </c>
      <c r="Y17" t="n">
        <v>1</v>
      </c>
      <c r="Z17" t="n">
        <v>10</v>
      </c>
      <c r="AA17" t="n">
        <v>251.6145371264303</v>
      </c>
      <c r="AB17" t="n">
        <v>344.2701101461679</v>
      </c>
      <c r="AC17" t="n">
        <v>311.4134540200546</v>
      </c>
      <c r="AD17" t="n">
        <v>251614.5371264303</v>
      </c>
      <c r="AE17" t="n">
        <v>344270.1101461679</v>
      </c>
      <c r="AF17" t="n">
        <v>3.131757776451766e-06</v>
      </c>
      <c r="AG17" t="n">
        <v>14</v>
      </c>
      <c r="AH17" t="n">
        <v>311413.4540200547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4.3198</v>
      </c>
      <c r="E18" t="n">
        <v>23.15</v>
      </c>
      <c r="F18" t="n">
        <v>18.8</v>
      </c>
      <c r="G18" t="n">
        <v>31.33</v>
      </c>
      <c r="H18" t="n">
        <v>0.37</v>
      </c>
      <c r="I18" t="n">
        <v>36</v>
      </c>
      <c r="J18" t="n">
        <v>239.58</v>
      </c>
      <c r="K18" t="n">
        <v>57.72</v>
      </c>
      <c r="L18" t="n">
        <v>5</v>
      </c>
      <c r="M18" t="n">
        <v>34</v>
      </c>
      <c r="N18" t="n">
        <v>56.86</v>
      </c>
      <c r="O18" t="n">
        <v>29782.33</v>
      </c>
      <c r="P18" t="n">
        <v>238.49</v>
      </c>
      <c r="Q18" t="n">
        <v>3033.64</v>
      </c>
      <c r="R18" t="n">
        <v>94.51000000000001</v>
      </c>
      <c r="S18" t="n">
        <v>56.78</v>
      </c>
      <c r="T18" t="n">
        <v>16963.91</v>
      </c>
      <c r="U18" t="n">
        <v>0.6</v>
      </c>
      <c r="V18" t="n">
        <v>0.86</v>
      </c>
      <c r="W18" t="n">
        <v>2.72</v>
      </c>
      <c r="X18" t="n">
        <v>1.03</v>
      </c>
      <c r="Y18" t="n">
        <v>1</v>
      </c>
      <c r="Z18" t="n">
        <v>10</v>
      </c>
      <c r="AA18" t="n">
        <v>247.7766083291335</v>
      </c>
      <c r="AB18" t="n">
        <v>339.0188866482404</v>
      </c>
      <c r="AC18" t="n">
        <v>306.6633999226292</v>
      </c>
      <c r="AD18" t="n">
        <v>247776.6083291335</v>
      </c>
      <c r="AE18" t="n">
        <v>339018.8866482404</v>
      </c>
      <c r="AF18" t="n">
        <v>3.149034529623691e-06</v>
      </c>
      <c r="AG18" t="n">
        <v>14</v>
      </c>
      <c r="AH18" t="n">
        <v>306663.3999226292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4.3654</v>
      </c>
      <c r="E19" t="n">
        <v>22.91</v>
      </c>
      <c r="F19" t="n">
        <v>18.7</v>
      </c>
      <c r="G19" t="n">
        <v>33.99</v>
      </c>
      <c r="H19" t="n">
        <v>0.39</v>
      </c>
      <c r="I19" t="n">
        <v>33</v>
      </c>
      <c r="J19" t="n">
        <v>240.02</v>
      </c>
      <c r="K19" t="n">
        <v>57.72</v>
      </c>
      <c r="L19" t="n">
        <v>5.25</v>
      </c>
      <c r="M19" t="n">
        <v>31</v>
      </c>
      <c r="N19" t="n">
        <v>57.04</v>
      </c>
      <c r="O19" t="n">
        <v>29836.09</v>
      </c>
      <c r="P19" t="n">
        <v>233.81</v>
      </c>
      <c r="Q19" t="n">
        <v>3033.49</v>
      </c>
      <c r="R19" t="n">
        <v>91.23</v>
      </c>
      <c r="S19" t="n">
        <v>56.78</v>
      </c>
      <c r="T19" t="n">
        <v>15338.66</v>
      </c>
      <c r="U19" t="n">
        <v>0.62</v>
      </c>
      <c r="V19" t="n">
        <v>0.86</v>
      </c>
      <c r="W19" t="n">
        <v>2.71</v>
      </c>
      <c r="X19" t="n">
        <v>0.93</v>
      </c>
      <c r="Y19" t="n">
        <v>1</v>
      </c>
      <c r="Z19" t="n">
        <v>10</v>
      </c>
      <c r="AA19" t="n">
        <v>243.5362595323029</v>
      </c>
      <c r="AB19" t="n">
        <v>333.2170543534337</v>
      </c>
      <c r="AC19" t="n">
        <v>301.4152863591142</v>
      </c>
      <c r="AD19" t="n">
        <v>243536.2595323029</v>
      </c>
      <c r="AE19" t="n">
        <v>333217.0543534337</v>
      </c>
      <c r="AF19" t="n">
        <v>3.182275877498788e-06</v>
      </c>
      <c r="AG19" t="n">
        <v>14</v>
      </c>
      <c r="AH19" t="n">
        <v>301415.2863591142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4.3922</v>
      </c>
      <c r="E20" t="n">
        <v>22.77</v>
      </c>
      <c r="F20" t="n">
        <v>18.65</v>
      </c>
      <c r="G20" t="n">
        <v>36.09</v>
      </c>
      <c r="H20" t="n">
        <v>0.41</v>
      </c>
      <c r="I20" t="n">
        <v>31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229.82</v>
      </c>
      <c r="Q20" t="n">
        <v>3033.65</v>
      </c>
      <c r="R20" t="n">
        <v>89.59999999999999</v>
      </c>
      <c r="S20" t="n">
        <v>56.78</v>
      </c>
      <c r="T20" t="n">
        <v>14532.59</v>
      </c>
      <c r="U20" t="n">
        <v>0.63</v>
      </c>
      <c r="V20" t="n">
        <v>0.87</v>
      </c>
      <c r="W20" t="n">
        <v>2.7</v>
      </c>
      <c r="X20" t="n">
        <v>0.88</v>
      </c>
      <c r="Y20" t="n">
        <v>1</v>
      </c>
      <c r="Z20" t="n">
        <v>10</v>
      </c>
      <c r="AA20" t="n">
        <v>240.4100428555236</v>
      </c>
      <c r="AB20" t="n">
        <v>328.9396267773204</v>
      </c>
      <c r="AC20" t="n">
        <v>297.5460904674565</v>
      </c>
      <c r="AD20" t="n">
        <v>240410.0428555236</v>
      </c>
      <c r="AE20" t="n">
        <v>328939.6267773203</v>
      </c>
      <c r="AF20" t="n">
        <v>3.201812459144677e-06</v>
      </c>
      <c r="AG20" t="n">
        <v>14</v>
      </c>
      <c r="AH20" t="n">
        <v>297546.0904674565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4.4047</v>
      </c>
      <c r="E21" t="n">
        <v>22.7</v>
      </c>
      <c r="F21" t="n">
        <v>18.63</v>
      </c>
      <c r="G21" t="n">
        <v>37.25</v>
      </c>
      <c r="H21" t="n">
        <v>0.42</v>
      </c>
      <c r="I21" t="n">
        <v>30</v>
      </c>
      <c r="J21" t="n">
        <v>240.89</v>
      </c>
      <c r="K21" t="n">
        <v>57.72</v>
      </c>
      <c r="L21" t="n">
        <v>5.75</v>
      </c>
      <c r="M21" t="n">
        <v>24</v>
      </c>
      <c r="N21" t="n">
        <v>57.42</v>
      </c>
      <c r="O21" t="n">
        <v>29943.94</v>
      </c>
      <c r="P21" t="n">
        <v>225.8</v>
      </c>
      <c r="Q21" t="n">
        <v>3033.66</v>
      </c>
      <c r="R21" t="n">
        <v>88.48999999999999</v>
      </c>
      <c r="S21" t="n">
        <v>56.78</v>
      </c>
      <c r="T21" t="n">
        <v>13983.88</v>
      </c>
      <c r="U21" t="n">
        <v>0.64</v>
      </c>
      <c r="V21" t="n">
        <v>0.87</v>
      </c>
      <c r="W21" t="n">
        <v>2.72</v>
      </c>
      <c r="X21" t="n">
        <v>0.86</v>
      </c>
      <c r="Y21" t="n">
        <v>1</v>
      </c>
      <c r="Z21" t="n">
        <v>10</v>
      </c>
      <c r="AA21" t="n">
        <v>237.7821982083324</v>
      </c>
      <c r="AB21" t="n">
        <v>325.3440937987115</v>
      </c>
      <c r="AC21" t="n">
        <v>294.2937101099626</v>
      </c>
      <c r="AD21" t="n">
        <v>237782.1982083324</v>
      </c>
      <c r="AE21" t="n">
        <v>325344.0937987115</v>
      </c>
      <c r="AF21" t="n">
        <v>3.210924670733245e-06</v>
      </c>
      <c r="AG21" t="n">
        <v>14</v>
      </c>
      <c r="AH21" t="n">
        <v>294293.7101099626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4.4346</v>
      </c>
      <c r="E22" t="n">
        <v>22.55</v>
      </c>
      <c r="F22" t="n">
        <v>18.57</v>
      </c>
      <c r="G22" t="n">
        <v>39.78</v>
      </c>
      <c r="H22" t="n">
        <v>0.44</v>
      </c>
      <c r="I22" t="n">
        <v>28</v>
      </c>
      <c r="J22" t="n">
        <v>241.33</v>
      </c>
      <c r="K22" t="n">
        <v>57.72</v>
      </c>
      <c r="L22" t="n">
        <v>6</v>
      </c>
      <c r="M22" t="n">
        <v>15</v>
      </c>
      <c r="N22" t="n">
        <v>57.6</v>
      </c>
      <c r="O22" t="n">
        <v>29997.9</v>
      </c>
      <c r="P22" t="n">
        <v>222.15</v>
      </c>
      <c r="Q22" t="n">
        <v>3033.61</v>
      </c>
      <c r="R22" t="n">
        <v>86.31</v>
      </c>
      <c r="S22" t="n">
        <v>56.78</v>
      </c>
      <c r="T22" t="n">
        <v>12902.17</v>
      </c>
      <c r="U22" t="n">
        <v>0.66</v>
      </c>
      <c r="V22" t="n">
        <v>0.87</v>
      </c>
      <c r="W22" t="n">
        <v>2.72</v>
      </c>
      <c r="X22" t="n">
        <v>0.8</v>
      </c>
      <c r="Y22" t="n">
        <v>1</v>
      </c>
      <c r="Z22" t="n">
        <v>10</v>
      </c>
      <c r="AA22" t="n">
        <v>234.8001560795644</v>
      </c>
      <c r="AB22" t="n">
        <v>321.2639321997194</v>
      </c>
      <c r="AC22" t="n">
        <v>290.6029534074343</v>
      </c>
      <c r="AD22" t="n">
        <v>234800.1560795644</v>
      </c>
      <c r="AE22" t="n">
        <v>321263.9321997194</v>
      </c>
      <c r="AF22" t="n">
        <v>3.2327210808531e-06</v>
      </c>
      <c r="AG22" t="n">
        <v>14</v>
      </c>
      <c r="AH22" t="n">
        <v>290602.9534074343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4.4515</v>
      </c>
      <c r="E23" t="n">
        <v>22.46</v>
      </c>
      <c r="F23" t="n">
        <v>18.53</v>
      </c>
      <c r="G23" t="n">
        <v>41.17</v>
      </c>
      <c r="H23" t="n">
        <v>0.46</v>
      </c>
      <c r="I23" t="n">
        <v>27</v>
      </c>
      <c r="J23" t="n">
        <v>241.77</v>
      </c>
      <c r="K23" t="n">
        <v>57.72</v>
      </c>
      <c r="L23" t="n">
        <v>6.25</v>
      </c>
      <c r="M23" t="n">
        <v>7</v>
      </c>
      <c r="N23" t="n">
        <v>57.79</v>
      </c>
      <c r="O23" t="n">
        <v>30051.93</v>
      </c>
      <c r="P23" t="n">
        <v>218.91</v>
      </c>
      <c r="Q23" t="n">
        <v>3033.56</v>
      </c>
      <c r="R23" t="n">
        <v>84.88</v>
      </c>
      <c r="S23" t="n">
        <v>56.78</v>
      </c>
      <c r="T23" t="n">
        <v>12194.03</v>
      </c>
      <c r="U23" t="n">
        <v>0.67</v>
      </c>
      <c r="V23" t="n">
        <v>0.87</v>
      </c>
      <c r="W23" t="n">
        <v>2.72</v>
      </c>
      <c r="X23" t="n">
        <v>0.76</v>
      </c>
      <c r="Y23" t="n">
        <v>1</v>
      </c>
      <c r="Z23" t="n">
        <v>10</v>
      </c>
      <c r="AA23" t="n">
        <v>225.5802312545583</v>
      </c>
      <c r="AB23" t="n">
        <v>308.6488242997764</v>
      </c>
      <c r="AC23" t="n">
        <v>279.1918137000427</v>
      </c>
      <c r="AD23" t="n">
        <v>225580.2312545583</v>
      </c>
      <c r="AE23" t="n">
        <v>308648.8242997764</v>
      </c>
      <c r="AF23" t="n">
        <v>3.245040790920844e-06</v>
      </c>
      <c r="AG23" t="n">
        <v>13</v>
      </c>
      <c r="AH23" t="n">
        <v>279191.8137000427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4.4473</v>
      </c>
      <c r="E24" t="n">
        <v>22.49</v>
      </c>
      <c r="F24" t="n">
        <v>18.55</v>
      </c>
      <c r="G24" t="n">
        <v>41.21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3</v>
      </c>
      <c r="N24" t="n">
        <v>57.98</v>
      </c>
      <c r="O24" t="n">
        <v>30106.03</v>
      </c>
      <c r="P24" t="n">
        <v>219.33</v>
      </c>
      <c r="Q24" t="n">
        <v>3033.69</v>
      </c>
      <c r="R24" t="n">
        <v>85.41</v>
      </c>
      <c r="S24" t="n">
        <v>56.78</v>
      </c>
      <c r="T24" t="n">
        <v>12458.65</v>
      </c>
      <c r="U24" t="n">
        <v>0.66</v>
      </c>
      <c r="V24" t="n">
        <v>0.87</v>
      </c>
      <c r="W24" t="n">
        <v>2.73</v>
      </c>
      <c r="X24" t="n">
        <v>0.78</v>
      </c>
      <c r="Y24" t="n">
        <v>1</v>
      </c>
      <c r="Z24" t="n">
        <v>10</v>
      </c>
      <c r="AA24" t="n">
        <v>232.859722084781</v>
      </c>
      <c r="AB24" t="n">
        <v>318.6089448021519</v>
      </c>
      <c r="AC24" t="n">
        <v>288.2013542807916</v>
      </c>
      <c r="AD24" t="n">
        <v>232859.722084781</v>
      </c>
      <c r="AE24" t="n">
        <v>318608.9448021519</v>
      </c>
      <c r="AF24" t="n">
        <v>3.241979087827085e-06</v>
      </c>
      <c r="AG24" t="n">
        <v>14</v>
      </c>
      <c r="AH24" t="n">
        <v>288201.3542807916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4.4453</v>
      </c>
      <c r="E25" t="n">
        <v>22.5</v>
      </c>
      <c r="F25" t="n">
        <v>18.56</v>
      </c>
      <c r="G25" t="n">
        <v>41.24</v>
      </c>
      <c r="H25" t="n">
        <v>0.49</v>
      </c>
      <c r="I25" t="n">
        <v>27</v>
      </c>
      <c r="J25" t="n">
        <v>242.64</v>
      </c>
      <c r="K25" t="n">
        <v>57.72</v>
      </c>
      <c r="L25" t="n">
        <v>6.75</v>
      </c>
      <c r="M25" t="n">
        <v>0</v>
      </c>
      <c r="N25" t="n">
        <v>58.17</v>
      </c>
      <c r="O25" t="n">
        <v>30160.2</v>
      </c>
      <c r="P25" t="n">
        <v>219.26</v>
      </c>
      <c r="Q25" t="n">
        <v>3033.9</v>
      </c>
      <c r="R25" t="n">
        <v>85.67</v>
      </c>
      <c r="S25" t="n">
        <v>56.78</v>
      </c>
      <c r="T25" t="n">
        <v>12589.16</v>
      </c>
      <c r="U25" t="n">
        <v>0.66</v>
      </c>
      <c r="V25" t="n">
        <v>0.87</v>
      </c>
      <c r="W25" t="n">
        <v>2.73</v>
      </c>
      <c r="X25" t="n">
        <v>0.79</v>
      </c>
      <c r="Y25" t="n">
        <v>1</v>
      </c>
      <c r="Z25" t="n">
        <v>10</v>
      </c>
      <c r="AA25" t="n">
        <v>232.8905454935816</v>
      </c>
      <c r="AB25" t="n">
        <v>318.6511187499057</v>
      </c>
      <c r="AC25" t="n">
        <v>288.2395032061633</v>
      </c>
      <c r="AD25" t="n">
        <v>232890.5454935816</v>
      </c>
      <c r="AE25" t="n">
        <v>318651.1187499057</v>
      </c>
      <c r="AF25" t="n">
        <v>3.240521133972914e-06</v>
      </c>
      <c r="AG25" t="n">
        <v>14</v>
      </c>
      <c r="AH25" t="n">
        <v>288239.5032061633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1.9178</v>
      </c>
      <c r="E2" t="n">
        <v>52.14</v>
      </c>
      <c r="F2" t="n">
        <v>29.15</v>
      </c>
      <c r="G2" t="n">
        <v>4.7</v>
      </c>
      <c r="H2" t="n">
        <v>0.06</v>
      </c>
      <c r="I2" t="n">
        <v>372</v>
      </c>
      <c r="J2" t="n">
        <v>285.18</v>
      </c>
      <c r="K2" t="n">
        <v>61.2</v>
      </c>
      <c r="L2" t="n">
        <v>1</v>
      </c>
      <c r="M2" t="n">
        <v>370</v>
      </c>
      <c r="N2" t="n">
        <v>77.98</v>
      </c>
      <c r="O2" t="n">
        <v>35406.83</v>
      </c>
      <c r="P2" t="n">
        <v>511.84</v>
      </c>
      <c r="Q2" t="n">
        <v>3035.47</v>
      </c>
      <c r="R2" t="n">
        <v>433.07</v>
      </c>
      <c r="S2" t="n">
        <v>56.78</v>
      </c>
      <c r="T2" t="n">
        <v>184563.67</v>
      </c>
      <c r="U2" t="n">
        <v>0.13</v>
      </c>
      <c r="V2" t="n">
        <v>0.55</v>
      </c>
      <c r="W2" t="n">
        <v>3.27</v>
      </c>
      <c r="X2" t="n">
        <v>11.37</v>
      </c>
      <c r="Y2" t="n">
        <v>1</v>
      </c>
      <c r="Z2" t="n">
        <v>10</v>
      </c>
      <c r="AA2" t="n">
        <v>923.4317216784893</v>
      </c>
      <c r="AB2" t="n">
        <v>1263.48002053286</v>
      </c>
      <c r="AC2" t="n">
        <v>1142.89526067855</v>
      </c>
      <c r="AD2" t="n">
        <v>923431.7216784894</v>
      </c>
      <c r="AE2" t="n">
        <v>1263480.02053286</v>
      </c>
      <c r="AF2" t="n">
        <v>1.38164299934679e-06</v>
      </c>
      <c r="AG2" t="n">
        <v>31</v>
      </c>
      <c r="AH2" t="n">
        <v>1142895.26067855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2.3567</v>
      </c>
      <c r="E3" t="n">
        <v>42.43</v>
      </c>
      <c r="F3" t="n">
        <v>25.53</v>
      </c>
      <c r="G3" t="n">
        <v>5.91</v>
      </c>
      <c r="H3" t="n">
        <v>0.08</v>
      </c>
      <c r="I3" t="n">
        <v>259</v>
      </c>
      <c r="J3" t="n">
        <v>285.68</v>
      </c>
      <c r="K3" t="n">
        <v>61.2</v>
      </c>
      <c r="L3" t="n">
        <v>1.25</v>
      </c>
      <c r="M3" t="n">
        <v>257</v>
      </c>
      <c r="N3" t="n">
        <v>78.23999999999999</v>
      </c>
      <c r="O3" t="n">
        <v>35468.6</v>
      </c>
      <c r="P3" t="n">
        <v>445.46</v>
      </c>
      <c r="Q3" t="n">
        <v>3034.66</v>
      </c>
      <c r="R3" t="n">
        <v>313.79</v>
      </c>
      <c r="S3" t="n">
        <v>56.78</v>
      </c>
      <c r="T3" t="n">
        <v>125486.15</v>
      </c>
      <c r="U3" t="n">
        <v>0.18</v>
      </c>
      <c r="V3" t="n">
        <v>0.63</v>
      </c>
      <c r="W3" t="n">
        <v>3.1</v>
      </c>
      <c r="X3" t="n">
        <v>7.75</v>
      </c>
      <c r="Y3" t="n">
        <v>1</v>
      </c>
      <c r="Z3" t="n">
        <v>10</v>
      </c>
      <c r="AA3" t="n">
        <v>675.9005157412182</v>
      </c>
      <c r="AB3" t="n">
        <v>924.796904263397</v>
      </c>
      <c r="AC3" t="n">
        <v>836.5355856811049</v>
      </c>
      <c r="AD3" t="n">
        <v>675900.5157412182</v>
      </c>
      <c r="AE3" t="n">
        <v>924796.904263397</v>
      </c>
      <c r="AF3" t="n">
        <v>1.69784026309343e-06</v>
      </c>
      <c r="AG3" t="n">
        <v>25</v>
      </c>
      <c r="AH3" t="n">
        <v>836535.5856811049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2.686</v>
      </c>
      <c r="E4" t="n">
        <v>37.23</v>
      </c>
      <c r="F4" t="n">
        <v>23.61</v>
      </c>
      <c r="G4" t="n">
        <v>7.15</v>
      </c>
      <c r="H4" t="n">
        <v>0.09</v>
      </c>
      <c r="I4" t="n">
        <v>198</v>
      </c>
      <c r="J4" t="n">
        <v>286.19</v>
      </c>
      <c r="K4" t="n">
        <v>61.2</v>
      </c>
      <c r="L4" t="n">
        <v>1.5</v>
      </c>
      <c r="M4" t="n">
        <v>196</v>
      </c>
      <c r="N4" t="n">
        <v>78.48999999999999</v>
      </c>
      <c r="O4" t="n">
        <v>35530.47</v>
      </c>
      <c r="P4" t="n">
        <v>409.29</v>
      </c>
      <c r="Q4" t="n">
        <v>3034.6</v>
      </c>
      <c r="R4" t="n">
        <v>251.52</v>
      </c>
      <c r="S4" t="n">
        <v>56.78</v>
      </c>
      <c r="T4" t="n">
        <v>94655.32000000001</v>
      </c>
      <c r="U4" t="n">
        <v>0.23</v>
      </c>
      <c r="V4" t="n">
        <v>0.68</v>
      </c>
      <c r="W4" t="n">
        <v>2.98</v>
      </c>
      <c r="X4" t="n">
        <v>5.84</v>
      </c>
      <c r="Y4" t="n">
        <v>1</v>
      </c>
      <c r="Z4" t="n">
        <v>10</v>
      </c>
      <c r="AA4" t="n">
        <v>558.2476100097259</v>
      </c>
      <c r="AB4" t="n">
        <v>763.819008161694</v>
      </c>
      <c r="AC4" t="n">
        <v>690.9211940494522</v>
      </c>
      <c r="AD4" t="n">
        <v>558247.6100097259</v>
      </c>
      <c r="AE4" t="n">
        <v>763819.008161694</v>
      </c>
      <c r="AF4" t="n">
        <v>1.935078264806277e-06</v>
      </c>
      <c r="AG4" t="n">
        <v>22</v>
      </c>
      <c r="AH4" t="n">
        <v>690921.1940494522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2.9305</v>
      </c>
      <c r="E5" t="n">
        <v>34.12</v>
      </c>
      <c r="F5" t="n">
        <v>22.5</v>
      </c>
      <c r="G5" t="n">
        <v>8.380000000000001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387.84</v>
      </c>
      <c r="Q5" t="n">
        <v>3034.54</v>
      </c>
      <c r="R5" t="n">
        <v>214.85</v>
      </c>
      <c r="S5" t="n">
        <v>56.78</v>
      </c>
      <c r="T5" t="n">
        <v>76506.64</v>
      </c>
      <c r="U5" t="n">
        <v>0.26</v>
      </c>
      <c r="V5" t="n">
        <v>0.72</v>
      </c>
      <c r="W5" t="n">
        <v>2.92</v>
      </c>
      <c r="X5" t="n">
        <v>4.73</v>
      </c>
      <c r="Y5" t="n">
        <v>1</v>
      </c>
      <c r="Z5" t="n">
        <v>10</v>
      </c>
      <c r="AA5" t="n">
        <v>491.4343909499493</v>
      </c>
      <c r="AB5" t="n">
        <v>672.4022142529134</v>
      </c>
      <c r="AC5" t="n">
        <v>608.2290906470495</v>
      </c>
      <c r="AD5" t="n">
        <v>491434.3909499493</v>
      </c>
      <c r="AE5" t="n">
        <v>672402.2142529134</v>
      </c>
      <c r="AF5" t="n">
        <v>2.111223698814145e-06</v>
      </c>
      <c r="AG5" t="n">
        <v>20</v>
      </c>
      <c r="AH5" t="n">
        <v>608229.0906470495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3.1317</v>
      </c>
      <c r="E6" t="n">
        <v>31.93</v>
      </c>
      <c r="F6" t="n">
        <v>21.71</v>
      </c>
      <c r="G6" t="n">
        <v>9.65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371.51</v>
      </c>
      <c r="Q6" t="n">
        <v>3034.17</v>
      </c>
      <c r="R6" t="n">
        <v>189.44</v>
      </c>
      <c r="S6" t="n">
        <v>56.78</v>
      </c>
      <c r="T6" t="n">
        <v>63934.14</v>
      </c>
      <c r="U6" t="n">
        <v>0.3</v>
      </c>
      <c r="V6" t="n">
        <v>0.74</v>
      </c>
      <c r="W6" t="n">
        <v>2.87</v>
      </c>
      <c r="X6" t="n">
        <v>3.94</v>
      </c>
      <c r="Y6" t="n">
        <v>1</v>
      </c>
      <c r="Z6" t="n">
        <v>10</v>
      </c>
      <c r="AA6" t="n">
        <v>448.321745114764</v>
      </c>
      <c r="AB6" t="n">
        <v>613.4135902255149</v>
      </c>
      <c r="AC6" t="n">
        <v>554.870258105772</v>
      </c>
      <c r="AD6" t="n">
        <v>448321.745114764</v>
      </c>
      <c r="AE6" t="n">
        <v>613413.5902255148</v>
      </c>
      <c r="AF6" t="n">
        <v>2.256174460868882e-06</v>
      </c>
      <c r="AG6" t="n">
        <v>19</v>
      </c>
      <c r="AH6" t="n">
        <v>554870.258105772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3.2986</v>
      </c>
      <c r="E7" t="n">
        <v>30.32</v>
      </c>
      <c r="F7" t="n">
        <v>21.12</v>
      </c>
      <c r="G7" t="n">
        <v>10.92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</v>
      </c>
      <c r="Q7" t="n">
        <v>3034.18</v>
      </c>
      <c r="R7" t="n">
        <v>170.21</v>
      </c>
      <c r="S7" t="n">
        <v>56.78</v>
      </c>
      <c r="T7" t="n">
        <v>54412.01</v>
      </c>
      <c r="U7" t="n">
        <v>0.33</v>
      </c>
      <c r="V7" t="n">
        <v>0.76</v>
      </c>
      <c r="W7" t="n">
        <v>2.84</v>
      </c>
      <c r="X7" t="n">
        <v>3.35</v>
      </c>
      <c r="Y7" t="n">
        <v>1</v>
      </c>
      <c r="Z7" t="n">
        <v>10</v>
      </c>
      <c r="AA7" t="n">
        <v>415.5567971584416</v>
      </c>
      <c r="AB7" t="n">
        <v>568.5831429441881</v>
      </c>
      <c r="AC7" t="n">
        <v>514.3183657930472</v>
      </c>
      <c r="AD7" t="n">
        <v>415556.7971584416</v>
      </c>
      <c r="AE7" t="n">
        <v>568583.1429441881</v>
      </c>
      <c r="AF7" t="n">
        <v>2.376414431976912e-06</v>
      </c>
      <c r="AG7" t="n">
        <v>18</v>
      </c>
      <c r="AH7" t="n">
        <v>514318.3657930471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3.4297</v>
      </c>
      <c r="E8" t="n">
        <v>29.16</v>
      </c>
      <c r="F8" t="n">
        <v>20.71</v>
      </c>
      <c r="G8" t="n">
        <v>12.18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349.82</v>
      </c>
      <c r="Q8" t="n">
        <v>3033.7</v>
      </c>
      <c r="R8" t="n">
        <v>156.7</v>
      </c>
      <c r="S8" t="n">
        <v>56.78</v>
      </c>
      <c r="T8" t="n">
        <v>47725.48</v>
      </c>
      <c r="U8" t="n">
        <v>0.36</v>
      </c>
      <c r="V8" t="n">
        <v>0.78</v>
      </c>
      <c r="W8" t="n">
        <v>2.82</v>
      </c>
      <c r="X8" t="n">
        <v>2.94</v>
      </c>
      <c r="Y8" t="n">
        <v>1</v>
      </c>
      <c r="Z8" t="n">
        <v>10</v>
      </c>
      <c r="AA8" t="n">
        <v>390.6054944732415</v>
      </c>
      <c r="AB8" t="n">
        <v>534.4436698365116</v>
      </c>
      <c r="AC8" t="n">
        <v>483.4371160837159</v>
      </c>
      <c r="AD8" t="n">
        <v>390605.4944732415</v>
      </c>
      <c r="AE8" t="n">
        <v>534443.6698365116</v>
      </c>
      <c r="AF8" t="n">
        <v>2.47086296530383e-06</v>
      </c>
      <c r="AG8" t="n">
        <v>17</v>
      </c>
      <c r="AH8" t="n">
        <v>483437.1160837159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3.5407</v>
      </c>
      <c r="E9" t="n">
        <v>28.24</v>
      </c>
      <c r="F9" t="n">
        <v>20.39</v>
      </c>
      <c r="G9" t="n">
        <v>13.44</v>
      </c>
      <c r="H9" t="n">
        <v>0.17</v>
      </c>
      <c r="I9" t="n">
        <v>91</v>
      </c>
      <c r="J9" t="n">
        <v>288.71</v>
      </c>
      <c r="K9" t="n">
        <v>61.2</v>
      </c>
      <c r="L9" t="n">
        <v>2.75</v>
      </c>
      <c r="M9" t="n">
        <v>89</v>
      </c>
      <c r="N9" t="n">
        <v>79.76000000000001</v>
      </c>
      <c r="O9" t="n">
        <v>35841.5</v>
      </c>
      <c r="P9" t="n">
        <v>342.2</v>
      </c>
      <c r="Q9" t="n">
        <v>3034.05</v>
      </c>
      <c r="R9" t="n">
        <v>146.55</v>
      </c>
      <c r="S9" t="n">
        <v>56.78</v>
      </c>
      <c r="T9" t="n">
        <v>42705.26</v>
      </c>
      <c r="U9" t="n">
        <v>0.39</v>
      </c>
      <c r="V9" t="n">
        <v>0.79</v>
      </c>
      <c r="W9" t="n">
        <v>2.79</v>
      </c>
      <c r="X9" t="n">
        <v>2.62</v>
      </c>
      <c r="Y9" t="n">
        <v>1</v>
      </c>
      <c r="Z9" t="n">
        <v>10</v>
      </c>
      <c r="AA9" t="n">
        <v>376.5512591175824</v>
      </c>
      <c r="AB9" t="n">
        <v>515.2140449937946</v>
      </c>
      <c r="AC9" t="n">
        <v>466.0427396470398</v>
      </c>
      <c r="AD9" t="n">
        <v>376551.2591175825</v>
      </c>
      <c r="AE9" t="n">
        <v>515214.0449937945</v>
      </c>
      <c r="AF9" t="n">
        <v>2.550830831049734e-06</v>
      </c>
      <c r="AG9" t="n">
        <v>17</v>
      </c>
      <c r="AH9" t="n">
        <v>466042.7396470398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3.6356</v>
      </c>
      <c r="E10" t="n">
        <v>27.51</v>
      </c>
      <c r="F10" t="n">
        <v>20.14</v>
      </c>
      <c r="G10" t="n">
        <v>14.73</v>
      </c>
      <c r="H10" t="n">
        <v>0.18</v>
      </c>
      <c r="I10" t="n">
        <v>82</v>
      </c>
      <c r="J10" t="n">
        <v>289.21</v>
      </c>
      <c r="K10" t="n">
        <v>61.2</v>
      </c>
      <c r="L10" t="n">
        <v>3</v>
      </c>
      <c r="M10" t="n">
        <v>80</v>
      </c>
      <c r="N10" t="n">
        <v>80.02</v>
      </c>
      <c r="O10" t="n">
        <v>35903.99</v>
      </c>
      <c r="P10" t="n">
        <v>335.62</v>
      </c>
      <c r="Q10" t="n">
        <v>3033.77</v>
      </c>
      <c r="R10" t="n">
        <v>137.95</v>
      </c>
      <c r="S10" t="n">
        <v>56.78</v>
      </c>
      <c r="T10" t="n">
        <v>38454.64</v>
      </c>
      <c r="U10" t="n">
        <v>0.41</v>
      </c>
      <c r="V10" t="n">
        <v>0.8</v>
      </c>
      <c r="W10" t="n">
        <v>2.79</v>
      </c>
      <c r="X10" t="n">
        <v>2.37</v>
      </c>
      <c r="Y10" t="n">
        <v>1</v>
      </c>
      <c r="Z10" t="n">
        <v>10</v>
      </c>
      <c r="AA10" t="n">
        <v>358.235519055308</v>
      </c>
      <c r="AB10" t="n">
        <v>490.1536414071671</v>
      </c>
      <c r="AC10" t="n">
        <v>443.3740658062227</v>
      </c>
      <c r="AD10" t="n">
        <v>358235.519055308</v>
      </c>
      <c r="AE10" t="n">
        <v>490153.6414071671</v>
      </c>
      <c r="AF10" t="n">
        <v>2.619199754106367e-06</v>
      </c>
      <c r="AG10" t="n">
        <v>16</v>
      </c>
      <c r="AH10" t="n">
        <v>443374.0658062227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3.7262</v>
      </c>
      <c r="E11" t="n">
        <v>26.84</v>
      </c>
      <c r="F11" t="n">
        <v>19.9</v>
      </c>
      <c r="G11" t="n">
        <v>16.13</v>
      </c>
      <c r="H11" t="n">
        <v>0.2</v>
      </c>
      <c r="I11" t="n">
        <v>74</v>
      </c>
      <c r="J11" t="n">
        <v>289.72</v>
      </c>
      <c r="K11" t="n">
        <v>61.2</v>
      </c>
      <c r="L11" t="n">
        <v>3.25</v>
      </c>
      <c r="M11" t="n">
        <v>72</v>
      </c>
      <c r="N11" t="n">
        <v>80.27</v>
      </c>
      <c r="O11" t="n">
        <v>35966.59</v>
      </c>
      <c r="P11" t="n">
        <v>329.04</v>
      </c>
      <c r="Q11" t="n">
        <v>3033.66</v>
      </c>
      <c r="R11" t="n">
        <v>130.85</v>
      </c>
      <c r="S11" t="n">
        <v>56.78</v>
      </c>
      <c r="T11" t="n">
        <v>34942.44</v>
      </c>
      <c r="U11" t="n">
        <v>0.43</v>
      </c>
      <c r="V11" t="n">
        <v>0.8100000000000001</v>
      </c>
      <c r="W11" t="n">
        <v>2.76</v>
      </c>
      <c r="X11" t="n">
        <v>2.13</v>
      </c>
      <c r="Y11" t="n">
        <v>1</v>
      </c>
      <c r="Z11" t="n">
        <v>10</v>
      </c>
      <c r="AA11" t="n">
        <v>347.741769554111</v>
      </c>
      <c r="AB11" t="n">
        <v>475.795630388075</v>
      </c>
      <c r="AC11" t="n">
        <v>430.3863632071976</v>
      </c>
      <c r="AD11" t="n">
        <v>347741.769554111</v>
      </c>
      <c r="AE11" t="n">
        <v>475795.630388075</v>
      </c>
      <c r="AF11" t="n">
        <v>2.684470822904374e-06</v>
      </c>
      <c r="AG11" t="n">
        <v>16</v>
      </c>
      <c r="AH11" t="n">
        <v>430386.3632071976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3.801</v>
      </c>
      <c r="E12" t="n">
        <v>26.31</v>
      </c>
      <c r="F12" t="n">
        <v>19.7</v>
      </c>
      <c r="G12" t="n">
        <v>17.38</v>
      </c>
      <c r="H12" t="n">
        <v>0.21</v>
      </c>
      <c r="I12" t="n">
        <v>68</v>
      </c>
      <c r="J12" t="n">
        <v>290.23</v>
      </c>
      <c r="K12" t="n">
        <v>61.2</v>
      </c>
      <c r="L12" t="n">
        <v>3.5</v>
      </c>
      <c r="M12" t="n">
        <v>66</v>
      </c>
      <c r="N12" t="n">
        <v>80.53</v>
      </c>
      <c r="O12" t="n">
        <v>36029.29</v>
      </c>
      <c r="P12" t="n">
        <v>323.64</v>
      </c>
      <c r="Q12" t="n">
        <v>3033.5</v>
      </c>
      <c r="R12" t="n">
        <v>123.69</v>
      </c>
      <c r="S12" t="n">
        <v>56.78</v>
      </c>
      <c r="T12" t="n">
        <v>31391.16</v>
      </c>
      <c r="U12" t="n">
        <v>0.46</v>
      </c>
      <c r="V12" t="n">
        <v>0.82</v>
      </c>
      <c r="W12" t="n">
        <v>2.76</v>
      </c>
      <c r="X12" t="n">
        <v>1.93</v>
      </c>
      <c r="Y12" t="n">
        <v>1</v>
      </c>
      <c r="Z12" t="n">
        <v>10</v>
      </c>
      <c r="AA12" t="n">
        <v>339.4737878069969</v>
      </c>
      <c r="AB12" t="n">
        <v>464.4830130040621</v>
      </c>
      <c r="AC12" t="n">
        <v>420.1534061489567</v>
      </c>
      <c r="AD12" t="n">
        <v>339473.787806997</v>
      </c>
      <c r="AE12" t="n">
        <v>464483.0130040621</v>
      </c>
      <c r="AF12" t="n">
        <v>2.738359078379992e-06</v>
      </c>
      <c r="AG12" t="n">
        <v>16</v>
      </c>
      <c r="AH12" t="n">
        <v>420153.4061489567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3.8708</v>
      </c>
      <c r="E13" t="n">
        <v>25.83</v>
      </c>
      <c r="F13" t="n">
        <v>19.54</v>
      </c>
      <c r="G13" t="n">
        <v>18.91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318.86</v>
      </c>
      <c r="Q13" t="n">
        <v>3033.8</v>
      </c>
      <c r="R13" t="n">
        <v>118.74</v>
      </c>
      <c r="S13" t="n">
        <v>56.78</v>
      </c>
      <c r="T13" t="n">
        <v>28945.84</v>
      </c>
      <c r="U13" t="n">
        <v>0.48</v>
      </c>
      <c r="V13" t="n">
        <v>0.83</v>
      </c>
      <c r="W13" t="n">
        <v>2.76</v>
      </c>
      <c r="X13" t="n">
        <v>1.78</v>
      </c>
      <c r="Y13" t="n">
        <v>1</v>
      </c>
      <c r="Z13" t="n">
        <v>10</v>
      </c>
      <c r="AA13" t="n">
        <v>325.2730182681011</v>
      </c>
      <c r="AB13" t="n">
        <v>445.0528936272083</v>
      </c>
      <c r="AC13" t="n">
        <v>402.5776700950861</v>
      </c>
      <c r="AD13" t="n">
        <v>325273.018268101</v>
      </c>
      <c r="AE13" t="n">
        <v>445052.8936272083</v>
      </c>
      <c r="AF13" t="n">
        <v>2.78864517774093e-06</v>
      </c>
      <c r="AG13" t="n">
        <v>15</v>
      </c>
      <c r="AH13" t="n">
        <v>402577.6700950861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3.9231</v>
      </c>
      <c r="E14" t="n">
        <v>25.49</v>
      </c>
      <c r="F14" t="n">
        <v>19.42</v>
      </c>
      <c r="G14" t="n">
        <v>20.08</v>
      </c>
      <c r="H14" t="n">
        <v>0.24</v>
      </c>
      <c r="I14" t="n">
        <v>58</v>
      </c>
      <c r="J14" t="n">
        <v>291.25</v>
      </c>
      <c r="K14" t="n">
        <v>61.2</v>
      </c>
      <c r="L14" t="n">
        <v>4</v>
      </c>
      <c r="M14" t="n">
        <v>56</v>
      </c>
      <c r="N14" t="n">
        <v>81.05</v>
      </c>
      <c r="O14" t="n">
        <v>36155.02</v>
      </c>
      <c r="P14" t="n">
        <v>314.1</v>
      </c>
      <c r="Q14" t="n">
        <v>3033.61</v>
      </c>
      <c r="R14" t="n">
        <v>114.61</v>
      </c>
      <c r="S14" t="n">
        <v>56.78</v>
      </c>
      <c r="T14" t="n">
        <v>26902.66</v>
      </c>
      <c r="U14" t="n">
        <v>0.5</v>
      </c>
      <c r="V14" t="n">
        <v>0.83</v>
      </c>
      <c r="W14" t="n">
        <v>2.75</v>
      </c>
      <c r="X14" t="n">
        <v>1.65</v>
      </c>
      <c r="Y14" t="n">
        <v>1</v>
      </c>
      <c r="Z14" t="n">
        <v>10</v>
      </c>
      <c r="AA14" t="n">
        <v>319.2920076707371</v>
      </c>
      <c r="AB14" t="n">
        <v>436.8694110643301</v>
      </c>
      <c r="AC14" t="n">
        <v>395.1752076224191</v>
      </c>
      <c r="AD14" t="n">
        <v>319292.0076707371</v>
      </c>
      <c r="AE14" t="n">
        <v>436869.4110643301</v>
      </c>
      <c r="AF14" t="n">
        <v>2.826323730700485e-06</v>
      </c>
      <c r="AG14" t="n">
        <v>15</v>
      </c>
      <c r="AH14" t="n">
        <v>395175.2076224191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3.9737</v>
      </c>
      <c r="E15" t="n">
        <v>25.17</v>
      </c>
      <c r="F15" t="n">
        <v>19.31</v>
      </c>
      <c r="G15" t="n">
        <v>21.45</v>
      </c>
      <c r="H15" t="n">
        <v>0.26</v>
      </c>
      <c r="I15" t="n">
        <v>54</v>
      </c>
      <c r="J15" t="n">
        <v>291.76</v>
      </c>
      <c r="K15" t="n">
        <v>61.2</v>
      </c>
      <c r="L15" t="n">
        <v>4.25</v>
      </c>
      <c r="M15" t="n">
        <v>52</v>
      </c>
      <c r="N15" t="n">
        <v>81.31</v>
      </c>
      <c r="O15" t="n">
        <v>36218.04</v>
      </c>
      <c r="P15" t="n">
        <v>309.76</v>
      </c>
      <c r="Q15" t="n">
        <v>3033.57</v>
      </c>
      <c r="R15" t="n">
        <v>110.96</v>
      </c>
      <c r="S15" t="n">
        <v>56.78</v>
      </c>
      <c r="T15" t="n">
        <v>25097.22</v>
      </c>
      <c r="U15" t="n">
        <v>0.51</v>
      </c>
      <c r="V15" t="n">
        <v>0.84</v>
      </c>
      <c r="W15" t="n">
        <v>2.74</v>
      </c>
      <c r="X15" t="n">
        <v>1.54</v>
      </c>
      <c r="Y15" t="n">
        <v>1</v>
      </c>
      <c r="Z15" t="n">
        <v>10</v>
      </c>
      <c r="AA15" t="n">
        <v>313.8228390954977</v>
      </c>
      <c r="AB15" t="n">
        <v>429.3862533369989</v>
      </c>
      <c r="AC15" t="n">
        <v>388.4062319659064</v>
      </c>
      <c r="AD15" t="n">
        <v>313822.8390954977</v>
      </c>
      <c r="AE15" t="n">
        <v>429386.2533369989</v>
      </c>
      <c r="AF15" t="n">
        <v>2.862777550581051e-06</v>
      </c>
      <c r="AG15" t="n">
        <v>15</v>
      </c>
      <c r="AH15" t="n">
        <v>388406.2319659065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4.0273</v>
      </c>
      <c r="E16" t="n">
        <v>24.83</v>
      </c>
      <c r="F16" t="n">
        <v>19.19</v>
      </c>
      <c r="G16" t="n">
        <v>23.02</v>
      </c>
      <c r="H16" t="n">
        <v>0.27</v>
      </c>
      <c r="I16" t="n">
        <v>50</v>
      </c>
      <c r="J16" t="n">
        <v>292.27</v>
      </c>
      <c r="K16" t="n">
        <v>61.2</v>
      </c>
      <c r="L16" t="n">
        <v>4.5</v>
      </c>
      <c r="M16" t="n">
        <v>48</v>
      </c>
      <c r="N16" t="n">
        <v>81.56999999999999</v>
      </c>
      <c r="O16" t="n">
        <v>36281.16</v>
      </c>
      <c r="P16" t="n">
        <v>305.43</v>
      </c>
      <c r="Q16" t="n">
        <v>3033.69</v>
      </c>
      <c r="R16" t="n">
        <v>107.19</v>
      </c>
      <c r="S16" t="n">
        <v>56.78</v>
      </c>
      <c r="T16" t="n">
        <v>23231.55</v>
      </c>
      <c r="U16" t="n">
        <v>0.53</v>
      </c>
      <c r="V16" t="n">
        <v>0.84</v>
      </c>
      <c r="W16" t="n">
        <v>2.73</v>
      </c>
      <c r="X16" t="n">
        <v>1.42</v>
      </c>
      <c r="Y16" t="n">
        <v>1</v>
      </c>
      <c r="Z16" t="n">
        <v>10</v>
      </c>
      <c r="AA16" t="n">
        <v>308.3364014171091</v>
      </c>
      <c r="AB16" t="n">
        <v>421.8794672608798</v>
      </c>
      <c r="AC16" t="n">
        <v>381.6158830170518</v>
      </c>
      <c r="AD16" t="n">
        <v>308336.4014171091</v>
      </c>
      <c r="AE16" t="n">
        <v>421879.4672608798</v>
      </c>
      <c r="AF16" t="n">
        <v>2.901392664130424e-06</v>
      </c>
      <c r="AG16" t="n">
        <v>15</v>
      </c>
      <c r="AH16" t="n">
        <v>381615.8830170518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4.0684</v>
      </c>
      <c r="E17" t="n">
        <v>24.58</v>
      </c>
      <c r="F17" t="n">
        <v>19.1</v>
      </c>
      <c r="G17" t="n">
        <v>24.38</v>
      </c>
      <c r="H17" t="n">
        <v>0.29</v>
      </c>
      <c r="I17" t="n">
        <v>47</v>
      </c>
      <c r="J17" t="n">
        <v>292.79</v>
      </c>
      <c r="K17" t="n">
        <v>61.2</v>
      </c>
      <c r="L17" t="n">
        <v>4.75</v>
      </c>
      <c r="M17" t="n">
        <v>45</v>
      </c>
      <c r="N17" t="n">
        <v>81.84</v>
      </c>
      <c r="O17" t="n">
        <v>36344.4</v>
      </c>
      <c r="P17" t="n">
        <v>301.25</v>
      </c>
      <c r="Q17" t="n">
        <v>3033.61</v>
      </c>
      <c r="R17" t="n">
        <v>104.06</v>
      </c>
      <c r="S17" t="n">
        <v>56.78</v>
      </c>
      <c r="T17" t="n">
        <v>21683.76</v>
      </c>
      <c r="U17" t="n">
        <v>0.55</v>
      </c>
      <c r="V17" t="n">
        <v>0.84</v>
      </c>
      <c r="W17" t="n">
        <v>2.73</v>
      </c>
      <c r="X17" t="n">
        <v>1.33</v>
      </c>
      <c r="Y17" t="n">
        <v>1</v>
      </c>
      <c r="Z17" t="n">
        <v>10</v>
      </c>
      <c r="AA17" t="n">
        <v>303.7182052645885</v>
      </c>
      <c r="AB17" t="n">
        <v>415.5606475445662</v>
      </c>
      <c r="AC17" t="n">
        <v>375.900122585944</v>
      </c>
      <c r="AD17" t="n">
        <v>303718.2052645885</v>
      </c>
      <c r="AE17" t="n">
        <v>415560.6475445662</v>
      </c>
      <c r="AF17" t="n">
        <v>2.931002387393096e-06</v>
      </c>
      <c r="AG17" t="n">
        <v>15</v>
      </c>
      <c r="AH17" t="n">
        <v>375900.122585944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4.1094</v>
      </c>
      <c r="E18" t="n">
        <v>24.33</v>
      </c>
      <c r="F18" t="n">
        <v>19.01</v>
      </c>
      <c r="G18" t="n">
        <v>25.93</v>
      </c>
      <c r="H18" t="n">
        <v>0.3</v>
      </c>
      <c r="I18" t="n">
        <v>44</v>
      </c>
      <c r="J18" t="n">
        <v>293.3</v>
      </c>
      <c r="K18" t="n">
        <v>61.2</v>
      </c>
      <c r="L18" t="n">
        <v>5</v>
      </c>
      <c r="M18" t="n">
        <v>42</v>
      </c>
      <c r="N18" t="n">
        <v>82.09999999999999</v>
      </c>
      <c r="O18" t="n">
        <v>36407.75</v>
      </c>
      <c r="P18" t="n">
        <v>298.12</v>
      </c>
      <c r="Q18" t="n">
        <v>3033.53</v>
      </c>
      <c r="R18" t="n">
        <v>101.41</v>
      </c>
      <c r="S18" t="n">
        <v>56.78</v>
      </c>
      <c r="T18" t="n">
        <v>20370.9</v>
      </c>
      <c r="U18" t="n">
        <v>0.5600000000000001</v>
      </c>
      <c r="V18" t="n">
        <v>0.85</v>
      </c>
      <c r="W18" t="n">
        <v>2.73</v>
      </c>
      <c r="X18" t="n">
        <v>1.25</v>
      </c>
      <c r="Y18" t="n">
        <v>1</v>
      </c>
      <c r="Z18" t="n">
        <v>10</v>
      </c>
      <c r="AA18" t="n">
        <v>299.8150808289924</v>
      </c>
      <c r="AB18" t="n">
        <v>410.2202204980862</v>
      </c>
      <c r="AC18" t="n">
        <v>371.0693784014437</v>
      </c>
      <c r="AD18" t="n">
        <v>299815.0808289924</v>
      </c>
      <c r="AE18" t="n">
        <v>410220.2204980862</v>
      </c>
      <c r="AF18" t="n">
        <v>2.960540067533475e-06</v>
      </c>
      <c r="AG18" t="n">
        <v>15</v>
      </c>
      <c r="AH18" t="n">
        <v>371069.3784014437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4.1416</v>
      </c>
      <c r="E19" t="n">
        <v>24.15</v>
      </c>
      <c r="F19" t="n">
        <v>18.93</v>
      </c>
      <c r="G19" t="n">
        <v>27.05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294.61</v>
      </c>
      <c r="Q19" t="n">
        <v>3033.45</v>
      </c>
      <c r="R19" t="n">
        <v>98.76000000000001</v>
      </c>
      <c r="S19" t="n">
        <v>56.78</v>
      </c>
      <c r="T19" t="n">
        <v>19057.82</v>
      </c>
      <c r="U19" t="n">
        <v>0.57</v>
      </c>
      <c r="V19" t="n">
        <v>0.85</v>
      </c>
      <c r="W19" t="n">
        <v>2.72</v>
      </c>
      <c r="X19" t="n">
        <v>1.17</v>
      </c>
      <c r="Y19" t="n">
        <v>1</v>
      </c>
      <c r="Z19" t="n">
        <v>10</v>
      </c>
      <c r="AA19" t="n">
        <v>289.2176971238139</v>
      </c>
      <c r="AB19" t="n">
        <v>395.7204125890881</v>
      </c>
      <c r="AC19" t="n">
        <v>357.953411808672</v>
      </c>
      <c r="AD19" t="n">
        <v>289217.6971238139</v>
      </c>
      <c r="AE19" t="n">
        <v>395720.4125890881</v>
      </c>
      <c r="AF19" t="n">
        <v>2.983737952912017e-06</v>
      </c>
      <c r="AG19" t="n">
        <v>14</v>
      </c>
      <c r="AH19" t="n">
        <v>357953.411808672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4.1836</v>
      </c>
      <c r="E20" t="n">
        <v>23.9</v>
      </c>
      <c r="F20" t="n">
        <v>18.85</v>
      </c>
      <c r="G20" t="n">
        <v>29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289.97</v>
      </c>
      <c r="Q20" t="n">
        <v>3033.62</v>
      </c>
      <c r="R20" t="n">
        <v>96.22</v>
      </c>
      <c r="S20" t="n">
        <v>56.78</v>
      </c>
      <c r="T20" t="n">
        <v>17804.02</v>
      </c>
      <c r="U20" t="n">
        <v>0.59</v>
      </c>
      <c r="V20" t="n">
        <v>0.86</v>
      </c>
      <c r="W20" t="n">
        <v>2.72</v>
      </c>
      <c r="X20" t="n">
        <v>1.09</v>
      </c>
      <c r="Y20" t="n">
        <v>1</v>
      </c>
      <c r="Z20" t="n">
        <v>10</v>
      </c>
      <c r="AA20" t="n">
        <v>284.5487469927323</v>
      </c>
      <c r="AB20" t="n">
        <v>389.3321490401998</v>
      </c>
      <c r="AC20" t="n">
        <v>352.1748351669056</v>
      </c>
      <c r="AD20" t="n">
        <v>284548.7469927323</v>
      </c>
      <c r="AE20" t="n">
        <v>389332.1490401998</v>
      </c>
      <c r="AF20" t="n">
        <v>3.013996064275331e-06</v>
      </c>
      <c r="AG20" t="n">
        <v>14</v>
      </c>
      <c r="AH20" t="n">
        <v>352174.8351669055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4.2079</v>
      </c>
      <c r="E21" t="n">
        <v>23.76</v>
      </c>
      <c r="F21" t="n">
        <v>18.82</v>
      </c>
      <c r="G21" t="n">
        <v>30.52</v>
      </c>
      <c r="H21" t="n">
        <v>0.35</v>
      </c>
      <c r="I21" t="n">
        <v>37</v>
      </c>
      <c r="J21" t="n">
        <v>294.84</v>
      </c>
      <c r="K21" t="n">
        <v>61.2</v>
      </c>
      <c r="L21" t="n">
        <v>5.75</v>
      </c>
      <c r="M21" t="n">
        <v>35</v>
      </c>
      <c r="N21" t="n">
        <v>82.90000000000001</v>
      </c>
      <c r="O21" t="n">
        <v>36598.44</v>
      </c>
      <c r="P21" t="n">
        <v>287.63</v>
      </c>
      <c r="Q21" t="n">
        <v>3033.67</v>
      </c>
      <c r="R21" t="n">
        <v>95.09999999999999</v>
      </c>
      <c r="S21" t="n">
        <v>56.78</v>
      </c>
      <c r="T21" t="n">
        <v>17252.09</v>
      </c>
      <c r="U21" t="n">
        <v>0.6</v>
      </c>
      <c r="V21" t="n">
        <v>0.86</v>
      </c>
      <c r="W21" t="n">
        <v>2.72</v>
      </c>
      <c r="X21" t="n">
        <v>1.06</v>
      </c>
      <c r="Y21" t="n">
        <v>1</v>
      </c>
      <c r="Z21" t="n">
        <v>10</v>
      </c>
      <c r="AA21" t="n">
        <v>282.1034755269145</v>
      </c>
      <c r="AB21" t="n">
        <v>385.9864207429046</v>
      </c>
      <c r="AC21" t="n">
        <v>349.1484184825449</v>
      </c>
      <c r="AD21" t="n">
        <v>282103.4755269145</v>
      </c>
      <c r="AE21" t="n">
        <v>385986.4207429045</v>
      </c>
      <c r="AF21" t="n">
        <v>3.031502542992678e-06</v>
      </c>
      <c r="AG21" t="n">
        <v>14</v>
      </c>
      <c r="AH21" t="n">
        <v>349148.4184825449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4.2386</v>
      </c>
      <c r="E22" t="n">
        <v>23.59</v>
      </c>
      <c r="F22" t="n">
        <v>18.76</v>
      </c>
      <c r="G22" t="n">
        <v>32.16</v>
      </c>
      <c r="H22" t="n">
        <v>0.36</v>
      </c>
      <c r="I22" t="n">
        <v>35</v>
      </c>
      <c r="J22" t="n">
        <v>295.36</v>
      </c>
      <c r="K22" t="n">
        <v>61.2</v>
      </c>
      <c r="L22" t="n">
        <v>6</v>
      </c>
      <c r="M22" t="n">
        <v>33</v>
      </c>
      <c r="N22" t="n">
        <v>83.16</v>
      </c>
      <c r="O22" t="n">
        <v>36662.22</v>
      </c>
      <c r="P22" t="n">
        <v>283.63</v>
      </c>
      <c r="Q22" t="n">
        <v>3033.58</v>
      </c>
      <c r="R22" t="n">
        <v>93</v>
      </c>
      <c r="S22" t="n">
        <v>56.78</v>
      </c>
      <c r="T22" t="n">
        <v>16214.94</v>
      </c>
      <c r="U22" t="n">
        <v>0.61</v>
      </c>
      <c r="V22" t="n">
        <v>0.86</v>
      </c>
      <c r="W22" t="n">
        <v>2.72</v>
      </c>
      <c r="X22" t="n">
        <v>0.99</v>
      </c>
      <c r="Y22" t="n">
        <v>1</v>
      </c>
      <c r="Z22" t="n">
        <v>10</v>
      </c>
      <c r="AA22" t="n">
        <v>278.4379170437296</v>
      </c>
      <c r="AB22" t="n">
        <v>380.9710419131837</v>
      </c>
      <c r="AC22" t="n">
        <v>344.6117003692043</v>
      </c>
      <c r="AD22" t="n">
        <v>278437.9170437296</v>
      </c>
      <c r="AE22" t="n">
        <v>380971.0419131838</v>
      </c>
      <c r="AF22" t="n">
        <v>3.053619781536815e-06</v>
      </c>
      <c r="AG22" t="n">
        <v>14</v>
      </c>
      <c r="AH22" t="n">
        <v>344611.7003692043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4.2729</v>
      </c>
      <c r="E23" t="n">
        <v>23.4</v>
      </c>
      <c r="F23" t="n">
        <v>18.68</v>
      </c>
      <c r="G23" t="n">
        <v>33.96</v>
      </c>
      <c r="H23" t="n">
        <v>0.38</v>
      </c>
      <c r="I23" t="n">
        <v>33</v>
      </c>
      <c r="J23" t="n">
        <v>295.88</v>
      </c>
      <c r="K23" t="n">
        <v>61.2</v>
      </c>
      <c r="L23" t="n">
        <v>6.25</v>
      </c>
      <c r="M23" t="n">
        <v>31</v>
      </c>
      <c r="N23" t="n">
        <v>83.43000000000001</v>
      </c>
      <c r="O23" t="n">
        <v>36726.12</v>
      </c>
      <c r="P23" t="n">
        <v>278.97</v>
      </c>
      <c r="Q23" t="n">
        <v>3033.51</v>
      </c>
      <c r="R23" t="n">
        <v>90.51000000000001</v>
      </c>
      <c r="S23" t="n">
        <v>56.78</v>
      </c>
      <c r="T23" t="n">
        <v>14975.92</v>
      </c>
      <c r="U23" t="n">
        <v>0.63</v>
      </c>
      <c r="V23" t="n">
        <v>0.86</v>
      </c>
      <c r="W23" t="n">
        <v>2.71</v>
      </c>
      <c r="X23" t="n">
        <v>0.91</v>
      </c>
      <c r="Y23" t="n">
        <v>1</v>
      </c>
      <c r="Z23" t="n">
        <v>10</v>
      </c>
      <c r="AA23" t="n">
        <v>274.2846400714715</v>
      </c>
      <c r="AB23" t="n">
        <v>375.2883451300919</v>
      </c>
      <c r="AC23" t="n">
        <v>339.4713521913757</v>
      </c>
      <c r="AD23" t="n">
        <v>274284.6400714715</v>
      </c>
      <c r="AE23" t="n">
        <v>375288.3451300919</v>
      </c>
      <c r="AF23" t="n">
        <v>3.078330572483522e-06</v>
      </c>
      <c r="AG23" t="n">
        <v>14</v>
      </c>
      <c r="AH23" t="n">
        <v>339471.3521913757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4.2871</v>
      </c>
      <c r="E24" t="n">
        <v>23.33</v>
      </c>
      <c r="F24" t="n">
        <v>18.65</v>
      </c>
      <c r="G24" t="n">
        <v>34.97</v>
      </c>
      <c r="H24" t="n">
        <v>0.39</v>
      </c>
      <c r="I24" t="n">
        <v>32</v>
      </c>
      <c r="J24" t="n">
        <v>296.4</v>
      </c>
      <c r="K24" t="n">
        <v>61.2</v>
      </c>
      <c r="L24" t="n">
        <v>6.5</v>
      </c>
      <c r="M24" t="n">
        <v>30</v>
      </c>
      <c r="N24" t="n">
        <v>83.7</v>
      </c>
      <c r="O24" t="n">
        <v>36790.13</v>
      </c>
      <c r="P24" t="n">
        <v>277.12</v>
      </c>
      <c r="Q24" t="n">
        <v>3033.68</v>
      </c>
      <c r="R24" t="n">
        <v>89.56</v>
      </c>
      <c r="S24" t="n">
        <v>56.78</v>
      </c>
      <c r="T24" t="n">
        <v>14509.46</v>
      </c>
      <c r="U24" t="n">
        <v>0.63</v>
      </c>
      <c r="V24" t="n">
        <v>0.87</v>
      </c>
      <c r="W24" t="n">
        <v>2.71</v>
      </c>
      <c r="X24" t="n">
        <v>0.89</v>
      </c>
      <c r="Y24" t="n">
        <v>1</v>
      </c>
      <c r="Z24" t="n">
        <v>10</v>
      </c>
      <c r="AA24" t="n">
        <v>272.6322504021743</v>
      </c>
      <c r="AB24" t="n">
        <v>373.0274726862723</v>
      </c>
      <c r="AC24" t="n">
        <v>337.4262542404398</v>
      </c>
      <c r="AD24" t="n">
        <v>272632.2504021744</v>
      </c>
      <c r="AE24" t="n">
        <v>373027.4726862723</v>
      </c>
      <c r="AF24" t="n">
        <v>3.088560695849214e-06</v>
      </c>
      <c r="AG24" t="n">
        <v>14</v>
      </c>
      <c r="AH24" t="n">
        <v>337426.2542404398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4.3178</v>
      </c>
      <c r="E25" t="n">
        <v>23.16</v>
      </c>
      <c r="F25" t="n">
        <v>18.59</v>
      </c>
      <c r="G25" t="n">
        <v>37.19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28</v>
      </c>
      <c r="N25" t="n">
        <v>83.97</v>
      </c>
      <c r="O25" t="n">
        <v>36854.25</v>
      </c>
      <c r="P25" t="n">
        <v>272.34</v>
      </c>
      <c r="Q25" t="n">
        <v>3033.89</v>
      </c>
      <c r="R25" t="n">
        <v>87.7</v>
      </c>
      <c r="S25" t="n">
        <v>56.78</v>
      </c>
      <c r="T25" t="n">
        <v>13587.14</v>
      </c>
      <c r="U25" t="n">
        <v>0.65</v>
      </c>
      <c r="V25" t="n">
        <v>0.87</v>
      </c>
      <c r="W25" t="n">
        <v>2.7</v>
      </c>
      <c r="X25" t="n">
        <v>0.83</v>
      </c>
      <c r="Y25" t="n">
        <v>1</v>
      </c>
      <c r="Z25" t="n">
        <v>10</v>
      </c>
      <c r="AA25" t="n">
        <v>268.6643465594665</v>
      </c>
      <c r="AB25" t="n">
        <v>367.5984115971165</v>
      </c>
      <c r="AC25" t="n">
        <v>332.5153351218979</v>
      </c>
      <c r="AD25" t="n">
        <v>268664.3465594666</v>
      </c>
      <c r="AE25" t="n">
        <v>367598.4115971164</v>
      </c>
      <c r="AF25" t="n">
        <v>3.110677934393351e-06</v>
      </c>
      <c r="AG25" t="n">
        <v>14</v>
      </c>
      <c r="AH25" t="n">
        <v>332515.3351218979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4.333</v>
      </c>
      <c r="E26" t="n">
        <v>23.08</v>
      </c>
      <c r="F26" t="n">
        <v>18.57</v>
      </c>
      <c r="G26" t="n">
        <v>38.41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27</v>
      </c>
      <c r="N26" t="n">
        <v>84.23999999999999</v>
      </c>
      <c r="O26" t="n">
        <v>36918.48</v>
      </c>
      <c r="P26" t="n">
        <v>269.7</v>
      </c>
      <c r="Q26" t="n">
        <v>3033.49</v>
      </c>
      <c r="R26" t="n">
        <v>86.92</v>
      </c>
      <c r="S26" t="n">
        <v>56.78</v>
      </c>
      <c r="T26" t="n">
        <v>13203.44</v>
      </c>
      <c r="U26" t="n">
        <v>0.65</v>
      </c>
      <c r="V26" t="n">
        <v>0.87</v>
      </c>
      <c r="W26" t="n">
        <v>2.7</v>
      </c>
      <c r="X26" t="n">
        <v>0.8</v>
      </c>
      <c r="Y26" t="n">
        <v>1</v>
      </c>
      <c r="Z26" t="n">
        <v>10</v>
      </c>
      <c r="AA26" t="n">
        <v>266.5769404204509</v>
      </c>
      <c r="AB26" t="n">
        <v>364.7423304278558</v>
      </c>
      <c r="AC26" t="n">
        <v>329.9318343308964</v>
      </c>
      <c r="AD26" t="n">
        <v>266576.9404204509</v>
      </c>
      <c r="AE26" t="n">
        <v>364742.3304278558</v>
      </c>
      <c r="AF26" t="n">
        <v>3.12162848898198e-06</v>
      </c>
      <c r="AG26" t="n">
        <v>14</v>
      </c>
      <c r="AH26" t="n">
        <v>329931.8343308964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4.3467</v>
      </c>
      <c r="E27" t="n">
        <v>23.01</v>
      </c>
      <c r="F27" t="n">
        <v>18.55</v>
      </c>
      <c r="G27" t="n">
        <v>39.75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26</v>
      </c>
      <c r="N27" t="n">
        <v>84.51000000000001</v>
      </c>
      <c r="O27" t="n">
        <v>36982.83</v>
      </c>
      <c r="P27" t="n">
        <v>266.06</v>
      </c>
      <c r="Q27" t="n">
        <v>3033.69</v>
      </c>
      <c r="R27" t="n">
        <v>86.39</v>
      </c>
      <c r="S27" t="n">
        <v>56.78</v>
      </c>
      <c r="T27" t="n">
        <v>12942.17</v>
      </c>
      <c r="U27" t="n">
        <v>0.66</v>
      </c>
      <c r="V27" t="n">
        <v>0.87</v>
      </c>
      <c r="W27" t="n">
        <v>2.7</v>
      </c>
      <c r="X27" t="n">
        <v>0.78</v>
      </c>
      <c r="Y27" t="n">
        <v>1</v>
      </c>
      <c r="Z27" t="n">
        <v>10</v>
      </c>
      <c r="AA27" t="n">
        <v>264.0048280708369</v>
      </c>
      <c r="AB27" t="n">
        <v>361.2230528375257</v>
      </c>
      <c r="AC27" t="n">
        <v>326.7484316544503</v>
      </c>
      <c r="AD27" t="n">
        <v>264004.828070837</v>
      </c>
      <c r="AE27" t="n">
        <v>361223.0528375257</v>
      </c>
      <c r="AF27" t="n">
        <v>3.131498396736204e-06</v>
      </c>
      <c r="AG27" t="n">
        <v>14</v>
      </c>
      <c r="AH27" t="n">
        <v>326748.4316544503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4.3776</v>
      </c>
      <c r="E28" t="n">
        <v>22.84</v>
      </c>
      <c r="F28" t="n">
        <v>18.49</v>
      </c>
      <c r="G28" t="n">
        <v>42.68</v>
      </c>
      <c r="H28" t="n">
        <v>0.45</v>
      </c>
      <c r="I28" t="n">
        <v>26</v>
      </c>
      <c r="J28" t="n">
        <v>298.48</v>
      </c>
      <c r="K28" t="n">
        <v>61.2</v>
      </c>
      <c r="L28" t="n">
        <v>7.5</v>
      </c>
      <c r="M28" t="n">
        <v>24</v>
      </c>
      <c r="N28" t="n">
        <v>84.79000000000001</v>
      </c>
      <c r="O28" t="n">
        <v>37047.29</v>
      </c>
      <c r="P28" t="n">
        <v>261.82</v>
      </c>
      <c r="Q28" t="n">
        <v>3033.61</v>
      </c>
      <c r="R28" t="n">
        <v>84.40000000000001</v>
      </c>
      <c r="S28" t="n">
        <v>56.78</v>
      </c>
      <c r="T28" t="n">
        <v>11958.43</v>
      </c>
      <c r="U28" t="n">
        <v>0.67</v>
      </c>
      <c r="V28" t="n">
        <v>0.87</v>
      </c>
      <c r="W28" t="n">
        <v>2.7</v>
      </c>
      <c r="X28" t="n">
        <v>0.73</v>
      </c>
      <c r="Y28" t="n">
        <v>1</v>
      </c>
      <c r="Z28" t="n">
        <v>10</v>
      </c>
      <c r="AA28" t="n">
        <v>260.4424433169858</v>
      </c>
      <c r="AB28" t="n">
        <v>356.348840855983</v>
      </c>
      <c r="AC28" t="n">
        <v>322.3394076234265</v>
      </c>
      <c r="AD28" t="n">
        <v>260442.4433169858</v>
      </c>
      <c r="AE28" t="n">
        <v>356348.840855983</v>
      </c>
      <c r="AF28" t="n">
        <v>3.153759721524928e-06</v>
      </c>
      <c r="AG28" t="n">
        <v>14</v>
      </c>
      <c r="AH28" t="n">
        <v>322339.4076234265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4.394</v>
      </c>
      <c r="E29" t="n">
        <v>22.76</v>
      </c>
      <c r="F29" t="n">
        <v>18.46</v>
      </c>
      <c r="G29" t="n">
        <v>44.31</v>
      </c>
      <c r="H29" t="n">
        <v>0.46</v>
      </c>
      <c r="I29" t="n">
        <v>25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257.05</v>
      </c>
      <c r="Q29" t="n">
        <v>3033.45</v>
      </c>
      <c r="R29" t="n">
        <v>83.52</v>
      </c>
      <c r="S29" t="n">
        <v>56.78</v>
      </c>
      <c r="T29" t="n">
        <v>11521.35</v>
      </c>
      <c r="U29" t="n">
        <v>0.68</v>
      </c>
      <c r="V29" t="n">
        <v>0.87</v>
      </c>
      <c r="W29" t="n">
        <v>2.7</v>
      </c>
      <c r="X29" t="n">
        <v>0.7</v>
      </c>
      <c r="Y29" t="n">
        <v>1</v>
      </c>
      <c r="Z29" t="n">
        <v>10</v>
      </c>
      <c r="AA29" t="n">
        <v>257.1868332816409</v>
      </c>
      <c r="AB29" t="n">
        <v>351.8943715780798</v>
      </c>
      <c r="AC29" t="n">
        <v>318.3100666416254</v>
      </c>
      <c r="AD29" t="n">
        <v>257186.833281641</v>
      </c>
      <c r="AE29" t="n">
        <v>351894.3715780798</v>
      </c>
      <c r="AF29" t="n">
        <v>3.16557479358108e-06</v>
      </c>
      <c r="AG29" t="n">
        <v>14</v>
      </c>
      <c r="AH29" t="n">
        <v>318310.0666416254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4.4097</v>
      </c>
      <c r="E30" t="n">
        <v>22.68</v>
      </c>
      <c r="F30" t="n">
        <v>18.43</v>
      </c>
      <c r="G30" t="n">
        <v>46.09</v>
      </c>
      <c r="H30" t="n">
        <v>0.48</v>
      </c>
      <c r="I30" t="n">
        <v>24</v>
      </c>
      <c r="J30" t="n">
        <v>299.53</v>
      </c>
      <c r="K30" t="n">
        <v>61.2</v>
      </c>
      <c r="L30" t="n">
        <v>8</v>
      </c>
      <c r="M30" t="n">
        <v>18</v>
      </c>
      <c r="N30" t="n">
        <v>85.33</v>
      </c>
      <c r="O30" t="n">
        <v>37176.68</v>
      </c>
      <c r="P30" t="n">
        <v>253.9</v>
      </c>
      <c r="Q30" t="n">
        <v>3033.48</v>
      </c>
      <c r="R30" t="n">
        <v>82.40000000000001</v>
      </c>
      <c r="S30" t="n">
        <v>56.78</v>
      </c>
      <c r="T30" t="n">
        <v>10966.9</v>
      </c>
      <c r="U30" t="n">
        <v>0.6899999999999999</v>
      </c>
      <c r="V30" t="n">
        <v>0.88</v>
      </c>
      <c r="W30" t="n">
        <v>2.7</v>
      </c>
      <c r="X30" t="n">
        <v>0.67</v>
      </c>
      <c r="Y30" t="n">
        <v>1</v>
      </c>
      <c r="Z30" t="n">
        <v>10</v>
      </c>
      <c r="AA30" t="n">
        <v>254.8685852850307</v>
      </c>
      <c r="AB30" t="n">
        <v>348.7224423952359</v>
      </c>
      <c r="AC30" t="n">
        <v>315.4408619281605</v>
      </c>
      <c r="AD30" t="n">
        <v>254868.5852850307</v>
      </c>
      <c r="AE30" t="n">
        <v>348722.4423952359</v>
      </c>
      <c r="AF30" t="n">
        <v>3.176885563781176e-06</v>
      </c>
      <c r="AG30" t="n">
        <v>14</v>
      </c>
      <c r="AH30" t="n">
        <v>315440.8619281605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4.4079</v>
      </c>
      <c r="E31" t="n">
        <v>22.69</v>
      </c>
      <c r="F31" t="n">
        <v>18.44</v>
      </c>
      <c r="G31" t="n">
        <v>46.11</v>
      </c>
      <c r="H31" t="n">
        <v>0.49</v>
      </c>
      <c r="I31" t="n">
        <v>24</v>
      </c>
      <c r="J31" t="n">
        <v>300.06</v>
      </c>
      <c r="K31" t="n">
        <v>61.2</v>
      </c>
      <c r="L31" t="n">
        <v>8.25</v>
      </c>
      <c r="M31" t="n">
        <v>15</v>
      </c>
      <c r="N31" t="n">
        <v>85.61</v>
      </c>
      <c r="O31" t="n">
        <v>37241.49</v>
      </c>
      <c r="P31" t="n">
        <v>252.92</v>
      </c>
      <c r="Q31" t="n">
        <v>3033.64</v>
      </c>
      <c r="R31" t="n">
        <v>82.86</v>
      </c>
      <c r="S31" t="n">
        <v>56.78</v>
      </c>
      <c r="T31" t="n">
        <v>11199.06</v>
      </c>
      <c r="U31" t="n">
        <v>0.6899999999999999</v>
      </c>
      <c r="V31" t="n">
        <v>0.87</v>
      </c>
      <c r="W31" t="n">
        <v>2.7</v>
      </c>
      <c r="X31" t="n">
        <v>0.68</v>
      </c>
      <c r="Y31" t="n">
        <v>1</v>
      </c>
      <c r="Z31" t="n">
        <v>10</v>
      </c>
      <c r="AA31" t="n">
        <v>254.4035708358423</v>
      </c>
      <c r="AB31" t="n">
        <v>348.086189110867</v>
      </c>
      <c r="AC31" t="n">
        <v>314.8653317642645</v>
      </c>
      <c r="AD31" t="n">
        <v>254403.5708358423</v>
      </c>
      <c r="AE31" t="n">
        <v>348086.189110867</v>
      </c>
      <c r="AF31" t="n">
        <v>3.175588787579891e-06</v>
      </c>
      <c r="AG31" t="n">
        <v>14</v>
      </c>
      <c r="AH31" t="n">
        <v>314865.3317642645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4.4231</v>
      </c>
      <c r="E32" t="n">
        <v>22.61</v>
      </c>
      <c r="F32" t="n">
        <v>18.42</v>
      </c>
      <c r="G32" t="n">
        <v>48.05</v>
      </c>
      <c r="H32" t="n">
        <v>0.5</v>
      </c>
      <c r="I32" t="n">
        <v>23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250.4</v>
      </c>
      <c r="Q32" t="n">
        <v>3033.81</v>
      </c>
      <c r="R32" t="n">
        <v>81.52</v>
      </c>
      <c r="S32" t="n">
        <v>56.78</v>
      </c>
      <c r="T32" t="n">
        <v>10531.23</v>
      </c>
      <c r="U32" t="n">
        <v>0.7</v>
      </c>
      <c r="V32" t="n">
        <v>0.88</v>
      </c>
      <c r="W32" t="n">
        <v>2.71</v>
      </c>
      <c r="X32" t="n">
        <v>0.65</v>
      </c>
      <c r="Y32" t="n">
        <v>1</v>
      </c>
      <c r="Z32" t="n">
        <v>10</v>
      </c>
      <c r="AA32" t="n">
        <v>252.4733116920026</v>
      </c>
      <c r="AB32" t="n">
        <v>345.4451233932434</v>
      </c>
      <c r="AC32" t="n">
        <v>312.476325651971</v>
      </c>
      <c r="AD32" t="n">
        <v>252473.3116920026</v>
      </c>
      <c r="AE32" t="n">
        <v>345445.1233932434</v>
      </c>
      <c r="AF32" t="n">
        <v>3.186539342168519e-06</v>
      </c>
      <c r="AG32" t="n">
        <v>14</v>
      </c>
      <c r="AH32" t="n">
        <v>312476.325651971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4.4251</v>
      </c>
      <c r="E33" t="n">
        <v>22.6</v>
      </c>
      <c r="F33" t="n">
        <v>18.41</v>
      </c>
      <c r="G33" t="n">
        <v>48.03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6</v>
      </c>
      <c r="N33" t="n">
        <v>86.16</v>
      </c>
      <c r="O33" t="n">
        <v>37371.47</v>
      </c>
      <c r="P33" t="n">
        <v>248.51</v>
      </c>
      <c r="Q33" t="n">
        <v>3033.52</v>
      </c>
      <c r="R33" t="n">
        <v>81.31999999999999</v>
      </c>
      <c r="S33" t="n">
        <v>56.78</v>
      </c>
      <c r="T33" t="n">
        <v>10430.63</v>
      </c>
      <c r="U33" t="n">
        <v>0.7</v>
      </c>
      <c r="V33" t="n">
        <v>0.88</v>
      </c>
      <c r="W33" t="n">
        <v>2.71</v>
      </c>
      <c r="X33" t="n">
        <v>0.65</v>
      </c>
      <c r="Y33" t="n">
        <v>1</v>
      </c>
      <c r="Z33" t="n">
        <v>10</v>
      </c>
      <c r="AA33" t="n">
        <v>251.3618842203242</v>
      </c>
      <c r="AB33" t="n">
        <v>343.9244192937743</v>
      </c>
      <c r="AC33" t="n">
        <v>311.1007554174332</v>
      </c>
      <c r="AD33" t="n">
        <v>251361.8842203242</v>
      </c>
      <c r="AE33" t="n">
        <v>343924.4192937743</v>
      </c>
      <c r="AF33" t="n">
        <v>3.187980204614392e-06</v>
      </c>
      <c r="AG33" t="n">
        <v>14</v>
      </c>
      <c r="AH33" t="n">
        <v>311100.7554174332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4.4397</v>
      </c>
      <c r="E34" t="n">
        <v>22.52</v>
      </c>
      <c r="F34" t="n">
        <v>18.39</v>
      </c>
      <c r="G34" t="n">
        <v>50.15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248.13</v>
      </c>
      <c r="Q34" t="n">
        <v>3033.59</v>
      </c>
      <c r="R34" t="n">
        <v>80.34</v>
      </c>
      <c r="S34" t="n">
        <v>56.78</v>
      </c>
      <c r="T34" t="n">
        <v>9948.879999999999</v>
      </c>
      <c r="U34" t="n">
        <v>0.71</v>
      </c>
      <c r="V34" t="n">
        <v>0.88</v>
      </c>
      <c r="W34" t="n">
        <v>2.71</v>
      </c>
      <c r="X34" t="n">
        <v>0.62</v>
      </c>
      <c r="Y34" t="n">
        <v>1</v>
      </c>
      <c r="Z34" t="n">
        <v>10</v>
      </c>
      <c r="AA34" t="n">
        <v>250.6356780655258</v>
      </c>
      <c r="AB34" t="n">
        <v>342.9307919948251</v>
      </c>
      <c r="AC34" t="n">
        <v>310.2019585133308</v>
      </c>
      <c r="AD34" t="n">
        <v>250635.6780655258</v>
      </c>
      <c r="AE34" t="n">
        <v>342930.7919948251</v>
      </c>
      <c r="AF34" t="n">
        <v>3.198498500469258e-06</v>
      </c>
      <c r="AG34" t="n">
        <v>14</v>
      </c>
      <c r="AH34" t="n">
        <v>310201.9585133308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3.3863</v>
      </c>
      <c r="E2" t="n">
        <v>29.53</v>
      </c>
      <c r="F2" t="n">
        <v>22.75</v>
      </c>
      <c r="G2" t="n">
        <v>8.08</v>
      </c>
      <c r="H2" t="n">
        <v>0.13</v>
      </c>
      <c r="I2" t="n">
        <v>169</v>
      </c>
      <c r="J2" t="n">
        <v>133.21</v>
      </c>
      <c r="K2" t="n">
        <v>46.47</v>
      </c>
      <c r="L2" t="n">
        <v>1</v>
      </c>
      <c r="M2" t="n">
        <v>167</v>
      </c>
      <c r="N2" t="n">
        <v>20.75</v>
      </c>
      <c r="O2" t="n">
        <v>16663.42</v>
      </c>
      <c r="P2" t="n">
        <v>232.85</v>
      </c>
      <c r="Q2" t="n">
        <v>3034</v>
      </c>
      <c r="R2" t="n">
        <v>223.32</v>
      </c>
      <c r="S2" t="n">
        <v>56.78</v>
      </c>
      <c r="T2" t="n">
        <v>80700.71000000001</v>
      </c>
      <c r="U2" t="n">
        <v>0.25</v>
      </c>
      <c r="V2" t="n">
        <v>0.71</v>
      </c>
      <c r="W2" t="n">
        <v>2.94</v>
      </c>
      <c r="X2" t="n">
        <v>4.98</v>
      </c>
      <c r="Y2" t="n">
        <v>1</v>
      </c>
      <c r="Z2" t="n">
        <v>10</v>
      </c>
      <c r="AA2" t="n">
        <v>308.7398564664887</v>
      </c>
      <c r="AB2" t="n">
        <v>422.4314922586216</v>
      </c>
      <c r="AC2" t="n">
        <v>382.115223523781</v>
      </c>
      <c r="AD2" t="n">
        <v>308739.8564664887</v>
      </c>
      <c r="AE2" t="n">
        <v>422431.4922586216</v>
      </c>
      <c r="AF2" t="n">
        <v>2.552151918377239e-06</v>
      </c>
      <c r="AG2" t="n">
        <v>18</v>
      </c>
      <c r="AH2" t="n">
        <v>382115.2235237811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3.7213</v>
      </c>
      <c r="E3" t="n">
        <v>26.87</v>
      </c>
      <c r="F3" t="n">
        <v>21.34</v>
      </c>
      <c r="G3" t="n">
        <v>10.41</v>
      </c>
      <c r="H3" t="n">
        <v>0.17</v>
      </c>
      <c r="I3" t="n">
        <v>123</v>
      </c>
      <c r="J3" t="n">
        <v>133.55</v>
      </c>
      <c r="K3" t="n">
        <v>46.47</v>
      </c>
      <c r="L3" t="n">
        <v>1.25</v>
      </c>
      <c r="M3" t="n">
        <v>121</v>
      </c>
      <c r="N3" t="n">
        <v>20.83</v>
      </c>
      <c r="O3" t="n">
        <v>16704.7</v>
      </c>
      <c r="P3" t="n">
        <v>211.85</v>
      </c>
      <c r="Q3" t="n">
        <v>3034.02</v>
      </c>
      <c r="R3" t="n">
        <v>177.08</v>
      </c>
      <c r="S3" t="n">
        <v>56.78</v>
      </c>
      <c r="T3" t="n">
        <v>57811.73</v>
      </c>
      <c r="U3" t="n">
        <v>0.32</v>
      </c>
      <c r="V3" t="n">
        <v>0.76</v>
      </c>
      <c r="W3" t="n">
        <v>2.87</v>
      </c>
      <c r="X3" t="n">
        <v>3.58</v>
      </c>
      <c r="Y3" t="n">
        <v>1</v>
      </c>
      <c r="Z3" t="n">
        <v>10</v>
      </c>
      <c r="AA3" t="n">
        <v>263.7719933067643</v>
      </c>
      <c r="AB3" t="n">
        <v>360.9044780413766</v>
      </c>
      <c r="AC3" t="n">
        <v>326.460261189723</v>
      </c>
      <c r="AD3" t="n">
        <v>263771.9933067643</v>
      </c>
      <c r="AE3" t="n">
        <v>360904.4780413766</v>
      </c>
      <c r="AF3" t="n">
        <v>2.804631288975348e-06</v>
      </c>
      <c r="AG3" t="n">
        <v>16</v>
      </c>
      <c r="AH3" t="n">
        <v>326460.261189723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3.9429</v>
      </c>
      <c r="E4" t="n">
        <v>25.36</v>
      </c>
      <c r="F4" t="n">
        <v>20.57</v>
      </c>
      <c r="G4" t="n">
        <v>12.86</v>
      </c>
      <c r="H4" t="n">
        <v>0.2</v>
      </c>
      <c r="I4" t="n">
        <v>96</v>
      </c>
      <c r="J4" t="n">
        <v>133.88</v>
      </c>
      <c r="K4" t="n">
        <v>46.47</v>
      </c>
      <c r="L4" t="n">
        <v>1.5</v>
      </c>
      <c r="M4" t="n">
        <v>94</v>
      </c>
      <c r="N4" t="n">
        <v>20.91</v>
      </c>
      <c r="O4" t="n">
        <v>16746.01</v>
      </c>
      <c r="P4" t="n">
        <v>198.1</v>
      </c>
      <c r="Q4" t="n">
        <v>3033.89</v>
      </c>
      <c r="R4" t="n">
        <v>151.85</v>
      </c>
      <c r="S4" t="n">
        <v>56.78</v>
      </c>
      <c r="T4" t="n">
        <v>45334.86</v>
      </c>
      <c r="U4" t="n">
        <v>0.37</v>
      </c>
      <c r="V4" t="n">
        <v>0.78</v>
      </c>
      <c r="W4" t="n">
        <v>2.82</v>
      </c>
      <c r="X4" t="n">
        <v>2.8</v>
      </c>
      <c r="Y4" t="n">
        <v>1</v>
      </c>
      <c r="Z4" t="n">
        <v>10</v>
      </c>
      <c r="AA4" t="n">
        <v>239.351082235202</v>
      </c>
      <c r="AB4" t="n">
        <v>327.4907101385518</v>
      </c>
      <c r="AC4" t="n">
        <v>296.2354563991242</v>
      </c>
      <c r="AD4" t="n">
        <v>239351.082235202</v>
      </c>
      <c r="AE4" t="n">
        <v>327490.7101385518</v>
      </c>
      <c r="AF4" t="n">
        <v>2.97164450845159e-06</v>
      </c>
      <c r="AG4" t="n">
        <v>15</v>
      </c>
      <c r="AH4" t="n">
        <v>296235.4563991242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4.1159</v>
      </c>
      <c r="E5" t="n">
        <v>24.3</v>
      </c>
      <c r="F5" t="n">
        <v>19.99</v>
      </c>
      <c r="G5" t="n">
        <v>15.38</v>
      </c>
      <c r="H5" t="n">
        <v>0.23</v>
      </c>
      <c r="I5" t="n">
        <v>78</v>
      </c>
      <c r="J5" t="n">
        <v>134.22</v>
      </c>
      <c r="K5" t="n">
        <v>46.47</v>
      </c>
      <c r="L5" t="n">
        <v>1.75</v>
      </c>
      <c r="M5" t="n">
        <v>76</v>
      </c>
      <c r="N5" t="n">
        <v>21</v>
      </c>
      <c r="O5" t="n">
        <v>16787.35</v>
      </c>
      <c r="P5" t="n">
        <v>186</v>
      </c>
      <c r="Q5" t="n">
        <v>3033.51</v>
      </c>
      <c r="R5" t="n">
        <v>133.48</v>
      </c>
      <c r="S5" t="n">
        <v>56.78</v>
      </c>
      <c r="T5" t="n">
        <v>36235.71</v>
      </c>
      <c r="U5" t="n">
        <v>0.43</v>
      </c>
      <c r="V5" t="n">
        <v>0.8100000000000001</v>
      </c>
      <c r="W5" t="n">
        <v>2.78</v>
      </c>
      <c r="X5" t="n">
        <v>2.23</v>
      </c>
      <c r="Y5" t="n">
        <v>1</v>
      </c>
      <c r="Z5" t="n">
        <v>10</v>
      </c>
      <c r="AA5" t="n">
        <v>226.0939249742952</v>
      </c>
      <c r="AB5" t="n">
        <v>309.3516827096875</v>
      </c>
      <c r="AC5" t="n">
        <v>279.8275922897802</v>
      </c>
      <c r="AD5" t="n">
        <v>226093.9249742953</v>
      </c>
      <c r="AE5" t="n">
        <v>309351.6827096875</v>
      </c>
      <c r="AF5" t="n">
        <v>3.102029377447031e-06</v>
      </c>
      <c r="AG5" t="n">
        <v>15</v>
      </c>
      <c r="AH5" t="n">
        <v>279827.5922897802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4.2442</v>
      </c>
      <c r="E6" t="n">
        <v>23.56</v>
      </c>
      <c r="F6" t="n">
        <v>19.61</v>
      </c>
      <c r="G6" t="n">
        <v>18.1</v>
      </c>
      <c r="H6" t="n">
        <v>0.26</v>
      </c>
      <c r="I6" t="n">
        <v>65</v>
      </c>
      <c r="J6" t="n">
        <v>134.55</v>
      </c>
      <c r="K6" t="n">
        <v>46.47</v>
      </c>
      <c r="L6" t="n">
        <v>2</v>
      </c>
      <c r="M6" t="n">
        <v>63</v>
      </c>
      <c r="N6" t="n">
        <v>21.09</v>
      </c>
      <c r="O6" t="n">
        <v>16828.84</v>
      </c>
      <c r="P6" t="n">
        <v>176.48</v>
      </c>
      <c r="Q6" t="n">
        <v>3033.68</v>
      </c>
      <c r="R6" t="n">
        <v>121.15</v>
      </c>
      <c r="S6" t="n">
        <v>56.78</v>
      </c>
      <c r="T6" t="n">
        <v>30139.7</v>
      </c>
      <c r="U6" t="n">
        <v>0.47</v>
      </c>
      <c r="V6" t="n">
        <v>0.82</v>
      </c>
      <c r="W6" t="n">
        <v>2.75</v>
      </c>
      <c r="X6" t="n">
        <v>1.85</v>
      </c>
      <c r="Y6" t="n">
        <v>1</v>
      </c>
      <c r="Z6" t="n">
        <v>10</v>
      </c>
      <c r="AA6" t="n">
        <v>209.9281200158869</v>
      </c>
      <c r="AB6" t="n">
        <v>287.2329151806237</v>
      </c>
      <c r="AC6" t="n">
        <v>259.8198088897979</v>
      </c>
      <c r="AD6" t="n">
        <v>209928.1200158869</v>
      </c>
      <c r="AE6" t="n">
        <v>287232.9151806237</v>
      </c>
      <c r="AF6" t="n">
        <v>3.198725208037291e-06</v>
      </c>
      <c r="AG6" t="n">
        <v>14</v>
      </c>
      <c r="AH6" t="n">
        <v>259819.8088897979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4.3445</v>
      </c>
      <c r="E7" t="n">
        <v>23.02</v>
      </c>
      <c r="F7" t="n">
        <v>19.34</v>
      </c>
      <c r="G7" t="n">
        <v>21.1</v>
      </c>
      <c r="H7" t="n">
        <v>0.29</v>
      </c>
      <c r="I7" t="n">
        <v>55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166.84</v>
      </c>
      <c r="Q7" t="n">
        <v>3033.96</v>
      </c>
      <c r="R7" t="n">
        <v>111.71</v>
      </c>
      <c r="S7" t="n">
        <v>56.78</v>
      </c>
      <c r="T7" t="n">
        <v>25467.92</v>
      </c>
      <c r="U7" t="n">
        <v>0.51</v>
      </c>
      <c r="V7" t="n">
        <v>0.83</v>
      </c>
      <c r="W7" t="n">
        <v>2.75</v>
      </c>
      <c r="X7" t="n">
        <v>1.57</v>
      </c>
      <c r="Y7" t="n">
        <v>1</v>
      </c>
      <c r="Z7" t="n">
        <v>10</v>
      </c>
      <c r="AA7" t="n">
        <v>201.752534014555</v>
      </c>
      <c r="AB7" t="n">
        <v>276.0467177322083</v>
      </c>
      <c r="AC7" t="n">
        <v>249.7012064259289</v>
      </c>
      <c r="AD7" t="n">
        <v>201752.534014555</v>
      </c>
      <c r="AE7" t="n">
        <v>276046.7177322083</v>
      </c>
      <c r="AF7" t="n">
        <v>3.274318285264128e-06</v>
      </c>
      <c r="AG7" t="n">
        <v>14</v>
      </c>
      <c r="AH7" t="n">
        <v>249701.2064259289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4.3901</v>
      </c>
      <c r="E8" t="n">
        <v>22.78</v>
      </c>
      <c r="F8" t="n">
        <v>19.24</v>
      </c>
      <c r="G8" t="n">
        <v>23.08</v>
      </c>
      <c r="H8" t="n">
        <v>0.33</v>
      </c>
      <c r="I8" t="n">
        <v>50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161.42</v>
      </c>
      <c r="Q8" t="n">
        <v>3033.63</v>
      </c>
      <c r="R8" t="n">
        <v>107.58</v>
      </c>
      <c r="S8" t="n">
        <v>56.78</v>
      </c>
      <c r="T8" t="n">
        <v>23427.99</v>
      </c>
      <c r="U8" t="n">
        <v>0.53</v>
      </c>
      <c r="V8" t="n">
        <v>0.84</v>
      </c>
      <c r="W8" t="n">
        <v>2.77</v>
      </c>
      <c r="X8" t="n">
        <v>1.47</v>
      </c>
      <c r="Y8" t="n">
        <v>1</v>
      </c>
      <c r="Z8" t="n">
        <v>10</v>
      </c>
      <c r="AA8" t="n">
        <v>197.6026090113939</v>
      </c>
      <c r="AB8" t="n">
        <v>270.3686072611161</v>
      </c>
      <c r="AC8" t="n">
        <v>244.5650068489179</v>
      </c>
      <c r="AD8" t="n">
        <v>197602.6090113939</v>
      </c>
      <c r="AE8" t="n">
        <v>270368.6072611161</v>
      </c>
      <c r="AF8" t="n">
        <v>3.30868562645599e-06</v>
      </c>
      <c r="AG8" t="n">
        <v>14</v>
      </c>
      <c r="AH8" t="n">
        <v>244565.0068489179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4.4093</v>
      </c>
      <c r="E9" t="n">
        <v>22.68</v>
      </c>
      <c r="F9" t="n">
        <v>19.19</v>
      </c>
      <c r="G9" t="n">
        <v>23.99</v>
      </c>
      <c r="H9" t="n">
        <v>0.36</v>
      </c>
      <c r="I9" t="n">
        <v>48</v>
      </c>
      <c r="J9" t="n">
        <v>135.56</v>
      </c>
      <c r="K9" t="n">
        <v>46.47</v>
      </c>
      <c r="L9" t="n">
        <v>2.75</v>
      </c>
      <c r="M9" t="n">
        <v>2</v>
      </c>
      <c r="N9" t="n">
        <v>21.34</v>
      </c>
      <c r="O9" t="n">
        <v>16953.14</v>
      </c>
      <c r="P9" t="n">
        <v>159.88</v>
      </c>
      <c r="Q9" t="n">
        <v>3033.75</v>
      </c>
      <c r="R9" t="n">
        <v>105.1</v>
      </c>
      <c r="S9" t="n">
        <v>56.78</v>
      </c>
      <c r="T9" t="n">
        <v>22196.4</v>
      </c>
      <c r="U9" t="n">
        <v>0.54</v>
      </c>
      <c r="V9" t="n">
        <v>0.84</v>
      </c>
      <c r="W9" t="n">
        <v>2.8</v>
      </c>
      <c r="X9" t="n">
        <v>1.43</v>
      </c>
      <c r="Y9" t="n">
        <v>1</v>
      </c>
      <c r="Z9" t="n">
        <v>10</v>
      </c>
      <c r="AA9" t="n">
        <v>196.2828557307082</v>
      </c>
      <c r="AB9" t="n">
        <v>268.5628625990774</v>
      </c>
      <c r="AC9" t="n">
        <v>242.931599923045</v>
      </c>
      <c r="AD9" t="n">
        <v>196282.8557307082</v>
      </c>
      <c r="AE9" t="n">
        <v>268562.8625990774</v>
      </c>
      <c r="AF9" t="n">
        <v>3.323156085905195e-06</v>
      </c>
      <c r="AG9" t="n">
        <v>14</v>
      </c>
      <c r="AH9" t="n">
        <v>242931.599923045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4.4106</v>
      </c>
      <c r="E10" t="n">
        <v>22.67</v>
      </c>
      <c r="F10" t="n">
        <v>19.19</v>
      </c>
      <c r="G10" t="n">
        <v>23.98</v>
      </c>
      <c r="H10" t="n">
        <v>0.39</v>
      </c>
      <c r="I10" t="n">
        <v>48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160.08</v>
      </c>
      <c r="Q10" t="n">
        <v>3033.53</v>
      </c>
      <c r="R10" t="n">
        <v>104.99</v>
      </c>
      <c r="S10" t="n">
        <v>56.78</v>
      </c>
      <c r="T10" t="n">
        <v>22141.52</v>
      </c>
      <c r="U10" t="n">
        <v>0.54</v>
      </c>
      <c r="V10" t="n">
        <v>0.84</v>
      </c>
      <c r="W10" t="n">
        <v>2.79</v>
      </c>
      <c r="X10" t="n">
        <v>1.42</v>
      </c>
      <c r="Y10" t="n">
        <v>1</v>
      </c>
      <c r="Z10" t="n">
        <v>10</v>
      </c>
      <c r="AA10" t="n">
        <v>196.3629805560141</v>
      </c>
      <c r="AB10" t="n">
        <v>268.6724929199186</v>
      </c>
      <c r="AC10" t="n">
        <v>243.0307672799323</v>
      </c>
      <c r="AD10" t="n">
        <v>196362.9805560141</v>
      </c>
      <c r="AE10" t="n">
        <v>268672.4929199186</v>
      </c>
      <c r="AF10" t="n">
        <v>3.324135856597069e-06</v>
      </c>
      <c r="AG10" t="n">
        <v>14</v>
      </c>
      <c r="AH10" t="n">
        <v>243030.7672799323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2.1552</v>
      </c>
      <c r="E2" t="n">
        <v>46.4</v>
      </c>
      <c r="F2" t="n">
        <v>27.66</v>
      </c>
      <c r="G2" t="n">
        <v>5.09</v>
      </c>
      <c r="H2" t="n">
        <v>0.07000000000000001</v>
      </c>
      <c r="I2" t="n">
        <v>326</v>
      </c>
      <c r="J2" t="n">
        <v>252.85</v>
      </c>
      <c r="K2" t="n">
        <v>59.19</v>
      </c>
      <c r="L2" t="n">
        <v>1</v>
      </c>
      <c r="M2" t="n">
        <v>324</v>
      </c>
      <c r="N2" t="n">
        <v>62.65</v>
      </c>
      <c r="O2" t="n">
        <v>31418.63</v>
      </c>
      <c r="P2" t="n">
        <v>448.63</v>
      </c>
      <c r="Q2" t="n">
        <v>3035.09</v>
      </c>
      <c r="R2" t="n">
        <v>384</v>
      </c>
      <c r="S2" t="n">
        <v>56.78</v>
      </c>
      <c r="T2" t="n">
        <v>160258.03</v>
      </c>
      <c r="U2" t="n">
        <v>0.15</v>
      </c>
      <c r="V2" t="n">
        <v>0.58</v>
      </c>
      <c r="W2" t="n">
        <v>3.19</v>
      </c>
      <c r="X2" t="n">
        <v>9.880000000000001</v>
      </c>
      <c r="Y2" t="n">
        <v>1</v>
      </c>
      <c r="Z2" t="n">
        <v>10</v>
      </c>
      <c r="AA2" t="n">
        <v>741.0244202782777</v>
      </c>
      <c r="AB2" t="n">
        <v>1013.902303514899</v>
      </c>
      <c r="AC2" t="n">
        <v>917.1368906882569</v>
      </c>
      <c r="AD2" t="n">
        <v>741024.4202782777</v>
      </c>
      <c r="AE2" t="n">
        <v>1013902.303514899</v>
      </c>
      <c r="AF2" t="n">
        <v>1.563419526024895e-06</v>
      </c>
      <c r="AG2" t="n">
        <v>27</v>
      </c>
      <c r="AH2" t="n">
        <v>917136.8906882569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2.5863</v>
      </c>
      <c r="E3" t="n">
        <v>38.67</v>
      </c>
      <c r="F3" t="n">
        <v>24.62</v>
      </c>
      <c r="G3" t="n">
        <v>6.42</v>
      </c>
      <c r="H3" t="n">
        <v>0.09</v>
      </c>
      <c r="I3" t="n">
        <v>230</v>
      </c>
      <c r="J3" t="n">
        <v>253.3</v>
      </c>
      <c r="K3" t="n">
        <v>59.19</v>
      </c>
      <c r="L3" t="n">
        <v>1.25</v>
      </c>
      <c r="M3" t="n">
        <v>228</v>
      </c>
      <c r="N3" t="n">
        <v>62.86</v>
      </c>
      <c r="O3" t="n">
        <v>31474.5</v>
      </c>
      <c r="P3" t="n">
        <v>396.11</v>
      </c>
      <c r="Q3" t="n">
        <v>3034.47</v>
      </c>
      <c r="R3" t="n">
        <v>284.23</v>
      </c>
      <c r="S3" t="n">
        <v>56.78</v>
      </c>
      <c r="T3" t="n">
        <v>110853.46</v>
      </c>
      <c r="U3" t="n">
        <v>0.2</v>
      </c>
      <c r="V3" t="n">
        <v>0.66</v>
      </c>
      <c r="W3" t="n">
        <v>3.04</v>
      </c>
      <c r="X3" t="n">
        <v>6.85</v>
      </c>
      <c r="Y3" t="n">
        <v>1</v>
      </c>
      <c r="Z3" t="n">
        <v>10</v>
      </c>
      <c r="AA3" t="n">
        <v>567.6182876253396</v>
      </c>
      <c r="AB3" t="n">
        <v>776.6403826804965</v>
      </c>
      <c r="AC3" t="n">
        <v>702.5189145790923</v>
      </c>
      <c r="AD3" t="n">
        <v>567618.2876253396</v>
      </c>
      <c r="AE3" t="n">
        <v>776640.3826804964</v>
      </c>
      <c r="AF3" t="n">
        <v>1.876146956272358e-06</v>
      </c>
      <c r="AG3" t="n">
        <v>23</v>
      </c>
      <c r="AH3" t="n">
        <v>702518.9145790923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2.8993</v>
      </c>
      <c r="E4" t="n">
        <v>34.49</v>
      </c>
      <c r="F4" t="n">
        <v>22.98</v>
      </c>
      <c r="G4" t="n">
        <v>7.75</v>
      </c>
      <c r="H4" t="n">
        <v>0.11</v>
      </c>
      <c r="I4" t="n">
        <v>178</v>
      </c>
      <c r="J4" t="n">
        <v>253.75</v>
      </c>
      <c r="K4" t="n">
        <v>59.19</v>
      </c>
      <c r="L4" t="n">
        <v>1.5</v>
      </c>
      <c r="M4" t="n">
        <v>176</v>
      </c>
      <c r="N4" t="n">
        <v>63.06</v>
      </c>
      <c r="O4" t="n">
        <v>31530.44</v>
      </c>
      <c r="P4" t="n">
        <v>367.03</v>
      </c>
      <c r="Q4" t="n">
        <v>3034.37</v>
      </c>
      <c r="R4" t="n">
        <v>231.43</v>
      </c>
      <c r="S4" t="n">
        <v>56.78</v>
      </c>
      <c r="T4" t="n">
        <v>84711.67</v>
      </c>
      <c r="U4" t="n">
        <v>0.25</v>
      </c>
      <c r="V4" t="n">
        <v>0.7</v>
      </c>
      <c r="W4" t="n">
        <v>2.93</v>
      </c>
      <c r="X4" t="n">
        <v>5.21</v>
      </c>
      <c r="Y4" t="n">
        <v>1</v>
      </c>
      <c r="Z4" t="n">
        <v>10</v>
      </c>
      <c r="AA4" t="n">
        <v>476.4974226186025</v>
      </c>
      <c r="AB4" t="n">
        <v>651.9647952094299</v>
      </c>
      <c r="AC4" t="n">
        <v>589.7421901929783</v>
      </c>
      <c r="AD4" t="n">
        <v>476497.4226186025</v>
      </c>
      <c r="AE4" t="n">
        <v>651964.7952094299</v>
      </c>
      <c r="AF4" t="n">
        <v>2.103202594563836e-06</v>
      </c>
      <c r="AG4" t="n">
        <v>20</v>
      </c>
      <c r="AH4" t="n">
        <v>589742.1901929784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3.1446</v>
      </c>
      <c r="E5" t="n">
        <v>31.8</v>
      </c>
      <c r="F5" t="n">
        <v>21.96</v>
      </c>
      <c r="G5" t="n">
        <v>9.15</v>
      </c>
      <c r="H5" t="n">
        <v>0.12</v>
      </c>
      <c r="I5" t="n">
        <v>144</v>
      </c>
      <c r="J5" t="n">
        <v>254.21</v>
      </c>
      <c r="K5" t="n">
        <v>59.19</v>
      </c>
      <c r="L5" t="n">
        <v>1.75</v>
      </c>
      <c r="M5" t="n">
        <v>142</v>
      </c>
      <c r="N5" t="n">
        <v>63.26</v>
      </c>
      <c r="O5" t="n">
        <v>31586.46</v>
      </c>
      <c r="P5" t="n">
        <v>347.66</v>
      </c>
      <c r="Q5" t="n">
        <v>3034.42</v>
      </c>
      <c r="R5" t="n">
        <v>197.33</v>
      </c>
      <c r="S5" t="n">
        <v>56.78</v>
      </c>
      <c r="T5" t="n">
        <v>67832.46000000001</v>
      </c>
      <c r="U5" t="n">
        <v>0.29</v>
      </c>
      <c r="V5" t="n">
        <v>0.74</v>
      </c>
      <c r="W5" t="n">
        <v>2.89</v>
      </c>
      <c r="X5" t="n">
        <v>4.19</v>
      </c>
      <c r="Y5" t="n">
        <v>1</v>
      </c>
      <c r="Z5" t="n">
        <v>10</v>
      </c>
      <c r="AA5" t="n">
        <v>427.1875670885668</v>
      </c>
      <c r="AB5" t="n">
        <v>584.496875475941</v>
      </c>
      <c r="AC5" t="n">
        <v>528.7133140270334</v>
      </c>
      <c r="AD5" t="n">
        <v>427187.5670885668</v>
      </c>
      <c r="AE5" t="n">
        <v>584496.875475941</v>
      </c>
      <c r="AF5" t="n">
        <v>2.281147476585878e-06</v>
      </c>
      <c r="AG5" t="n">
        <v>19</v>
      </c>
      <c r="AH5" t="n">
        <v>528713.3140270334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3.3247</v>
      </c>
      <c r="E6" t="n">
        <v>30.08</v>
      </c>
      <c r="F6" t="n">
        <v>21.31</v>
      </c>
      <c r="G6" t="n">
        <v>10.48</v>
      </c>
      <c r="H6" t="n">
        <v>0.14</v>
      </c>
      <c r="I6" t="n">
        <v>122</v>
      </c>
      <c r="J6" t="n">
        <v>254.66</v>
      </c>
      <c r="K6" t="n">
        <v>59.19</v>
      </c>
      <c r="L6" t="n">
        <v>2</v>
      </c>
      <c r="M6" t="n">
        <v>120</v>
      </c>
      <c r="N6" t="n">
        <v>63.47</v>
      </c>
      <c r="O6" t="n">
        <v>31642.55</v>
      </c>
      <c r="P6" t="n">
        <v>334.69</v>
      </c>
      <c r="Q6" t="n">
        <v>3034.16</v>
      </c>
      <c r="R6" t="n">
        <v>176.36</v>
      </c>
      <c r="S6" t="n">
        <v>56.78</v>
      </c>
      <c r="T6" t="n">
        <v>57459.53</v>
      </c>
      <c r="U6" t="n">
        <v>0.32</v>
      </c>
      <c r="V6" t="n">
        <v>0.76</v>
      </c>
      <c r="W6" t="n">
        <v>2.85</v>
      </c>
      <c r="X6" t="n">
        <v>3.54</v>
      </c>
      <c r="Y6" t="n">
        <v>1</v>
      </c>
      <c r="Z6" t="n">
        <v>10</v>
      </c>
      <c r="AA6" t="n">
        <v>394.1471603850287</v>
      </c>
      <c r="AB6" t="n">
        <v>539.2895333842913</v>
      </c>
      <c r="AC6" t="n">
        <v>487.8204972157077</v>
      </c>
      <c r="AD6" t="n">
        <v>394147.1603850286</v>
      </c>
      <c r="AE6" t="n">
        <v>539289.5333842913</v>
      </c>
      <c r="AF6" t="n">
        <v>2.411795145775319e-06</v>
      </c>
      <c r="AG6" t="n">
        <v>18</v>
      </c>
      <c r="AH6" t="n">
        <v>487820.4972157077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3.4802</v>
      </c>
      <c r="E7" t="n">
        <v>28.73</v>
      </c>
      <c r="F7" t="n">
        <v>20.8</v>
      </c>
      <c r="G7" t="n">
        <v>11.88</v>
      </c>
      <c r="H7" t="n">
        <v>0.16</v>
      </c>
      <c r="I7" t="n">
        <v>105</v>
      </c>
      <c r="J7" t="n">
        <v>255.12</v>
      </c>
      <c r="K7" t="n">
        <v>59.19</v>
      </c>
      <c r="L7" t="n">
        <v>2.25</v>
      </c>
      <c r="M7" t="n">
        <v>103</v>
      </c>
      <c r="N7" t="n">
        <v>63.67</v>
      </c>
      <c r="O7" t="n">
        <v>31698.72</v>
      </c>
      <c r="P7" t="n">
        <v>324.09</v>
      </c>
      <c r="Q7" t="n">
        <v>3034.14</v>
      </c>
      <c r="R7" t="n">
        <v>159.67</v>
      </c>
      <c r="S7" t="n">
        <v>56.78</v>
      </c>
      <c r="T7" t="n">
        <v>49197.58</v>
      </c>
      <c r="U7" t="n">
        <v>0.36</v>
      </c>
      <c r="V7" t="n">
        <v>0.78</v>
      </c>
      <c r="W7" t="n">
        <v>2.82</v>
      </c>
      <c r="X7" t="n">
        <v>3.03</v>
      </c>
      <c r="Y7" t="n">
        <v>1</v>
      </c>
      <c r="Z7" t="n">
        <v>10</v>
      </c>
      <c r="AA7" t="n">
        <v>367.3190598861189</v>
      </c>
      <c r="AB7" t="n">
        <v>502.5821427094215</v>
      </c>
      <c r="AC7" t="n">
        <v>454.6164083877009</v>
      </c>
      <c r="AD7" t="n">
        <v>367319.0598861189</v>
      </c>
      <c r="AE7" t="n">
        <v>502582.1427094215</v>
      </c>
      <c r="AF7" t="n">
        <v>2.524597547546325e-06</v>
      </c>
      <c r="AG7" t="n">
        <v>17</v>
      </c>
      <c r="AH7" t="n">
        <v>454616.4083877009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3.606</v>
      </c>
      <c r="E8" t="n">
        <v>27.73</v>
      </c>
      <c r="F8" t="n">
        <v>20.43</v>
      </c>
      <c r="G8" t="n">
        <v>13.32</v>
      </c>
      <c r="H8" t="n">
        <v>0.17</v>
      </c>
      <c r="I8" t="n">
        <v>92</v>
      </c>
      <c r="J8" t="n">
        <v>255.57</v>
      </c>
      <c r="K8" t="n">
        <v>59.19</v>
      </c>
      <c r="L8" t="n">
        <v>2.5</v>
      </c>
      <c r="M8" t="n">
        <v>90</v>
      </c>
      <c r="N8" t="n">
        <v>63.88</v>
      </c>
      <c r="O8" t="n">
        <v>31754.97</v>
      </c>
      <c r="P8" t="n">
        <v>315.33</v>
      </c>
      <c r="Q8" t="n">
        <v>3033.74</v>
      </c>
      <c r="R8" t="n">
        <v>147.55</v>
      </c>
      <c r="S8" t="n">
        <v>56.78</v>
      </c>
      <c r="T8" t="n">
        <v>43203.37</v>
      </c>
      <c r="U8" t="n">
        <v>0.38</v>
      </c>
      <c r="V8" t="n">
        <v>0.79</v>
      </c>
      <c r="W8" t="n">
        <v>2.81</v>
      </c>
      <c r="X8" t="n">
        <v>2.66</v>
      </c>
      <c r="Y8" t="n">
        <v>1</v>
      </c>
      <c r="Z8" t="n">
        <v>10</v>
      </c>
      <c r="AA8" t="n">
        <v>352.3988443692162</v>
      </c>
      <c r="AB8" t="n">
        <v>482.1676456057423</v>
      </c>
      <c r="AC8" t="n">
        <v>436.1502422356704</v>
      </c>
      <c r="AD8" t="n">
        <v>352398.8443692162</v>
      </c>
      <c r="AE8" t="n">
        <v>482167.6456057423</v>
      </c>
      <c r="AF8" t="n">
        <v>2.615855053287756e-06</v>
      </c>
      <c r="AG8" t="n">
        <v>17</v>
      </c>
      <c r="AH8" t="n">
        <v>436150.2422356704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3.7105</v>
      </c>
      <c r="E9" t="n">
        <v>26.95</v>
      </c>
      <c r="F9" t="n">
        <v>20.14</v>
      </c>
      <c r="G9" t="n">
        <v>14.73</v>
      </c>
      <c r="H9" t="n">
        <v>0.19</v>
      </c>
      <c r="I9" t="n">
        <v>82</v>
      </c>
      <c r="J9" t="n">
        <v>256.03</v>
      </c>
      <c r="K9" t="n">
        <v>59.19</v>
      </c>
      <c r="L9" t="n">
        <v>2.75</v>
      </c>
      <c r="M9" t="n">
        <v>80</v>
      </c>
      <c r="N9" t="n">
        <v>64.09</v>
      </c>
      <c r="O9" t="n">
        <v>31811.29</v>
      </c>
      <c r="P9" t="n">
        <v>307.98</v>
      </c>
      <c r="Q9" t="n">
        <v>3033.82</v>
      </c>
      <c r="R9" t="n">
        <v>137.91</v>
      </c>
      <c r="S9" t="n">
        <v>56.78</v>
      </c>
      <c r="T9" t="n">
        <v>38430.63</v>
      </c>
      <c r="U9" t="n">
        <v>0.41</v>
      </c>
      <c r="V9" t="n">
        <v>0.8</v>
      </c>
      <c r="W9" t="n">
        <v>2.79</v>
      </c>
      <c r="X9" t="n">
        <v>2.37</v>
      </c>
      <c r="Y9" t="n">
        <v>1</v>
      </c>
      <c r="Z9" t="n">
        <v>10</v>
      </c>
      <c r="AA9" t="n">
        <v>333.8137346870064</v>
      </c>
      <c r="AB9" t="n">
        <v>456.7386786213706</v>
      </c>
      <c r="AC9" t="n">
        <v>413.1481801705078</v>
      </c>
      <c r="AD9" t="n">
        <v>333813.7346870065</v>
      </c>
      <c r="AE9" t="n">
        <v>456738.6786213706</v>
      </c>
      <c r="AF9" t="n">
        <v>2.691661168947371e-06</v>
      </c>
      <c r="AG9" t="n">
        <v>16</v>
      </c>
      <c r="AH9" t="n">
        <v>413148.1801705078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3.8103</v>
      </c>
      <c r="E10" t="n">
        <v>26.24</v>
      </c>
      <c r="F10" t="n">
        <v>19.87</v>
      </c>
      <c r="G10" t="n">
        <v>16.33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301.1</v>
      </c>
      <c r="Q10" t="n">
        <v>3034</v>
      </c>
      <c r="R10" t="n">
        <v>129.06</v>
      </c>
      <c r="S10" t="n">
        <v>56.78</v>
      </c>
      <c r="T10" t="n">
        <v>34052.1</v>
      </c>
      <c r="U10" t="n">
        <v>0.44</v>
      </c>
      <c r="V10" t="n">
        <v>0.8100000000000001</v>
      </c>
      <c r="W10" t="n">
        <v>2.78</v>
      </c>
      <c r="X10" t="n">
        <v>2.1</v>
      </c>
      <c r="Y10" t="n">
        <v>1</v>
      </c>
      <c r="Z10" t="n">
        <v>10</v>
      </c>
      <c r="AA10" t="n">
        <v>323.3755726083833</v>
      </c>
      <c r="AB10" t="n">
        <v>442.456724766188</v>
      </c>
      <c r="AC10" t="n">
        <v>400.2292759464156</v>
      </c>
      <c r="AD10" t="n">
        <v>323375.5726083833</v>
      </c>
      <c r="AE10" t="n">
        <v>442456.724766188</v>
      </c>
      <c r="AF10" t="n">
        <v>2.764057822945739e-06</v>
      </c>
      <c r="AG10" t="n">
        <v>16</v>
      </c>
      <c r="AH10" t="n">
        <v>400229.2759464156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3.879</v>
      </c>
      <c r="E11" t="n">
        <v>25.78</v>
      </c>
      <c r="F11" t="n">
        <v>19.7</v>
      </c>
      <c r="G11" t="n">
        <v>17.64</v>
      </c>
      <c r="H11" t="n">
        <v>0.23</v>
      </c>
      <c r="I11" t="n">
        <v>67</v>
      </c>
      <c r="J11" t="n">
        <v>256.95</v>
      </c>
      <c r="K11" t="n">
        <v>59.19</v>
      </c>
      <c r="L11" t="n">
        <v>3.25</v>
      </c>
      <c r="M11" t="n">
        <v>65</v>
      </c>
      <c r="N11" t="n">
        <v>64.5</v>
      </c>
      <c r="O11" t="n">
        <v>31924.29</v>
      </c>
      <c r="P11" t="n">
        <v>296</v>
      </c>
      <c r="Q11" t="n">
        <v>3033.77</v>
      </c>
      <c r="R11" t="n">
        <v>123.68</v>
      </c>
      <c r="S11" t="n">
        <v>56.78</v>
      </c>
      <c r="T11" t="n">
        <v>31391.41</v>
      </c>
      <c r="U11" t="n">
        <v>0.46</v>
      </c>
      <c r="V11" t="n">
        <v>0.82</v>
      </c>
      <c r="W11" t="n">
        <v>2.77</v>
      </c>
      <c r="X11" t="n">
        <v>1.93</v>
      </c>
      <c r="Y11" t="n">
        <v>1</v>
      </c>
      <c r="Z11" t="n">
        <v>10</v>
      </c>
      <c r="AA11" t="n">
        <v>309.3604589174474</v>
      </c>
      <c r="AB11" t="n">
        <v>423.2806279110711</v>
      </c>
      <c r="AC11" t="n">
        <v>382.8833188613302</v>
      </c>
      <c r="AD11" t="n">
        <v>309360.4589174474</v>
      </c>
      <c r="AE11" t="n">
        <v>423280.6279110711</v>
      </c>
      <c r="AF11" t="n">
        <v>2.813893996589907e-06</v>
      </c>
      <c r="AG11" t="n">
        <v>15</v>
      </c>
      <c r="AH11" t="n">
        <v>382883.3188613302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3.9542</v>
      </c>
      <c r="E12" t="n">
        <v>25.29</v>
      </c>
      <c r="F12" t="n">
        <v>19.5</v>
      </c>
      <c r="G12" t="n">
        <v>19.18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289.79</v>
      </c>
      <c r="Q12" t="n">
        <v>3033.79</v>
      </c>
      <c r="R12" t="n">
        <v>117.25</v>
      </c>
      <c r="S12" t="n">
        <v>56.78</v>
      </c>
      <c r="T12" t="n">
        <v>28207.08</v>
      </c>
      <c r="U12" t="n">
        <v>0.48</v>
      </c>
      <c r="V12" t="n">
        <v>0.83</v>
      </c>
      <c r="W12" t="n">
        <v>2.76</v>
      </c>
      <c r="X12" t="n">
        <v>1.74</v>
      </c>
      <c r="Y12" t="n">
        <v>1</v>
      </c>
      <c r="Z12" t="n">
        <v>10</v>
      </c>
      <c r="AA12" t="n">
        <v>301.4905386064411</v>
      </c>
      <c r="AB12" t="n">
        <v>412.512655745172</v>
      </c>
      <c r="AC12" t="n">
        <v>373.1430268460006</v>
      </c>
      <c r="AD12" t="n">
        <v>301490.5386064411</v>
      </c>
      <c r="AE12" t="n">
        <v>412512.655745172</v>
      </c>
      <c r="AF12" t="n">
        <v>2.868445383169841e-06</v>
      </c>
      <c r="AG12" t="n">
        <v>15</v>
      </c>
      <c r="AH12" t="n">
        <v>373143.0268460006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4.0186</v>
      </c>
      <c r="E13" t="n">
        <v>24.88</v>
      </c>
      <c r="F13" t="n">
        <v>19.34</v>
      </c>
      <c r="G13" t="n">
        <v>20.72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284.54</v>
      </c>
      <c r="Q13" t="n">
        <v>3033.69</v>
      </c>
      <c r="R13" t="n">
        <v>112.43</v>
      </c>
      <c r="S13" t="n">
        <v>56.78</v>
      </c>
      <c r="T13" t="n">
        <v>25824.47</v>
      </c>
      <c r="U13" t="n">
        <v>0.51</v>
      </c>
      <c r="V13" t="n">
        <v>0.83</v>
      </c>
      <c r="W13" t="n">
        <v>2.74</v>
      </c>
      <c r="X13" t="n">
        <v>1.57</v>
      </c>
      <c r="Y13" t="n">
        <v>1</v>
      </c>
      <c r="Z13" t="n">
        <v>10</v>
      </c>
      <c r="AA13" t="n">
        <v>295.0367151182783</v>
      </c>
      <c r="AB13" t="n">
        <v>403.68224972607</v>
      </c>
      <c r="AC13" t="n">
        <v>365.1553823838091</v>
      </c>
      <c r="AD13" t="n">
        <v>295036.7151182783</v>
      </c>
      <c r="AE13" t="n">
        <v>403682.24972607</v>
      </c>
      <c r="AF13" t="n">
        <v>2.915162262102656e-06</v>
      </c>
      <c r="AG13" t="n">
        <v>15</v>
      </c>
      <c r="AH13" t="n">
        <v>365155.3823838091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4.0631</v>
      </c>
      <c r="E14" t="n">
        <v>24.61</v>
      </c>
      <c r="F14" t="n">
        <v>19.26</v>
      </c>
      <c r="G14" t="n">
        <v>22.23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281.3</v>
      </c>
      <c r="Q14" t="n">
        <v>3033.63</v>
      </c>
      <c r="R14" t="n">
        <v>109.6</v>
      </c>
      <c r="S14" t="n">
        <v>56.78</v>
      </c>
      <c r="T14" t="n">
        <v>24429.42</v>
      </c>
      <c r="U14" t="n">
        <v>0.52</v>
      </c>
      <c r="V14" t="n">
        <v>0.84</v>
      </c>
      <c r="W14" t="n">
        <v>2.74</v>
      </c>
      <c r="X14" t="n">
        <v>1.5</v>
      </c>
      <c r="Y14" t="n">
        <v>1</v>
      </c>
      <c r="Z14" t="n">
        <v>10</v>
      </c>
      <c r="AA14" t="n">
        <v>290.9561829994907</v>
      </c>
      <c r="AB14" t="n">
        <v>398.099085660773</v>
      </c>
      <c r="AC14" t="n">
        <v>360.105067660884</v>
      </c>
      <c r="AD14" t="n">
        <v>290956.1829994907</v>
      </c>
      <c r="AE14" t="n">
        <v>398099.085660773</v>
      </c>
      <c r="AF14" t="n">
        <v>2.947443335278281e-06</v>
      </c>
      <c r="AG14" t="n">
        <v>15</v>
      </c>
      <c r="AH14" t="n">
        <v>360105.067660884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4.1234</v>
      </c>
      <c r="E15" t="n">
        <v>24.25</v>
      </c>
      <c r="F15" t="n">
        <v>19.1</v>
      </c>
      <c r="G15" t="n">
        <v>23.88</v>
      </c>
      <c r="H15" t="n">
        <v>0.29</v>
      </c>
      <c r="I15" t="n">
        <v>48</v>
      </c>
      <c r="J15" t="n">
        <v>258.78</v>
      </c>
      <c r="K15" t="n">
        <v>59.19</v>
      </c>
      <c r="L15" t="n">
        <v>4.25</v>
      </c>
      <c r="M15" t="n">
        <v>46</v>
      </c>
      <c r="N15" t="n">
        <v>65.34</v>
      </c>
      <c r="O15" t="n">
        <v>32150.98</v>
      </c>
      <c r="P15" t="n">
        <v>275.46</v>
      </c>
      <c r="Q15" t="n">
        <v>3033.55</v>
      </c>
      <c r="R15" t="n">
        <v>103.99</v>
      </c>
      <c r="S15" t="n">
        <v>56.78</v>
      </c>
      <c r="T15" t="n">
        <v>21642.32</v>
      </c>
      <c r="U15" t="n">
        <v>0.55</v>
      </c>
      <c r="V15" t="n">
        <v>0.84</v>
      </c>
      <c r="W15" t="n">
        <v>2.74</v>
      </c>
      <c r="X15" t="n">
        <v>1.33</v>
      </c>
      <c r="Y15" t="n">
        <v>1</v>
      </c>
      <c r="Z15" t="n">
        <v>10</v>
      </c>
      <c r="AA15" t="n">
        <v>284.6693259803665</v>
      </c>
      <c r="AB15" t="n">
        <v>389.4971305306505</v>
      </c>
      <c r="AC15" t="n">
        <v>352.3240710554605</v>
      </c>
      <c r="AD15" t="n">
        <v>284669.3259803665</v>
      </c>
      <c r="AE15" t="n">
        <v>389497.1305306505</v>
      </c>
      <c r="AF15" t="n">
        <v>2.99118600297469e-06</v>
      </c>
      <c r="AG15" t="n">
        <v>15</v>
      </c>
      <c r="AH15" t="n">
        <v>352324.0710554605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4.1597</v>
      </c>
      <c r="E16" t="n">
        <v>24.04</v>
      </c>
      <c r="F16" t="n">
        <v>19.04</v>
      </c>
      <c r="G16" t="n">
        <v>25.38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271.38</v>
      </c>
      <c r="Q16" t="n">
        <v>3033.53</v>
      </c>
      <c r="R16" t="n">
        <v>102.33</v>
      </c>
      <c r="S16" t="n">
        <v>56.78</v>
      </c>
      <c r="T16" t="n">
        <v>20828.8</v>
      </c>
      <c r="U16" t="n">
        <v>0.55</v>
      </c>
      <c r="V16" t="n">
        <v>0.85</v>
      </c>
      <c r="W16" t="n">
        <v>2.72</v>
      </c>
      <c r="X16" t="n">
        <v>1.27</v>
      </c>
      <c r="Y16" t="n">
        <v>1</v>
      </c>
      <c r="Z16" t="n">
        <v>10</v>
      </c>
      <c r="AA16" t="n">
        <v>273.7472358681405</v>
      </c>
      <c r="AB16" t="n">
        <v>374.5530449904942</v>
      </c>
      <c r="AC16" t="n">
        <v>338.806228065101</v>
      </c>
      <c r="AD16" t="n">
        <v>273747.2358681405</v>
      </c>
      <c r="AE16" t="n">
        <v>374553.0449904942</v>
      </c>
      <c r="AF16" t="n">
        <v>3.017518653677504e-06</v>
      </c>
      <c r="AG16" t="n">
        <v>14</v>
      </c>
      <c r="AH16" t="n">
        <v>338806.228065101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4.2052</v>
      </c>
      <c r="E17" t="n">
        <v>23.78</v>
      </c>
      <c r="F17" t="n">
        <v>18.92</v>
      </c>
      <c r="G17" t="n">
        <v>27.03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267.18</v>
      </c>
      <c r="Q17" t="n">
        <v>3033.58</v>
      </c>
      <c r="R17" t="n">
        <v>98.65000000000001</v>
      </c>
      <c r="S17" t="n">
        <v>56.78</v>
      </c>
      <c r="T17" t="n">
        <v>19002.38</v>
      </c>
      <c r="U17" t="n">
        <v>0.58</v>
      </c>
      <c r="V17" t="n">
        <v>0.85</v>
      </c>
      <c r="W17" t="n">
        <v>2.71</v>
      </c>
      <c r="X17" t="n">
        <v>1.16</v>
      </c>
      <c r="Y17" t="n">
        <v>1</v>
      </c>
      <c r="Z17" t="n">
        <v>10</v>
      </c>
      <c r="AA17" t="n">
        <v>269.3264195830108</v>
      </c>
      <c r="AB17" t="n">
        <v>368.5042891165301</v>
      </c>
      <c r="AC17" t="n">
        <v>333.3347569622658</v>
      </c>
      <c r="AD17" t="n">
        <v>269326.4195830108</v>
      </c>
      <c r="AE17" t="n">
        <v>368504.2891165301</v>
      </c>
      <c r="AF17" t="n">
        <v>3.050525144227862e-06</v>
      </c>
      <c r="AG17" t="n">
        <v>14</v>
      </c>
      <c r="AH17" t="n">
        <v>333334.7569622658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4.2422</v>
      </c>
      <c r="E18" t="n">
        <v>23.57</v>
      </c>
      <c r="F18" t="n">
        <v>18.86</v>
      </c>
      <c r="G18" t="n">
        <v>29.02</v>
      </c>
      <c r="H18" t="n">
        <v>0.34</v>
      </c>
      <c r="I18" t="n">
        <v>39</v>
      </c>
      <c r="J18" t="n">
        <v>260.17</v>
      </c>
      <c r="K18" t="n">
        <v>59.19</v>
      </c>
      <c r="L18" t="n">
        <v>5</v>
      </c>
      <c r="M18" t="n">
        <v>37</v>
      </c>
      <c r="N18" t="n">
        <v>65.98</v>
      </c>
      <c r="O18" t="n">
        <v>32321.82</v>
      </c>
      <c r="P18" t="n">
        <v>261.86</v>
      </c>
      <c r="Q18" t="n">
        <v>3033.57</v>
      </c>
      <c r="R18" t="n">
        <v>96.36</v>
      </c>
      <c r="S18" t="n">
        <v>56.78</v>
      </c>
      <c r="T18" t="n">
        <v>17874.89</v>
      </c>
      <c r="U18" t="n">
        <v>0.59</v>
      </c>
      <c r="V18" t="n">
        <v>0.86</v>
      </c>
      <c r="W18" t="n">
        <v>2.72</v>
      </c>
      <c r="X18" t="n">
        <v>1.09</v>
      </c>
      <c r="Y18" t="n">
        <v>1</v>
      </c>
      <c r="Z18" t="n">
        <v>10</v>
      </c>
      <c r="AA18" t="n">
        <v>264.7492874425196</v>
      </c>
      <c r="AB18" t="n">
        <v>362.2416549930913</v>
      </c>
      <c r="AC18" t="n">
        <v>327.6698198499058</v>
      </c>
      <c r="AD18" t="n">
        <v>264749.2874425196</v>
      </c>
      <c r="AE18" t="n">
        <v>362241.6549930913</v>
      </c>
      <c r="AF18" t="n">
        <v>3.077365587092989e-06</v>
      </c>
      <c r="AG18" t="n">
        <v>14</v>
      </c>
      <c r="AH18" t="n">
        <v>327669.8198499058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4.2839</v>
      </c>
      <c r="E19" t="n">
        <v>23.34</v>
      </c>
      <c r="F19" t="n">
        <v>18.78</v>
      </c>
      <c r="G19" t="n">
        <v>31.3</v>
      </c>
      <c r="H19" t="n">
        <v>0.36</v>
      </c>
      <c r="I19" t="n">
        <v>36</v>
      </c>
      <c r="J19" t="n">
        <v>260.63</v>
      </c>
      <c r="K19" t="n">
        <v>59.19</v>
      </c>
      <c r="L19" t="n">
        <v>5.25</v>
      </c>
      <c r="M19" t="n">
        <v>34</v>
      </c>
      <c r="N19" t="n">
        <v>66.19</v>
      </c>
      <c r="O19" t="n">
        <v>32378.93</v>
      </c>
      <c r="P19" t="n">
        <v>256.08</v>
      </c>
      <c r="Q19" t="n">
        <v>3033.62</v>
      </c>
      <c r="R19" t="n">
        <v>93.84</v>
      </c>
      <c r="S19" t="n">
        <v>56.78</v>
      </c>
      <c r="T19" t="n">
        <v>16625.37</v>
      </c>
      <c r="U19" t="n">
        <v>0.61</v>
      </c>
      <c r="V19" t="n">
        <v>0.86</v>
      </c>
      <c r="W19" t="n">
        <v>2.71</v>
      </c>
      <c r="X19" t="n">
        <v>1.01</v>
      </c>
      <c r="Y19" t="n">
        <v>1</v>
      </c>
      <c r="Z19" t="n">
        <v>10</v>
      </c>
      <c r="AA19" t="n">
        <v>259.7963085940559</v>
      </c>
      <c r="AB19" t="n">
        <v>355.4647708226183</v>
      </c>
      <c r="AC19" t="n">
        <v>321.5397119932461</v>
      </c>
      <c r="AD19" t="n">
        <v>259796.3085940559</v>
      </c>
      <c r="AE19" t="n">
        <v>355464.7708226183</v>
      </c>
      <c r="AF19" t="n">
        <v>3.107615491619362e-06</v>
      </c>
      <c r="AG19" t="n">
        <v>14</v>
      </c>
      <c r="AH19" t="n">
        <v>321539.7119932461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4.2946</v>
      </c>
      <c r="E20" t="n">
        <v>23.29</v>
      </c>
      <c r="F20" t="n">
        <v>18.77</v>
      </c>
      <c r="G20" t="n">
        <v>32.18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255.13</v>
      </c>
      <c r="Q20" t="n">
        <v>3033.66</v>
      </c>
      <c r="R20" t="n">
        <v>93.63</v>
      </c>
      <c r="S20" t="n">
        <v>56.78</v>
      </c>
      <c r="T20" t="n">
        <v>16527.16</v>
      </c>
      <c r="U20" t="n">
        <v>0.61</v>
      </c>
      <c r="V20" t="n">
        <v>0.86</v>
      </c>
      <c r="W20" t="n">
        <v>2.71</v>
      </c>
      <c r="X20" t="n">
        <v>1</v>
      </c>
      <c r="Y20" t="n">
        <v>1</v>
      </c>
      <c r="Z20" t="n">
        <v>10</v>
      </c>
      <c r="AA20" t="n">
        <v>258.850503369231</v>
      </c>
      <c r="AB20" t="n">
        <v>354.1706783880311</v>
      </c>
      <c r="AC20" t="n">
        <v>320.3691259243458</v>
      </c>
      <c r="AD20" t="n">
        <v>258850.503369231</v>
      </c>
      <c r="AE20" t="n">
        <v>354170.6783880311</v>
      </c>
      <c r="AF20" t="n">
        <v>3.115377457529006e-06</v>
      </c>
      <c r="AG20" t="n">
        <v>14</v>
      </c>
      <c r="AH20" t="n">
        <v>320369.1259243458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4.3279</v>
      </c>
      <c r="E21" t="n">
        <v>23.11</v>
      </c>
      <c r="F21" t="n">
        <v>18.69</v>
      </c>
      <c r="G21" t="n">
        <v>33.98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250.18</v>
      </c>
      <c r="Q21" t="n">
        <v>3033.51</v>
      </c>
      <c r="R21" t="n">
        <v>90.79000000000001</v>
      </c>
      <c r="S21" t="n">
        <v>56.78</v>
      </c>
      <c r="T21" t="n">
        <v>15120.11</v>
      </c>
      <c r="U21" t="n">
        <v>0.63</v>
      </c>
      <c r="V21" t="n">
        <v>0.86</v>
      </c>
      <c r="W21" t="n">
        <v>2.71</v>
      </c>
      <c r="X21" t="n">
        <v>0.92</v>
      </c>
      <c r="Y21" t="n">
        <v>1</v>
      </c>
      <c r="Z21" t="n">
        <v>10</v>
      </c>
      <c r="AA21" t="n">
        <v>254.7798050421515</v>
      </c>
      <c r="AB21" t="n">
        <v>348.6009693502206</v>
      </c>
      <c r="AC21" t="n">
        <v>315.330982100073</v>
      </c>
      <c r="AD21" t="n">
        <v>254779.8050421515</v>
      </c>
      <c r="AE21" t="n">
        <v>348600.9693502206</v>
      </c>
      <c r="AF21" t="n">
        <v>3.13953385610762e-06</v>
      </c>
      <c r="AG21" t="n">
        <v>14</v>
      </c>
      <c r="AH21" t="n">
        <v>315330.982100073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4.3588</v>
      </c>
      <c r="E22" t="n">
        <v>22.94</v>
      </c>
      <c r="F22" t="n">
        <v>18.62</v>
      </c>
      <c r="G22" t="n">
        <v>36.04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29</v>
      </c>
      <c r="N22" t="n">
        <v>66.83</v>
      </c>
      <c r="O22" t="n">
        <v>32550.72</v>
      </c>
      <c r="P22" t="n">
        <v>246.2</v>
      </c>
      <c r="Q22" t="n">
        <v>3033.56</v>
      </c>
      <c r="R22" t="n">
        <v>88.95999999999999</v>
      </c>
      <c r="S22" t="n">
        <v>56.78</v>
      </c>
      <c r="T22" t="n">
        <v>14214.84</v>
      </c>
      <c r="U22" t="n">
        <v>0.64</v>
      </c>
      <c r="V22" t="n">
        <v>0.87</v>
      </c>
      <c r="W22" t="n">
        <v>2.7</v>
      </c>
      <c r="X22" t="n">
        <v>0.86</v>
      </c>
      <c r="Y22" t="n">
        <v>1</v>
      </c>
      <c r="Z22" t="n">
        <v>10</v>
      </c>
      <c r="AA22" t="n">
        <v>251.4021139149127</v>
      </c>
      <c r="AB22" t="n">
        <v>343.9794633367191</v>
      </c>
      <c r="AC22" t="n">
        <v>311.1505461341741</v>
      </c>
      <c r="AD22" t="n">
        <v>251402.1139149127</v>
      </c>
      <c r="AE22" t="n">
        <v>343979.4633367191</v>
      </c>
      <c r="AF22" t="n">
        <v>3.161949252986874e-06</v>
      </c>
      <c r="AG22" t="n">
        <v>14</v>
      </c>
      <c r="AH22" t="n">
        <v>311150.5461341742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4.3887</v>
      </c>
      <c r="E23" t="n">
        <v>22.79</v>
      </c>
      <c r="F23" t="n">
        <v>18.56</v>
      </c>
      <c r="G23" t="n">
        <v>38.41</v>
      </c>
      <c r="H23" t="n">
        <v>0.42</v>
      </c>
      <c r="I23" t="n">
        <v>29</v>
      </c>
      <c r="J23" t="n">
        <v>262.49</v>
      </c>
      <c r="K23" t="n">
        <v>59.19</v>
      </c>
      <c r="L23" t="n">
        <v>6.25</v>
      </c>
      <c r="M23" t="n">
        <v>27</v>
      </c>
      <c r="N23" t="n">
        <v>67.05</v>
      </c>
      <c r="O23" t="n">
        <v>32608.15</v>
      </c>
      <c r="P23" t="n">
        <v>242.52</v>
      </c>
      <c r="Q23" t="n">
        <v>3033.57</v>
      </c>
      <c r="R23" t="n">
        <v>86.84999999999999</v>
      </c>
      <c r="S23" t="n">
        <v>56.78</v>
      </c>
      <c r="T23" t="n">
        <v>13167.92</v>
      </c>
      <c r="U23" t="n">
        <v>0.65</v>
      </c>
      <c r="V23" t="n">
        <v>0.87</v>
      </c>
      <c r="W23" t="n">
        <v>2.7</v>
      </c>
      <c r="X23" t="n">
        <v>0.8</v>
      </c>
      <c r="Y23" t="n">
        <v>1</v>
      </c>
      <c r="Z23" t="n">
        <v>10</v>
      </c>
      <c r="AA23" t="n">
        <v>248.2800852737395</v>
      </c>
      <c r="AB23" t="n">
        <v>339.7077660156852</v>
      </c>
      <c r="AC23" t="n">
        <v>307.2865336100935</v>
      </c>
      <c r="AD23" t="n">
        <v>248280.0852737395</v>
      </c>
      <c r="AE23" t="n">
        <v>339707.7660156852</v>
      </c>
      <c r="AF23" t="n">
        <v>3.183639232491396e-06</v>
      </c>
      <c r="AG23" t="n">
        <v>14</v>
      </c>
      <c r="AH23" t="n">
        <v>307286.5336100935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4.398</v>
      </c>
      <c r="E24" t="n">
        <v>22.74</v>
      </c>
      <c r="F24" t="n">
        <v>18.56</v>
      </c>
      <c r="G24" t="n">
        <v>39.78</v>
      </c>
      <c r="H24" t="n">
        <v>0.44</v>
      </c>
      <c r="I24" t="n">
        <v>28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237.23</v>
      </c>
      <c r="Q24" t="n">
        <v>3033.53</v>
      </c>
      <c r="R24" t="n">
        <v>86.7</v>
      </c>
      <c r="S24" t="n">
        <v>56.78</v>
      </c>
      <c r="T24" t="n">
        <v>13098.64</v>
      </c>
      <c r="U24" t="n">
        <v>0.65</v>
      </c>
      <c r="V24" t="n">
        <v>0.87</v>
      </c>
      <c r="W24" t="n">
        <v>2.7</v>
      </c>
      <c r="X24" t="n">
        <v>0.8</v>
      </c>
      <c r="Y24" t="n">
        <v>1</v>
      </c>
      <c r="Z24" t="n">
        <v>10</v>
      </c>
      <c r="AA24" t="n">
        <v>245.0541410191192</v>
      </c>
      <c r="AB24" t="n">
        <v>335.2938867678997</v>
      </c>
      <c r="AC24" t="n">
        <v>303.2939088027969</v>
      </c>
      <c r="AD24" t="n">
        <v>245054.1410191192</v>
      </c>
      <c r="AE24" t="n">
        <v>335293.8867678997</v>
      </c>
      <c r="AF24" t="n">
        <v>3.190385614076414e-06</v>
      </c>
      <c r="AG24" t="n">
        <v>14</v>
      </c>
      <c r="AH24" t="n">
        <v>303293.9088027969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4.4336</v>
      </c>
      <c r="E25" t="n">
        <v>22.56</v>
      </c>
      <c r="F25" t="n">
        <v>18.48</v>
      </c>
      <c r="G25" t="n">
        <v>42.64</v>
      </c>
      <c r="H25" t="n">
        <v>0.46</v>
      </c>
      <c r="I25" t="n">
        <v>26</v>
      </c>
      <c r="J25" t="n">
        <v>263.42</v>
      </c>
      <c r="K25" t="n">
        <v>59.19</v>
      </c>
      <c r="L25" t="n">
        <v>6.75</v>
      </c>
      <c r="M25" t="n">
        <v>20</v>
      </c>
      <c r="N25" t="n">
        <v>67.48</v>
      </c>
      <c r="O25" t="n">
        <v>32723.25</v>
      </c>
      <c r="P25" t="n">
        <v>232.83</v>
      </c>
      <c r="Q25" t="n">
        <v>3033.55</v>
      </c>
      <c r="R25" t="n">
        <v>83.83</v>
      </c>
      <c r="S25" t="n">
        <v>56.78</v>
      </c>
      <c r="T25" t="n">
        <v>11670.81</v>
      </c>
      <c r="U25" t="n">
        <v>0.68</v>
      </c>
      <c r="V25" t="n">
        <v>0.87</v>
      </c>
      <c r="W25" t="n">
        <v>2.7</v>
      </c>
      <c r="X25" t="n">
        <v>0.71</v>
      </c>
      <c r="Y25" t="n">
        <v>1</v>
      </c>
      <c r="Z25" t="n">
        <v>10</v>
      </c>
      <c r="AA25" t="n">
        <v>241.4081199887727</v>
      </c>
      <c r="AB25" t="n">
        <v>330.3052399430867</v>
      </c>
      <c r="AC25" t="n">
        <v>298.7813714293326</v>
      </c>
      <c r="AD25" t="n">
        <v>241408.1199887727</v>
      </c>
      <c r="AE25" t="n">
        <v>330305.2399430867</v>
      </c>
      <c r="AF25" t="n">
        <v>3.216210472616915e-06</v>
      </c>
      <c r="AG25" t="n">
        <v>14</v>
      </c>
      <c r="AH25" t="n">
        <v>298781.3714293326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4.4268</v>
      </c>
      <c r="E26" t="n">
        <v>22.59</v>
      </c>
      <c r="F26" t="n">
        <v>18.51</v>
      </c>
      <c r="G26" t="n">
        <v>42.72</v>
      </c>
      <c r="H26" t="n">
        <v>0.47</v>
      </c>
      <c r="I26" t="n">
        <v>26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231.8</v>
      </c>
      <c r="Q26" t="n">
        <v>3033.88</v>
      </c>
      <c r="R26" t="n">
        <v>84.53</v>
      </c>
      <c r="S26" t="n">
        <v>56.78</v>
      </c>
      <c r="T26" t="n">
        <v>12023.4</v>
      </c>
      <c r="U26" t="n">
        <v>0.67</v>
      </c>
      <c r="V26" t="n">
        <v>0.87</v>
      </c>
      <c r="W26" t="n">
        <v>2.72</v>
      </c>
      <c r="X26" t="n">
        <v>0.75</v>
      </c>
      <c r="Y26" t="n">
        <v>1</v>
      </c>
      <c r="Z26" t="n">
        <v>10</v>
      </c>
      <c r="AA26" t="n">
        <v>241.0907587138387</v>
      </c>
      <c r="AB26" t="n">
        <v>329.8710122457309</v>
      </c>
      <c r="AC26" t="n">
        <v>298.3885858139699</v>
      </c>
      <c r="AD26" t="n">
        <v>241090.7587138387</v>
      </c>
      <c r="AE26" t="n">
        <v>329871.0122457308</v>
      </c>
      <c r="AF26" t="n">
        <v>3.211277634468729e-06</v>
      </c>
      <c r="AG26" t="n">
        <v>14</v>
      </c>
      <c r="AH26" t="n">
        <v>298388.5858139699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4.4434</v>
      </c>
      <c r="E27" t="n">
        <v>22.51</v>
      </c>
      <c r="F27" t="n">
        <v>18.48</v>
      </c>
      <c r="G27" t="n">
        <v>44.35</v>
      </c>
      <c r="H27" t="n">
        <v>0.49</v>
      </c>
      <c r="I27" t="n">
        <v>25</v>
      </c>
      <c r="J27" t="n">
        <v>264.36</v>
      </c>
      <c r="K27" t="n">
        <v>59.19</v>
      </c>
      <c r="L27" t="n">
        <v>7.25</v>
      </c>
      <c r="M27" t="n">
        <v>7</v>
      </c>
      <c r="N27" t="n">
        <v>67.92</v>
      </c>
      <c r="O27" t="n">
        <v>32838.68</v>
      </c>
      <c r="P27" t="n">
        <v>230.52</v>
      </c>
      <c r="Q27" t="n">
        <v>3033.53</v>
      </c>
      <c r="R27" t="n">
        <v>83.48</v>
      </c>
      <c r="S27" t="n">
        <v>56.78</v>
      </c>
      <c r="T27" t="n">
        <v>11503.24</v>
      </c>
      <c r="U27" t="n">
        <v>0.68</v>
      </c>
      <c r="V27" t="n">
        <v>0.87</v>
      </c>
      <c r="W27" t="n">
        <v>2.71</v>
      </c>
      <c r="X27" t="n">
        <v>0.71</v>
      </c>
      <c r="Y27" t="n">
        <v>1</v>
      </c>
      <c r="Z27" t="n">
        <v>10</v>
      </c>
      <c r="AA27" t="n">
        <v>239.8355221729507</v>
      </c>
      <c r="AB27" t="n">
        <v>328.1535422333609</v>
      </c>
      <c r="AC27" t="n">
        <v>296.8350287290956</v>
      </c>
      <c r="AD27" t="n">
        <v>239835.5221729507</v>
      </c>
      <c r="AE27" t="n">
        <v>328153.5422333609</v>
      </c>
      <c r="AF27" t="n">
        <v>3.223319562889299e-06</v>
      </c>
      <c r="AG27" t="n">
        <v>14</v>
      </c>
      <c r="AH27" t="n">
        <v>296835.0287290956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4.443</v>
      </c>
      <c r="E28" t="n">
        <v>22.51</v>
      </c>
      <c r="F28" t="n">
        <v>18.48</v>
      </c>
      <c r="G28" t="n">
        <v>44.35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1</v>
      </c>
      <c r="N28" t="n">
        <v>68.14</v>
      </c>
      <c r="O28" t="n">
        <v>32896.51</v>
      </c>
      <c r="P28" t="n">
        <v>230.83</v>
      </c>
      <c r="Q28" t="n">
        <v>3033.7</v>
      </c>
      <c r="R28" t="n">
        <v>83.2</v>
      </c>
      <c r="S28" t="n">
        <v>56.78</v>
      </c>
      <c r="T28" t="n">
        <v>11363.66</v>
      </c>
      <c r="U28" t="n">
        <v>0.68</v>
      </c>
      <c r="V28" t="n">
        <v>0.87</v>
      </c>
      <c r="W28" t="n">
        <v>2.72</v>
      </c>
      <c r="X28" t="n">
        <v>0.71</v>
      </c>
      <c r="Y28" t="n">
        <v>1</v>
      </c>
      <c r="Z28" t="n">
        <v>10</v>
      </c>
      <c r="AA28" t="n">
        <v>240.0170030227897</v>
      </c>
      <c r="AB28" t="n">
        <v>328.4018523384805</v>
      </c>
      <c r="AC28" t="n">
        <v>297.0596404662882</v>
      </c>
      <c r="AD28" t="n">
        <v>240017.0030227897</v>
      </c>
      <c r="AE28" t="n">
        <v>328401.8523384805</v>
      </c>
      <c r="AF28" t="n">
        <v>3.223029395939406e-06</v>
      </c>
      <c r="AG28" t="n">
        <v>14</v>
      </c>
      <c r="AH28" t="n">
        <v>297059.6404662882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4.4432</v>
      </c>
      <c r="E29" t="n">
        <v>22.51</v>
      </c>
      <c r="F29" t="n">
        <v>18.48</v>
      </c>
      <c r="G29" t="n">
        <v>44.35</v>
      </c>
      <c r="H29" t="n">
        <v>0.52</v>
      </c>
      <c r="I29" t="n">
        <v>25</v>
      </c>
      <c r="J29" t="n">
        <v>265.3</v>
      </c>
      <c r="K29" t="n">
        <v>59.19</v>
      </c>
      <c r="L29" t="n">
        <v>7.75</v>
      </c>
      <c r="M29" t="n">
        <v>0</v>
      </c>
      <c r="N29" t="n">
        <v>68.36</v>
      </c>
      <c r="O29" t="n">
        <v>32954.43</v>
      </c>
      <c r="P29" t="n">
        <v>230.96</v>
      </c>
      <c r="Q29" t="n">
        <v>3033.7</v>
      </c>
      <c r="R29" t="n">
        <v>83.13</v>
      </c>
      <c r="S29" t="n">
        <v>56.78</v>
      </c>
      <c r="T29" t="n">
        <v>11330.2</v>
      </c>
      <c r="U29" t="n">
        <v>0.68</v>
      </c>
      <c r="V29" t="n">
        <v>0.87</v>
      </c>
      <c r="W29" t="n">
        <v>2.72</v>
      </c>
      <c r="X29" t="n">
        <v>0.71</v>
      </c>
      <c r="Y29" t="n">
        <v>1</v>
      </c>
      <c r="Z29" t="n">
        <v>10</v>
      </c>
      <c r="AA29" t="n">
        <v>240.081397771558</v>
      </c>
      <c r="AB29" t="n">
        <v>328.4899600746411</v>
      </c>
      <c r="AC29" t="n">
        <v>297.1393393237695</v>
      </c>
      <c r="AD29" t="n">
        <v>240081.397771558</v>
      </c>
      <c r="AE29" t="n">
        <v>328489.9600746411</v>
      </c>
      <c r="AF29" t="n">
        <v>3.223174479414353e-06</v>
      </c>
      <c r="AG29" t="n">
        <v>14</v>
      </c>
      <c r="AH29" t="n">
        <v>297139.3393237696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3.1708</v>
      </c>
      <c r="E2" t="n">
        <v>31.54</v>
      </c>
      <c r="F2" t="n">
        <v>23.43</v>
      </c>
      <c r="G2" t="n">
        <v>7.36</v>
      </c>
      <c r="H2" t="n">
        <v>0.12</v>
      </c>
      <c r="I2" t="n">
        <v>191</v>
      </c>
      <c r="J2" t="n">
        <v>150.44</v>
      </c>
      <c r="K2" t="n">
        <v>49.1</v>
      </c>
      <c r="L2" t="n">
        <v>1</v>
      </c>
      <c r="M2" t="n">
        <v>189</v>
      </c>
      <c r="N2" t="n">
        <v>25.34</v>
      </c>
      <c r="O2" t="n">
        <v>18787.76</v>
      </c>
      <c r="P2" t="n">
        <v>263.53</v>
      </c>
      <c r="Q2" t="n">
        <v>3034.41</v>
      </c>
      <c r="R2" t="n">
        <v>245.45</v>
      </c>
      <c r="S2" t="n">
        <v>56.78</v>
      </c>
      <c r="T2" t="n">
        <v>91655.88</v>
      </c>
      <c r="U2" t="n">
        <v>0.23</v>
      </c>
      <c r="V2" t="n">
        <v>0.6899999999999999</v>
      </c>
      <c r="W2" t="n">
        <v>2.97</v>
      </c>
      <c r="X2" t="n">
        <v>5.66</v>
      </c>
      <c r="Y2" t="n">
        <v>1</v>
      </c>
      <c r="Z2" t="n">
        <v>10</v>
      </c>
      <c r="AA2" t="n">
        <v>354.0180001316058</v>
      </c>
      <c r="AB2" t="n">
        <v>484.3830459519547</v>
      </c>
      <c r="AC2" t="n">
        <v>438.154207882174</v>
      </c>
      <c r="AD2" t="n">
        <v>354018.0001316058</v>
      </c>
      <c r="AE2" t="n">
        <v>484383.0459519547</v>
      </c>
      <c r="AF2" t="n">
        <v>2.37271475890508e-06</v>
      </c>
      <c r="AG2" t="n">
        <v>19</v>
      </c>
      <c r="AH2" t="n">
        <v>438154.2078821741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3.5298</v>
      </c>
      <c r="E3" t="n">
        <v>28.33</v>
      </c>
      <c r="F3" t="n">
        <v>21.81</v>
      </c>
      <c r="G3" t="n">
        <v>9.41</v>
      </c>
      <c r="H3" t="n">
        <v>0.15</v>
      </c>
      <c r="I3" t="n">
        <v>139</v>
      </c>
      <c r="J3" t="n">
        <v>150.78</v>
      </c>
      <c r="K3" t="n">
        <v>49.1</v>
      </c>
      <c r="L3" t="n">
        <v>1.25</v>
      </c>
      <c r="M3" t="n">
        <v>137</v>
      </c>
      <c r="N3" t="n">
        <v>25.44</v>
      </c>
      <c r="O3" t="n">
        <v>18830.65</v>
      </c>
      <c r="P3" t="n">
        <v>239.72</v>
      </c>
      <c r="Q3" t="n">
        <v>3034.28</v>
      </c>
      <c r="R3" t="n">
        <v>192.48</v>
      </c>
      <c r="S3" t="n">
        <v>56.78</v>
      </c>
      <c r="T3" t="n">
        <v>65434.98</v>
      </c>
      <c r="U3" t="n">
        <v>0.29</v>
      </c>
      <c r="V3" t="n">
        <v>0.74</v>
      </c>
      <c r="W3" t="n">
        <v>2.88</v>
      </c>
      <c r="X3" t="n">
        <v>4.04</v>
      </c>
      <c r="Y3" t="n">
        <v>1</v>
      </c>
      <c r="Z3" t="n">
        <v>10</v>
      </c>
      <c r="AA3" t="n">
        <v>299.984895350054</v>
      </c>
      <c r="AB3" t="n">
        <v>410.4525682174907</v>
      </c>
      <c r="AC3" t="n">
        <v>371.2795511806102</v>
      </c>
      <c r="AD3" t="n">
        <v>299984.895350054</v>
      </c>
      <c r="AE3" t="n">
        <v>410452.5682174907</v>
      </c>
      <c r="AF3" t="n">
        <v>2.641355038470781e-06</v>
      </c>
      <c r="AG3" t="n">
        <v>17</v>
      </c>
      <c r="AH3" t="n">
        <v>371279.5511806102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3.7697</v>
      </c>
      <c r="E4" t="n">
        <v>26.53</v>
      </c>
      <c r="F4" t="n">
        <v>20.92</v>
      </c>
      <c r="G4" t="n">
        <v>11.52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225.24</v>
      </c>
      <c r="Q4" t="n">
        <v>3034.29</v>
      </c>
      <c r="R4" t="n">
        <v>163.39</v>
      </c>
      <c r="S4" t="n">
        <v>56.78</v>
      </c>
      <c r="T4" t="n">
        <v>51038.63</v>
      </c>
      <c r="U4" t="n">
        <v>0.35</v>
      </c>
      <c r="V4" t="n">
        <v>0.77</v>
      </c>
      <c r="W4" t="n">
        <v>2.84</v>
      </c>
      <c r="X4" t="n">
        <v>3.15</v>
      </c>
      <c r="Y4" t="n">
        <v>1</v>
      </c>
      <c r="Z4" t="n">
        <v>10</v>
      </c>
      <c r="AA4" t="n">
        <v>271.5308603375482</v>
      </c>
      <c r="AB4" t="n">
        <v>371.5205022099505</v>
      </c>
      <c r="AC4" t="n">
        <v>336.0631069113318</v>
      </c>
      <c r="AD4" t="n">
        <v>271530.8603375482</v>
      </c>
      <c r="AE4" t="n">
        <v>371520.5022099505</v>
      </c>
      <c r="AF4" t="n">
        <v>2.820872595762736e-06</v>
      </c>
      <c r="AG4" t="n">
        <v>16</v>
      </c>
      <c r="AH4" t="n">
        <v>336063.1069113318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3.95</v>
      </c>
      <c r="E5" t="n">
        <v>25.32</v>
      </c>
      <c r="F5" t="n">
        <v>20.32</v>
      </c>
      <c r="G5" t="n">
        <v>13.7</v>
      </c>
      <c r="H5" t="n">
        <v>0.2</v>
      </c>
      <c r="I5" t="n">
        <v>89</v>
      </c>
      <c r="J5" t="n">
        <v>151.48</v>
      </c>
      <c r="K5" t="n">
        <v>49.1</v>
      </c>
      <c r="L5" t="n">
        <v>1.75</v>
      </c>
      <c r="M5" t="n">
        <v>87</v>
      </c>
      <c r="N5" t="n">
        <v>25.64</v>
      </c>
      <c r="O5" t="n">
        <v>18916.54</v>
      </c>
      <c r="P5" t="n">
        <v>212.96</v>
      </c>
      <c r="Q5" t="n">
        <v>3033.96</v>
      </c>
      <c r="R5" t="n">
        <v>144.1</v>
      </c>
      <c r="S5" t="n">
        <v>56.78</v>
      </c>
      <c r="T5" t="n">
        <v>41492.3</v>
      </c>
      <c r="U5" t="n">
        <v>0.39</v>
      </c>
      <c r="V5" t="n">
        <v>0.79</v>
      </c>
      <c r="W5" t="n">
        <v>2.8</v>
      </c>
      <c r="X5" t="n">
        <v>2.55</v>
      </c>
      <c r="Y5" t="n">
        <v>1</v>
      </c>
      <c r="Z5" t="n">
        <v>10</v>
      </c>
      <c r="AA5" t="n">
        <v>249.3896621516558</v>
      </c>
      <c r="AB5" t="n">
        <v>341.2259380511266</v>
      </c>
      <c r="AC5" t="n">
        <v>308.6598134372406</v>
      </c>
      <c r="AD5" t="n">
        <v>249389.6621516558</v>
      </c>
      <c r="AE5" t="n">
        <v>341225.9380511266</v>
      </c>
      <c r="AF5" t="n">
        <v>2.955791376837097e-06</v>
      </c>
      <c r="AG5" t="n">
        <v>15</v>
      </c>
      <c r="AH5" t="n">
        <v>308659.8134372407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4.0912</v>
      </c>
      <c r="E6" t="n">
        <v>24.44</v>
      </c>
      <c r="F6" t="n">
        <v>19.91</v>
      </c>
      <c r="G6" t="n">
        <v>16.14</v>
      </c>
      <c r="H6" t="n">
        <v>0.23</v>
      </c>
      <c r="I6" t="n">
        <v>74</v>
      </c>
      <c r="J6" t="n">
        <v>151.83</v>
      </c>
      <c r="K6" t="n">
        <v>49.1</v>
      </c>
      <c r="L6" t="n">
        <v>2</v>
      </c>
      <c r="M6" t="n">
        <v>72</v>
      </c>
      <c r="N6" t="n">
        <v>25.73</v>
      </c>
      <c r="O6" t="n">
        <v>18959.54</v>
      </c>
      <c r="P6" t="n">
        <v>202.95</v>
      </c>
      <c r="Q6" t="n">
        <v>3033.8</v>
      </c>
      <c r="R6" t="n">
        <v>130.84</v>
      </c>
      <c r="S6" t="n">
        <v>56.78</v>
      </c>
      <c r="T6" t="n">
        <v>34936.66</v>
      </c>
      <c r="U6" t="n">
        <v>0.43</v>
      </c>
      <c r="V6" t="n">
        <v>0.8100000000000001</v>
      </c>
      <c r="W6" t="n">
        <v>2.77</v>
      </c>
      <c r="X6" t="n">
        <v>2.14</v>
      </c>
      <c r="Y6" t="n">
        <v>1</v>
      </c>
      <c r="Z6" t="n">
        <v>10</v>
      </c>
      <c r="AA6" t="n">
        <v>238.1225469553195</v>
      </c>
      <c r="AB6" t="n">
        <v>325.8097739694661</v>
      </c>
      <c r="AC6" t="n">
        <v>294.7149464188067</v>
      </c>
      <c r="AD6" t="n">
        <v>238122.5469553195</v>
      </c>
      <c r="AE6" t="n">
        <v>325809.773969466</v>
      </c>
      <c r="AF6" t="n">
        <v>3.061451564788844e-06</v>
      </c>
      <c r="AG6" t="n">
        <v>15</v>
      </c>
      <c r="AH6" t="n">
        <v>294714.9464188067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4.2039</v>
      </c>
      <c r="E7" t="n">
        <v>23.79</v>
      </c>
      <c r="F7" t="n">
        <v>19.59</v>
      </c>
      <c r="G7" t="n">
        <v>18.65</v>
      </c>
      <c r="H7" t="n">
        <v>0.26</v>
      </c>
      <c r="I7" t="n">
        <v>63</v>
      </c>
      <c r="J7" t="n">
        <v>152.18</v>
      </c>
      <c r="K7" t="n">
        <v>49.1</v>
      </c>
      <c r="L7" t="n">
        <v>2.25</v>
      </c>
      <c r="M7" t="n">
        <v>61</v>
      </c>
      <c r="N7" t="n">
        <v>25.83</v>
      </c>
      <c r="O7" t="n">
        <v>19002.56</v>
      </c>
      <c r="P7" t="n">
        <v>193.83</v>
      </c>
      <c r="Q7" t="n">
        <v>3033.69</v>
      </c>
      <c r="R7" t="n">
        <v>120.09</v>
      </c>
      <c r="S7" t="n">
        <v>56.78</v>
      </c>
      <c r="T7" t="n">
        <v>29617.82</v>
      </c>
      <c r="U7" t="n">
        <v>0.47</v>
      </c>
      <c r="V7" t="n">
        <v>0.82</v>
      </c>
      <c r="W7" t="n">
        <v>2.76</v>
      </c>
      <c r="X7" t="n">
        <v>1.82</v>
      </c>
      <c r="Y7" t="n">
        <v>1</v>
      </c>
      <c r="Z7" t="n">
        <v>10</v>
      </c>
      <c r="AA7" t="n">
        <v>222.240540578606</v>
      </c>
      <c r="AB7" t="n">
        <v>304.0793121801865</v>
      </c>
      <c r="AC7" t="n">
        <v>275.0584094037945</v>
      </c>
      <c r="AD7" t="n">
        <v>222240.540578606</v>
      </c>
      <c r="AE7" t="n">
        <v>304079.3121801865</v>
      </c>
      <c r="AF7" t="n">
        <v>3.1457851567305e-06</v>
      </c>
      <c r="AG7" t="n">
        <v>14</v>
      </c>
      <c r="AH7" t="n">
        <v>275058.4094037945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4.3052</v>
      </c>
      <c r="E8" t="n">
        <v>23.23</v>
      </c>
      <c r="F8" t="n">
        <v>19.3</v>
      </c>
      <c r="G8" t="n">
        <v>21.45</v>
      </c>
      <c r="H8" t="n">
        <v>0.29</v>
      </c>
      <c r="I8" t="n">
        <v>54</v>
      </c>
      <c r="J8" t="n">
        <v>152.53</v>
      </c>
      <c r="K8" t="n">
        <v>49.1</v>
      </c>
      <c r="L8" t="n">
        <v>2.5</v>
      </c>
      <c r="M8" t="n">
        <v>50</v>
      </c>
      <c r="N8" t="n">
        <v>25.93</v>
      </c>
      <c r="O8" t="n">
        <v>19045.63</v>
      </c>
      <c r="P8" t="n">
        <v>184.66</v>
      </c>
      <c r="Q8" t="n">
        <v>3033.62</v>
      </c>
      <c r="R8" t="n">
        <v>110.96</v>
      </c>
      <c r="S8" t="n">
        <v>56.78</v>
      </c>
      <c r="T8" t="n">
        <v>25096.5</v>
      </c>
      <c r="U8" t="n">
        <v>0.51</v>
      </c>
      <c r="V8" t="n">
        <v>0.84</v>
      </c>
      <c r="W8" t="n">
        <v>2.74</v>
      </c>
      <c r="X8" t="n">
        <v>1.54</v>
      </c>
      <c r="Y8" t="n">
        <v>1</v>
      </c>
      <c r="Z8" t="n">
        <v>10</v>
      </c>
      <c r="AA8" t="n">
        <v>213.9239224598063</v>
      </c>
      <c r="AB8" t="n">
        <v>292.7001483667538</v>
      </c>
      <c r="AC8" t="n">
        <v>264.7652570139555</v>
      </c>
      <c r="AD8" t="n">
        <v>213923.9224598063</v>
      </c>
      <c r="AE8" t="n">
        <v>292700.1483667538</v>
      </c>
      <c r="AF8" t="n">
        <v>3.221588110268119e-06</v>
      </c>
      <c r="AG8" t="n">
        <v>14</v>
      </c>
      <c r="AH8" t="n">
        <v>264765.2570139555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4.3723</v>
      </c>
      <c r="E9" t="n">
        <v>22.87</v>
      </c>
      <c r="F9" t="n">
        <v>19.13</v>
      </c>
      <c r="G9" t="n">
        <v>23.91</v>
      </c>
      <c r="H9" t="n">
        <v>0.32</v>
      </c>
      <c r="I9" t="n">
        <v>48</v>
      </c>
      <c r="J9" t="n">
        <v>152.88</v>
      </c>
      <c r="K9" t="n">
        <v>49.1</v>
      </c>
      <c r="L9" t="n">
        <v>2.75</v>
      </c>
      <c r="M9" t="n">
        <v>40</v>
      </c>
      <c r="N9" t="n">
        <v>26.03</v>
      </c>
      <c r="O9" t="n">
        <v>19088.72</v>
      </c>
      <c r="P9" t="n">
        <v>177.41</v>
      </c>
      <c r="Q9" t="n">
        <v>3033.73</v>
      </c>
      <c r="R9" t="n">
        <v>104.67</v>
      </c>
      <c r="S9" t="n">
        <v>56.78</v>
      </c>
      <c r="T9" t="n">
        <v>21984.01</v>
      </c>
      <c r="U9" t="n">
        <v>0.54</v>
      </c>
      <c r="V9" t="n">
        <v>0.84</v>
      </c>
      <c r="W9" t="n">
        <v>2.74</v>
      </c>
      <c r="X9" t="n">
        <v>1.36</v>
      </c>
      <c r="Y9" t="n">
        <v>1</v>
      </c>
      <c r="Z9" t="n">
        <v>10</v>
      </c>
      <c r="AA9" t="n">
        <v>207.9922282135606</v>
      </c>
      <c r="AB9" t="n">
        <v>284.5841426111634</v>
      </c>
      <c r="AC9" t="n">
        <v>257.4238314567904</v>
      </c>
      <c r="AD9" t="n">
        <v>207992.2282135606</v>
      </c>
      <c r="AE9" t="n">
        <v>284584.1426111634</v>
      </c>
      <c r="AF9" t="n">
        <v>3.271799148593631e-06</v>
      </c>
      <c r="AG9" t="n">
        <v>14</v>
      </c>
      <c r="AH9" t="n">
        <v>257423.8314567904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4.4164</v>
      </c>
      <c r="E10" t="n">
        <v>22.64</v>
      </c>
      <c r="F10" t="n">
        <v>19.02</v>
      </c>
      <c r="G10" t="n">
        <v>25.94</v>
      </c>
      <c r="H10" t="n">
        <v>0.35</v>
      </c>
      <c r="I10" t="n">
        <v>44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171.56</v>
      </c>
      <c r="Q10" t="n">
        <v>3033.72</v>
      </c>
      <c r="R10" t="n">
        <v>100.81</v>
      </c>
      <c r="S10" t="n">
        <v>56.78</v>
      </c>
      <c r="T10" t="n">
        <v>20073.35</v>
      </c>
      <c r="U10" t="n">
        <v>0.5600000000000001</v>
      </c>
      <c r="V10" t="n">
        <v>0.85</v>
      </c>
      <c r="W10" t="n">
        <v>2.75</v>
      </c>
      <c r="X10" t="n">
        <v>1.26</v>
      </c>
      <c r="Y10" t="n">
        <v>1</v>
      </c>
      <c r="Z10" t="n">
        <v>10</v>
      </c>
      <c r="AA10" t="n">
        <v>203.598853177907</v>
      </c>
      <c r="AB10" t="n">
        <v>278.5729330653579</v>
      </c>
      <c r="AC10" t="n">
        <v>251.986323313249</v>
      </c>
      <c r="AD10" t="n">
        <v>203598.853177907</v>
      </c>
      <c r="AE10" t="n">
        <v>278572.9330653579</v>
      </c>
      <c r="AF10" t="n">
        <v>3.304799249788192e-06</v>
      </c>
      <c r="AG10" t="n">
        <v>14</v>
      </c>
      <c r="AH10" t="n">
        <v>251986.323313249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4.4373</v>
      </c>
      <c r="E11" t="n">
        <v>22.54</v>
      </c>
      <c r="F11" t="n">
        <v>18.98</v>
      </c>
      <c r="G11" t="n">
        <v>27.11</v>
      </c>
      <c r="H11" t="n">
        <v>0.37</v>
      </c>
      <c r="I11" t="n">
        <v>42</v>
      </c>
      <c r="J11" t="n">
        <v>153.58</v>
      </c>
      <c r="K11" t="n">
        <v>49.1</v>
      </c>
      <c r="L11" t="n">
        <v>3.25</v>
      </c>
      <c r="M11" t="n">
        <v>5</v>
      </c>
      <c r="N11" t="n">
        <v>26.23</v>
      </c>
      <c r="O11" t="n">
        <v>19175.02</v>
      </c>
      <c r="P11" t="n">
        <v>170.92</v>
      </c>
      <c r="Q11" t="n">
        <v>3033.65</v>
      </c>
      <c r="R11" t="n">
        <v>98.89</v>
      </c>
      <c r="S11" t="n">
        <v>56.78</v>
      </c>
      <c r="T11" t="n">
        <v>19121.27</v>
      </c>
      <c r="U11" t="n">
        <v>0.57</v>
      </c>
      <c r="V11" t="n">
        <v>0.85</v>
      </c>
      <c r="W11" t="n">
        <v>2.76</v>
      </c>
      <c r="X11" t="n">
        <v>1.21</v>
      </c>
      <c r="Y11" t="n">
        <v>1</v>
      </c>
      <c r="Z11" t="n">
        <v>10</v>
      </c>
      <c r="AA11" t="n">
        <v>202.7179262627355</v>
      </c>
      <c r="AB11" t="n">
        <v>277.3676099962681</v>
      </c>
      <c r="AC11" t="n">
        <v>250.8960345861913</v>
      </c>
      <c r="AD11" t="n">
        <v>202717.9262627354</v>
      </c>
      <c r="AE11" t="n">
        <v>277367.6099962681</v>
      </c>
      <c r="AF11" t="n">
        <v>3.320438753528925e-06</v>
      </c>
      <c r="AG11" t="n">
        <v>14</v>
      </c>
      <c r="AH11" t="n">
        <v>250896.0345861913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4.4384</v>
      </c>
      <c r="E12" t="n">
        <v>22.53</v>
      </c>
      <c r="F12" t="n">
        <v>18.97</v>
      </c>
      <c r="G12" t="n">
        <v>27.1</v>
      </c>
      <c r="H12" t="n">
        <v>0.4</v>
      </c>
      <c r="I12" t="n">
        <v>42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170.36</v>
      </c>
      <c r="Q12" t="n">
        <v>3033.5</v>
      </c>
      <c r="R12" t="n">
        <v>98.5</v>
      </c>
      <c r="S12" t="n">
        <v>56.78</v>
      </c>
      <c r="T12" t="n">
        <v>18926.45</v>
      </c>
      <c r="U12" t="n">
        <v>0.58</v>
      </c>
      <c r="V12" t="n">
        <v>0.85</v>
      </c>
      <c r="W12" t="n">
        <v>2.77</v>
      </c>
      <c r="X12" t="n">
        <v>1.21</v>
      </c>
      <c r="Y12" t="n">
        <v>1</v>
      </c>
      <c r="Z12" t="n">
        <v>10</v>
      </c>
      <c r="AA12" t="n">
        <v>202.3795463284627</v>
      </c>
      <c r="AB12" t="n">
        <v>276.9046236419273</v>
      </c>
      <c r="AC12" t="n">
        <v>250.4772349997031</v>
      </c>
      <c r="AD12" t="n">
        <v>202379.5463284627</v>
      </c>
      <c r="AE12" t="n">
        <v>276904.6236419273</v>
      </c>
      <c r="AF12" t="n">
        <v>3.321261885304753e-06</v>
      </c>
      <c r="AG12" t="n">
        <v>14</v>
      </c>
      <c r="AH12" t="n">
        <v>250477.2349997031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2.7745</v>
      </c>
      <c r="E2" t="n">
        <v>36.04</v>
      </c>
      <c r="F2" t="n">
        <v>24.79</v>
      </c>
      <c r="G2" t="n">
        <v>6.3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325.41</v>
      </c>
      <c r="Q2" t="n">
        <v>3034.72</v>
      </c>
      <c r="R2" t="n">
        <v>290.22</v>
      </c>
      <c r="S2" t="n">
        <v>56.78</v>
      </c>
      <c r="T2" t="n">
        <v>113819.44</v>
      </c>
      <c r="U2" t="n">
        <v>0.2</v>
      </c>
      <c r="V2" t="n">
        <v>0.65</v>
      </c>
      <c r="W2" t="n">
        <v>3.04</v>
      </c>
      <c r="X2" t="n">
        <v>7.02</v>
      </c>
      <c r="Y2" t="n">
        <v>1</v>
      </c>
      <c r="Z2" t="n">
        <v>10</v>
      </c>
      <c r="AA2" t="n">
        <v>458.9172679156512</v>
      </c>
      <c r="AB2" t="n">
        <v>627.9108519631643</v>
      </c>
      <c r="AC2" t="n">
        <v>567.983921530215</v>
      </c>
      <c r="AD2" t="n">
        <v>458917.2679156512</v>
      </c>
      <c r="AE2" t="n">
        <v>627910.8519631643</v>
      </c>
      <c r="AF2" t="n">
        <v>2.050116110303956e-06</v>
      </c>
      <c r="AG2" t="n">
        <v>21</v>
      </c>
      <c r="AH2" t="n">
        <v>567983.921530215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3.1594</v>
      </c>
      <c r="E3" t="n">
        <v>31.65</v>
      </c>
      <c r="F3" t="n">
        <v>22.82</v>
      </c>
      <c r="G3" t="n">
        <v>8.01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295.21</v>
      </c>
      <c r="Q3" t="n">
        <v>3034.11</v>
      </c>
      <c r="R3" t="n">
        <v>224.76</v>
      </c>
      <c r="S3" t="n">
        <v>56.78</v>
      </c>
      <c r="T3" t="n">
        <v>81414.53999999999</v>
      </c>
      <c r="U3" t="n">
        <v>0.25</v>
      </c>
      <c r="V3" t="n">
        <v>0.71</v>
      </c>
      <c r="W3" t="n">
        <v>2.96</v>
      </c>
      <c r="X3" t="n">
        <v>5.05</v>
      </c>
      <c r="Y3" t="n">
        <v>1</v>
      </c>
      <c r="Z3" t="n">
        <v>10</v>
      </c>
      <c r="AA3" t="n">
        <v>381.7931866541425</v>
      </c>
      <c r="AB3" t="n">
        <v>522.3862815068375</v>
      </c>
      <c r="AC3" t="n">
        <v>472.530467973575</v>
      </c>
      <c r="AD3" t="n">
        <v>381793.1866541425</v>
      </c>
      <c r="AE3" t="n">
        <v>522386.2815068375</v>
      </c>
      <c r="AF3" t="n">
        <v>2.334524000322336e-06</v>
      </c>
      <c r="AG3" t="n">
        <v>19</v>
      </c>
      <c r="AH3" t="n">
        <v>472530.4679735749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3.4333</v>
      </c>
      <c r="E4" t="n">
        <v>29.13</v>
      </c>
      <c r="F4" t="n">
        <v>21.67</v>
      </c>
      <c r="G4" t="n">
        <v>9.699999999999999</v>
      </c>
      <c r="H4" t="n">
        <v>0.14</v>
      </c>
      <c r="I4" t="n">
        <v>134</v>
      </c>
      <c r="J4" t="n">
        <v>186.45</v>
      </c>
      <c r="K4" t="n">
        <v>53.44</v>
      </c>
      <c r="L4" t="n">
        <v>1.5</v>
      </c>
      <c r="M4" t="n">
        <v>132</v>
      </c>
      <c r="N4" t="n">
        <v>36.51</v>
      </c>
      <c r="O4" t="n">
        <v>23229.42</v>
      </c>
      <c r="P4" t="n">
        <v>276.27</v>
      </c>
      <c r="Q4" t="n">
        <v>3034.31</v>
      </c>
      <c r="R4" t="n">
        <v>188.07</v>
      </c>
      <c r="S4" t="n">
        <v>56.78</v>
      </c>
      <c r="T4" t="n">
        <v>63253.32</v>
      </c>
      <c r="U4" t="n">
        <v>0.3</v>
      </c>
      <c r="V4" t="n">
        <v>0.74</v>
      </c>
      <c r="W4" t="n">
        <v>2.87</v>
      </c>
      <c r="X4" t="n">
        <v>3.9</v>
      </c>
      <c r="Y4" t="n">
        <v>1</v>
      </c>
      <c r="Z4" t="n">
        <v>10</v>
      </c>
      <c r="AA4" t="n">
        <v>333.6681307210189</v>
      </c>
      <c r="AB4" t="n">
        <v>456.5394568515127</v>
      </c>
      <c r="AC4" t="n">
        <v>412.9679718467556</v>
      </c>
      <c r="AD4" t="n">
        <v>333668.1307210189</v>
      </c>
      <c r="AE4" t="n">
        <v>456539.4568515127</v>
      </c>
      <c r="AF4" t="n">
        <v>2.536912467654198e-06</v>
      </c>
      <c r="AG4" t="n">
        <v>17</v>
      </c>
      <c r="AH4" t="n">
        <v>412967.9718467556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3.6444</v>
      </c>
      <c r="E5" t="n">
        <v>27.44</v>
      </c>
      <c r="F5" t="n">
        <v>20.91</v>
      </c>
      <c r="G5" t="n">
        <v>11.51</v>
      </c>
      <c r="H5" t="n">
        <v>0.17</v>
      </c>
      <c r="I5" t="n">
        <v>109</v>
      </c>
      <c r="J5" t="n">
        <v>186.83</v>
      </c>
      <c r="K5" t="n">
        <v>53.44</v>
      </c>
      <c r="L5" t="n">
        <v>1.75</v>
      </c>
      <c r="M5" t="n">
        <v>107</v>
      </c>
      <c r="N5" t="n">
        <v>36.64</v>
      </c>
      <c r="O5" t="n">
        <v>23276.13</v>
      </c>
      <c r="P5" t="n">
        <v>262.88</v>
      </c>
      <c r="Q5" t="n">
        <v>3033.96</v>
      </c>
      <c r="R5" t="n">
        <v>163.2</v>
      </c>
      <c r="S5" t="n">
        <v>56.78</v>
      </c>
      <c r="T5" t="n">
        <v>50945.18</v>
      </c>
      <c r="U5" t="n">
        <v>0.35</v>
      </c>
      <c r="V5" t="n">
        <v>0.77</v>
      </c>
      <c r="W5" t="n">
        <v>2.84</v>
      </c>
      <c r="X5" t="n">
        <v>3.15</v>
      </c>
      <c r="Y5" t="n">
        <v>1</v>
      </c>
      <c r="Z5" t="n">
        <v>10</v>
      </c>
      <c r="AA5" t="n">
        <v>304.7331152528877</v>
      </c>
      <c r="AB5" t="n">
        <v>416.9492921652258</v>
      </c>
      <c r="AC5" t="n">
        <v>377.1562369129828</v>
      </c>
      <c r="AD5" t="n">
        <v>304733.1152528877</v>
      </c>
      <c r="AE5" t="n">
        <v>416949.2921652258</v>
      </c>
      <c r="AF5" t="n">
        <v>2.692897153502159e-06</v>
      </c>
      <c r="AG5" t="n">
        <v>16</v>
      </c>
      <c r="AH5" t="n">
        <v>377156.2369129828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3.802</v>
      </c>
      <c r="E6" t="n">
        <v>26.3</v>
      </c>
      <c r="F6" t="n">
        <v>20.41</v>
      </c>
      <c r="G6" t="n">
        <v>13.31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252.2</v>
      </c>
      <c r="Q6" t="n">
        <v>3034.21</v>
      </c>
      <c r="R6" t="n">
        <v>147.21</v>
      </c>
      <c r="S6" t="n">
        <v>56.78</v>
      </c>
      <c r="T6" t="n">
        <v>43031.7</v>
      </c>
      <c r="U6" t="n">
        <v>0.39</v>
      </c>
      <c r="V6" t="n">
        <v>0.79</v>
      </c>
      <c r="W6" t="n">
        <v>2.79</v>
      </c>
      <c r="X6" t="n">
        <v>2.64</v>
      </c>
      <c r="Y6" t="n">
        <v>1</v>
      </c>
      <c r="Z6" t="n">
        <v>10</v>
      </c>
      <c r="AA6" t="n">
        <v>289.4654427750236</v>
      </c>
      <c r="AB6" t="n">
        <v>396.05938911884</v>
      </c>
      <c r="AC6" t="n">
        <v>358.260036894181</v>
      </c>
      <c r="AD6" t="n">
        <v>289465.4427750236</v>
      </c>
      <c r="AE6" t="n">
        <v>396059.38911884</v>
      </c>
      <c r="AF6" t="n">
        <v>2.809349955442653e-06</v>
      </c>
      <c r="AG6" t="n">
        <v>16</v>
      </c>
      <c r="AH6" t="n">
        <v>358260.036894181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3.9316</v>
      </c>
      <c r="E7" t="n">
        <v>25.44</v>
      </c>
      <c r="F7" t="n">
        <v>20.03</v>
      </c>
      <c r="G7" t="n">
        <v>15.21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243.11</v>
      </c>
      <c r="Q7" t="n">
        <v>3033.91</v>
      </c>
      <c r="R7" t="n">
        <v>134.53</v>
      </c>
      <c r="S7" t="n">
        <v>56.78</v>
      </c>
      <c r="T7" t="n">
        <v>36760.06</v>
      </c>
      <c r="U7" t="n">
        <v>0.42</v>
      </c>
      <c r="V7" t="n">
        <v>0.8100000000000001</v>
      </c>
      <c r="W7" t="n">
        <v>2.78</v>
      </c>
      <c r="X7" t="n">
        <v>2.26</v>
      </c>
      <c r="Y7" t="n">
        <v>1</v>
      </c>
      <c r="Z7" t="n">
        <v>10</v>
      </c>
      <c r="AA7" t="n">
        <v>270.8200974967709</v>
      </c>
      <c r="AB7" t="n">
        <v>370.5480051345554</v>
      </c>
      <c r="AC7" t="n">
        <v>335.1834235919042</v>
      </c>
      <c r="AD7" t="n">
        <v>270820.0974967708</v>
      </c>
      <c r="AE7" t="n">
        <v>370548.0051345553</v>
      </c>
      <c r="AF7" t="n">
        <v>2.905113173282046e-06</v>
      </c>
      <c r="AG7" t="n">
        <v>15</v>
      </c>
      <c r="AH7" t="n">
        <v>335183.4235919042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4.0342</v>
      </c>
      <c r="E8" t="n">
        <v>24.79</v>
      </c>
      <c r="F8" t="n">
        <v>19.75</v>
      </c>
      <c r="G8" t="n">
        <v>17.17</v>
      </c>
      <c r="H8" t="n">
        <v>0.24</v>
      </c>
      <c r="I8" t="n">
        <v>69</v>
      </c>
      <c r="J8" t="n">
        <v>187.97</v>
      </c>
      <c r="K8" t="n">
        <v>53.44</v>
      </c>
      <c r="L8" t="n">
        <v>2.5</v>
      </c>
      <c r="M8" t="n">
        <v>67</v>
      </c>
      <c r="N8" t="n">
        <v>37.03</v>
      </c>
      <c r="O8" t="n">
        <v>23416.52</v>
      </c>
      <c r="P8" t="n">
        <v>235.85</v>
      </c>
      <c r="Q8" t="n">
        <v>3033.99</v>
      </c>
      <c r="R8" t="n">
        <v>125.42</v>
      </c>
      <c r="S8" t="n">
        <v>56.78</v>
      </c>
      <c r="T8" t="n">
        <v>32252.04</v>
      </c>
      <c r="U8" t="n">
        <v>0.45</v>
      </c>
      <c r="V8" t="n">
        <v>0.82</v>
      </c>
      <c r="W8" t="n">
        <v>2.77</v>
      </c>
      <c r="X8" t="n">
        <v>1.98</v>
      </c>
      <c r="Y8" t="n">
        <v>1</v>
      </c>
      <c r="Z8" t="n">
        <v>10</v>
      </c>
      <c r="AA8" t="n">
        <v>261.9948918682318</v>
      </c>
      <c r="AB8" t="n">
        <v>358.4729694529942</v>
      </c>
      <c r="AC8" t="n">
        <v>324.2608123683722</v>
      </c>
      <c r="AD8" t="n">
        <v>261994.8918682318</v>
      </c>
      <c r="AE8" t="n">
        <v>358472.9694529942</v>
      </c>
      <c r="AF8" t="n">
        <v>2.980925720738231e-06</v>
      </c>
      <c r="AG8" t="n">
        <v>15</v>
      </c>
      <c r="AH8" t="n">
        <v>324260.8123683722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4.1247</v>
      </c>
      <c r="E9" t="n">
        <v>24.24</v>
      </c>
      <c r="F9" t="n">
        <v>19.5</v>
      </c>
      <c r="G9" t="n">
        <v>19.19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228.08</v>
      </c>
      <c r="Q9" t="n">
        <v>3033.83</v>
      </c>
      <c r="R9" t="n">
        <v>117.38</v>
      </c>
      <c r="S9" t="n">
        <v>56.78</v>
      </c>
      <c r="T9" t="n">
        <v>28270.38</v>
      </c>
      <c r="U9" t="n">
        <v>0.48</v>
      </c>
      <c r="V9" t="n">
        <v>0.83</v>
      </c>
      <c r="W9" t="n">
        <v>2.76</v>
      </c>
      <c r="X9" t="n">
        <v>1.74</v>
      </c>
      <c r="Y9" t="n">
        <v>1</v>
      </c>
      <c r="Z9" t="n">
        <v>10</v>
      </c>
      <c r="AA9" t="n">
        <v>253.771330492079</v>
      </c>
      <c r="AB9" t="n">
        <v>347.221129980055</v>
      </c>
      <c r="AC9" t="n">
        <v>314.0828326627788</v>
      </c>
      <c r="AD9" t="n">
        <v>253771.330492079</v>
      </c>
      <c r="AE9" t="n">
        <v>347221.129980055</v>
      </c>
      <c r="AF9" t="n">
        <v>3.047797412207868e-06</v>
      </c>
      <c r="AG9" t="n">
        <v>15</v>
      </c>
      <c r="AH9" t="n">
        <v>314082.8326627788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4.2034</v>
      </c>
      <c r="E10" t="n">
        <v>23.79</v>
      </c>
      <c r="F10" t="n">
        <v>19.31</v>
      </c>
      <c r="G10" t="n">
        <v>21.46</v>
      </c>
      <c r="H10" t="n">
        <v>0.28</v>
      </c>
      <c r="I10" t="n">
        <v>54</v>
      </c>
      <c r="J10" t="n">
        <v>188.73</v>
      </c>
      <c r="K10" t="n">
        <v>53.44</v>
      </c>
      <c r="L10" t="n">
        <v>3</v>
      </c>
      <c r="M10" t="n">
        <v>52</v>
      </c>
      <c r="N10" t="n">
        <v>37.29</v>
      </c>
      <c r="O10" t="n">
        <v>23510.33</v>
      </c>
      <c r="P10" t="n">
        <v>221.39</v>
      </c>
      <c r="Q10" t="n">
        <v>3033.8</v>
      </c>
      <c r="R10" t="n">
        <v>111.06</v>
      </c>
      <c r="S10" t="n">
        <v>56.78</v>
      </c>
      <c r="T10" t="n">
        <v>25145.6</v>
      </c>
      <c r="U10" t="n">
        <v>0.51</v>
      </c>
      <c r="V10" t="n">
        <v>0.84</v>
      </c>
      <c r="W10" t="n">
        <v>2.74</v>
      </c>
      <c r="X10" t="n">
        <v>1.54</v>
      </c>
      <c r="Y10" t="n">
        <v>1</v>
      </c>
      <c r="Z10" t="n">
        <v>10</v>
      </c>
      <c r="AA10" t="n">
        <v>240.1234320392283</v>
      </c>
      <c r="AB10" t="n">
        <v>328.5474732140885</v>
      </c>
      <c r="AC10" t="n">
        <v>297.1913634899083</v>
      </c>
      <c r="AD10" t="n">
        <v>240123.4320392283</v>
      </c>
      <c r="AE10" t="n">
        <v>328547.4732140885</v>
      </c>
      <c r="AF10" t="n">
        <v>3.105949921806326e-06</v>
      </c>
      <c r="AG10" t="n">
        <v>14</v>
      </c>
      <c r="AH10" t="n">
        <v>297191.3634899083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4.2636</v>
      </c>
      <c r="E11" t="n">
        <v>23.45</v>
      </c>
      <c r="F11" t="n">
        <v>19.16</v>
      </c>
      <c r="G11" t="n">
        <v>23.46</v>
      </c>
      <c r="H11" t="n">
        <v>0.3</v>
      </c>
      <c r="I11" t="n">
        <v>49</v>
      </c>
      <c r="J11" t="n">
        <v>189.11</v>
      </c>
      <c r="K11" t="n">
        <v>53.44</v>
      </c>
      <c r="L11" t="n">
        <v>3.25</v>
      </c>
      <c r="M11" t="n">
        <v>47</v>
      </c>
      <c r="N11" t="n">
        <v>37.42</v>
      </c>
      <c r="O11" t="n">
        <v>23557.3</v>
      </c>
      <c r="P11" t="n">
        <v>215.03</v>
      </c>
      <c r="Q11" t="n">
        <v>3033.65</v>
      </c>
      <c r="R11" t="n">
        <v>106.41</v>
      </c>
      <c r="S11" t="n">
        <v>56.78</v>
      </c>
      <c r="T11" t="n">
        <v>22849.76</v>
      </c>
      <c r="U11" t="n">
        <v>0.53</v>
      </c>
      <c r="V11" t="n">
        <v>0.84</v>
      </c>
      <c r="W11" t="n">
        <v>2.73</v>
      </c>
      <c r="X11" t="n">
        <v>1.4</v>
      </c>
      <c r="Y11" t="n">
        <v>1</v>
      </c>
      <c r="Z11" t="n">
        <v>10</v>
      </c>
      <c r="AA11" t="n">
        <v>234.3805221877577</v>
      </c>
      <c r="AB11" t="n">
        <v>320.689770596009</v>
      </c>
      <c r="AC11" t="n">
        <v>290.083588981341</v>
      </c>
      <c r="AD11" t="n">
        <v>234380.5221877577</v>
      </c>
      <c r="AE11" t="n">
        <v>320689.770596009</v>
      </c>
      <c r="AF11" t="n">
        <v>3.150432527623698e-06</v>
      </c>
      <c r="AG11" t="n">
        <v>14</v>
      </c>
      <c r="AH11" t="n">
        <v>290083.588981341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4.3244</v>
      </c>
      <c r="E12" t="n">
        <v>23.12</v>
      </c>
      <c r="F12" t="n">
        <v>19.02</v>
      </c>
      <c r="G12" t="n">
        <v>25.93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42</v>
      </c>
      <c r="N12" t="n">
        <v>37.55</v>
      </c>
      <c r="O12" t="n">
        <v>23604.32</v>
      </c>
      <c r="P12" t="n">
        <v>209.38</v>
      </c>
      <c r="Q12" t="n">
        <v>3033.58</v>
      </c>
      <c r="R12" t="n">
        <v>101.43</v>
      </c>
      <c r="S12" t="n">
        <v>56.78</v>
      </c>
      <c r="T12" t="n">
        <v>20384.36</v>
      </c>
      <c r="U12" t="n">
        <v>0.5600000000000001</v>
      </c>
      <c r="V12" t="n">
        <v>0.85</v>
      </c>
      <c r="W12" t="n">
        <v>2.73</v>
      </c>
      <c r="X12" t="n">
        <v>1.25</v>
      </c>
      <c r="Y12" t="n">
        <v>1</v>
      </c>
      <c r="Z12" t="n">
        <v>10</v>
      </c>
      <c r="AA12" t="n">
        <v>229.1841617883339</v>
      </c>
      <c r="AB12" t="n">
        <v>313.5798810502796</v>
      </c>
      <c r="AC12" t="n">
        <v>283.652257315061</v>
      </c>
      <c r="AD12" t="n">
        <v>229184.1617883339</v>
      </c>
      <c r="AE12" t="n">
        <v>313579.8810502796</v>
      </c>
      <c r="AF12" t="n">
        <v>3.195358481671807e-06</v>
      </c>
      <c r="AG12" t="n">
        <v>14</v>
      </c>
      <c r="AH12" t="n">
        <v>283652.2573150611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4.3759</v>
      </c>
      <c r="E13" t="n">
        <v>22.85</v>
      </c>
      <c r="F13" t="n">
        <v>18.89</v>
      </c>
      <c r="G13" t="n">
        <v>28.34</v>
      </c>
      <c r="H13" t="n">
        <v>0.35</v>
      </c>
      <c r="I13" t="n">
        <v>40</v>
      </c>
      <c r="J13" t="n">
        <v>189.87</v>
      </c>
      <c r="K13" t="n">
        <v>53.44</v>
      </c>
      <c r="L13" t="n">
        <v>3.75</v>
      </c>
      <c r="M13" t="n">
        <v>37</v>
      </c>
      <c r="N13" t="n">
        <v>37.69</v>
      </c>
      <c r="O13" t="n">
        <v>23651.38</v>
      </c>
      <c r="P13" t="n">
        <v>201.26</v>
      </c>
      <c r="Q13" t="n">
        <v>3033.63</v>
      </c>
      <c r="R13" t="n">
        <v>97.5</v>
      </c>
      <c r="S13" t="n">
        <v>56.78</v>
      </c>
      <c r="T13" t="n">
        <v>18438.27</v>
      </c>
      <c r="U13" t="n">
        <v>0.58</v>
      </c>
      <c r="V13" t="n">
        <v>0.85</v>
      </c>
      <c r="W13" t="n">
        <v>2.72</v>
      </c>
      <c r="X13" t="n">
        <v>1.13</v>
      </c>
      <c r="Y13" t="n">
        <v>1</v>
      </c>
      <c r="Z13" t="n">
        <v>10</v>
      </c>
      <c r="AA13" t="n">
        <v>223.0439326075753</v>
      </c>
      <c r="AB13" t="n">
        <v>305.1785485973767</v>
      </c>
      <c r="AC13" t="n">
        <v>276.0527362401164</v>
      </c>
      <c r="AD13" t="n">
        <v>223043.9326075753</v>
      </c>
      <c r="AE13" t="n">
        <v>305178.5485973767</v>
      </c>
      <c r="AF13" t="n">
        <v>3.233412538143479e-06</v>
      </c>
      <c r="AG13" t="n">
        <v>14</v>
      </c>
      <c r="AH13" t="n">
        <v>276052.7362401164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4.4097</v>
      </c>
      <c r="E14" t="n">
        <v>22.68</v>
      </c>
      <c r="F14" t="n">
        <v>18.83</v>
      </c>
      <c r="G14" t="n">
        <v>30.54</v>
      </c>
      <c r="H14" t="n">
        <v>0.37</v>
      </c>
      <c r="I14" t="n">
        <v>37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198.73</v>
      </c>
      <c r="Q14" t="n">
        <v>3033.64</v>
      </c>
      <c r="R14" t="n">
        <v>95.39</v>
      </c>
      <c r="S14" t="n">
        <v>56.78</v>
      </c>
      <c r="T14" t="n">
        <v>17396.02</v>
      </c>
      <c r="U14" t="n">
        <v>0.6</v>
      </c>
      <c r="V14" t="n">
        <v>0.86</v>
      </c>
      <c r="W14" t="n">
        <v>2.72</v>
      </c>
      <c r="X14" t="n">
        <v>1.07</v>
      </c>
      <c r="Y14" t="n">
        <v>1</v>
      </c>
      <c r="Z14" t="n">
        <v>10</v>
      </c>
      <c r="AA14" t="n">
        <v>220.6466313396228</v>
      </c>
      <c r="AB14" t="n">
        <v>301.898455241098</v>
      </c>
      <c r="AC14" t="n">
        <v>273.0856903901199</v>
      </c>
      <c r="AD14" t="n">
        <v>220646.6313396228</v>
      </c>
      <c r="AE14" t="n">
        <v>301898.455241098</v>
      </c>
      <c r="AF14" t="n">
        <v>3.258387821808382e-06</v>
      </c>
      <c r="AG14" t="n">
        <v>14</v>
      </c>
      <c r="AH14" t="n">
        <v>273085.6903901199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4.4326</v>
      </c>
      <c r="E15" t="n">
        <v>22.56</v>
      </c>
      <c r="F15" t="n">
        <v>18.79</v>
      </c>
      <c r="G15" t="n">
        <v>32.21</v>
      </c>
      <c r="H15" t="n">
        <v>0.4</v>
      </c>
      <c r="I15" t="n">
        <v>35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192.52</v>
      </c>
      <c r="Q15" t="n">
        <v>3033.74</v>
      </c>
      <c r="R15" t="n">
        <v>93.83</v>
      </c>
      <c r="S15" t="n">
        <v>56.78</v>
      </c>
      <c r="T15" t="n">
        <v>16627.26</v>
      </c>
      <c r="U15" t="n">
        <v>0.61</v>
      </c>
      <c r="V15" t="n">
        <v>0.86</v>
      </c>
      <c r="W15" t="n">
        <v>2.72</v>
      </c>
      <c r="X15" t="n">
        <v>1.02</v>
      </c>
      <c r="Y15" t="n">
        <v>1</v>
      </c>
      <c r="Z15" t="n">
        <v>10</v>
      </c>
      <c r="AA15" t="n">
        <v>216.5905130244092</v>
      </c>
      <c r="AB15" t="n">
        <v>296.3486952189147</v>
      </c>
      <c r="AC15" t="n">
        <v>268.0655916753149</v>
      </c>
      <c r="AD15" t="n">
        <v>216590.5130244092</v>
      </c>
      <c r="AE15" t="n">
        <v>296348.6952189147</v>
      </c>
      <c r="AF15" t="n">
        <v>3.275308945948213e-06</v>
      </c>
      <c r="AG15" t="n">
        <v>14</v>
      </c>
      <c r="AH15" t="n">
        <v>268065.5916753149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4.4483</v>
      </c>
      <c r="E16" t="n">
        <v>22.48</v>
      </c>
      <c r="F16" t="n">
        <v>18.75</v>
      </c>
      <c r="G16" t="n">
        <v>33.08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6</v>
      </c>
      <c r="N16" t="n">
        <v>38.08</v>
      </c>
      <c r="O16" t="n">
        <v>23792.83</v>
      </c>
      <c r="P16" t="n">
        <v>192.13</v>
      </c>
      <c r="Q16" t="n">
        <v>3033.66</v>
      </c>
      <c r="R16" t="n">
        <v>91.64</v>
      </c>
      <c r="S16" t="n">
        <v>56.78</v>
      </c>
      <c r="T16" t="n">
        <v>15535.95</v>
      </c>
      <c r="U16" t="n">
        <v>0.62</v>
      </c>
      <c r="V16" t="n">
        <v>0.86</v>
      </c>
      <c r="W16" t="n">
        <v>2.74</v>
      </c>
      <c r="X16" t="n">
        <v>0.98</v>
      </c>
      <c r="Y16" t="n">
        <v>1</v>
      </c>
      <c r="Z16" t="n">
        <v>10</v>
      </c>
      <c r="AA16" t="n">
        <v>215.9271653221749</v>
      </c>
      <c r="AB16" t="n">
        <v>295.441073627883</v>
      </c>
      <c r="AC16" t="n">
        <v>267.2445922150761</v>
      </c>
      <c r="AD16" t="n">
        <v>215927.1653221749</v>
      </c>
      <c r="AE16" t="n">
        <v>295441.073627883</v>
      </c>
      <c r="AF16" t="n">
        <v>3.286909891319189e-06</v>
      </c>
      <c r="AG16" t="n">
        <v>14</v>
      </c>
      <c r="AH16" t="n">
        <v>267244.5922150761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4.4447</v>
      </c>
      <c r="E17" t="n">
        <v>22.5</v>
      </c>
      <c r="F17" t="n">
        <v>18.76</v>
      </c>
      <c r="G17" t="n">
        <v>33.11</v>
      </c>
      <c r="H17" t="n">
        <v>0.44</v>
      </c>
      <c r="I17" t="n">
        <v>34</v>
      </c>
      <c r="J17" t="n">
        <v>191.4</v>
      </c>
      <c r="K17" t="n">
        <v>53.44</v>
      </c>
      <c r="L17" t="n">
        <v>4.75</v>
      </c>
      <c r="M17" t="n">
        <v>3</v>
      </c>
      <c r="N17" t="n">
        <v>38.22</v>
      </c>
      <c r="O17" t="n">
        <v>23840.07</v>
      </c>
      <c r="P17" t="n">
        <v>190.76</v>
      </c>
      <c r="Q17" t="n">
        <v>3033.8</v>
      </c>
      <c r="R17" t="n">
        <v>91.98999999999999</v>
      </c>
      <c r="S17" t="n">
        <v>56.78</v>
      </c>
      <c r="T17" t="n">
        <v>15714.61</v>
      </c>
      <c r="U17" t="n">
        <v>0.62</v>
      </c>
      <c r="V17" t="n">
        <v>0.86</v>
      </c>
      <c r="W17" t="n">
        <v>2.75</v>
      </c>
      <c r="X17" t="n">
        <v>1</v>
      </c>
      <c r="Y17" t="n">
        <v>1</v>
      </c>
      <c r="Z17" t="n">
        <v>10</v>
      </c>
      <c r="AA17" t="n">
        <v>215.2853144482151</v>
      </c>
      <c r="AB17" t="n">
        <v>294.5628649456696</v>
      </c>
      <c r="AC17" t="n">
        <v>266.4501985369192</v>
      </c>
      <c r="AD17" t="n">
        <v>215285.3144482151</v>
      </c>
      <c r="AE17" t="n">
        <v>294562.8649456695</v>
      </c>
      <c r="AF17" t="n">
        <v>3.284249801934761e-06</v>
      </c>
      <c r="AG17" t="n">
        <v>14</v>
      </c>
      <c r="AH17" t="n">
        <v>266450.1985369192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4.4581</v>
      </c>
      <c r="E18" t="n">
        <v>22.43</v>
      </c>
      <c r="F18" t="n">
        <v>18.73</v>
      </c>
      <c r="G18" t="n">
        <v>34.06</v>
      </c>
      <c r="H18" t="n">
        <v>0.46</v>
      </c>
      <c r="I18" t="n">
        <v>33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190.16</v>
      </c>
      <c r="Q18" t="n">
        <v>3033.68</v>
      </c>
      <c r="R18" t="n">
        <v>90.91</v>
      </c>
      <c r="S18" t="n">
        <v>56.78</v>
      </c>
      <c r="T18" t="n">
        <v>15177.2</v>
      </c>
      <c r="U18" t="n">
        <v>0.62</v>
      </c>
      <c r="V18" t="n">
        <v>0.86</v>
      </c>
      <c r="W18" t="n">
        <v>2.75</v>
      </c>
      <c r="X18" t="n">
        <v>0.97</v>
      </c>
      <c r="Y18" t="n">
        <v>1</v>
      </c>
      <c r="Z18" t="n">
        <v>10</v>
      </c>
      <c r="AA18" t="n">
        <v>207.7376541006462</v>
      </c>
      <c r="AB18" t="n">
        <v>284.2358230788569</v>
      </c>
      <c r="AC18" t="n">
        <v>257.1087550517776</v>
      </c>
      <c r="AD18" t="n">
        <v>207737.6541006462</v>
      </c>
      <c r="AE18" t="n">
        <v>284235.8230788569</v>
      </c>
      <c r="AF18" t="n">
        <v>3.294151245754575e-06</v>
      </c>
      <c r="AG18" t="n">
        <v>13</v>
      </c>
      <c r="AH18" t="n">
        <v>257108.7550517776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3.6223</v>
      </c>
      <c r="E2" t="n">
        <v>27.61</v>
      </c>
      <c r="F2" t="n">
        <v>22.03</v>
      </c>
      <c r="G2" t="n">
        <v>9.06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200.68</v>
      </c>
      <c r="Q2" t="n">
        <v>3034.3</v>
      </c>
      <c r="R2" t="n">
        <v>199.76</v>
      </c>
      <c r="S2" t="n">
        <v>56.78</v>
      </c>
      <c r="T2" t="n">
        <v>69038.27</v>
      </c>
      <c r="U2" t="n">
        <v>0.28</v>
      </c>
      <c r="V2" t="n">
        <v>0.73</v>
      </c>
      <c r="W2" t="n">
        <v>2.9</v>
      </c>
      <c r="X2" t="n">
        <v>4.27</v>
      </c>
      <c r="Y2" t="n">
        <v>1</v>
      </c>
      <c r="Z2" t="n">
        <v>10</v>
      </c>
      <c r="AA2" t="n">
        <v>259.3669572290681</v>
      </c>
      <c r="AB2" t="n">
        <v>354.8773133433966</v>
      </c>
      <c r="AC2" t="n">
        <v>321.0083206313396</v>
      </c>
      <c r="AD2" t="n">
        <v>259366.9572290682</v>
      </c>
      <c r="AE2" t="n">
        <v>354877.3133433966</v>
      </c>
      <c r="AF2" t="n">
        <v>2.751665673971524e-06</v>
      </c>
      <c r="AG2" t="n">
        <v>16</v>
      </c>
      <c r="AH2" t="n">
        <v>321008.3206313396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3.9325</v>
      </c>
      <c r="E3" t="n">
        <v>25.43</v>
      </c>
      <c r="F3" t="n">
        <v>20.81</v>
      </c>
      <c r="G3" t="n">
        <v>11.78</v>
      </c>
      <c r="H3" t="n">
        <v>0.19</v>
      </c>
      <c r="I3" t="n">
        <v>106</v>
      </c>
      <c r="J3" t="n">
        <v>116.37</v>
      </c>
      <c r="K3" t="n">
        <v>43.4</v>
      </c>
      <c r="L3" t="n">
        <v>1.25</v>
      </c>
      <c r="M3" t="n">
        <v>104</v>
      </c>
      <c r="N3" t="n">
        <v>16.72</v>
      </c>
      <c r="O3" t="n">
        <v>14585.96</v>
      </c>
      <c r="P3" t="n">
        <v>182.47</v>
      </c>
      <c r="Q3" t="n">
        <v>3033.85</v>
      </c>
      <c r="R3" t="n">
        <v>160.23</v>
      </c>
      <c r="S3" t="n">
        <v>56.78</v>
      </c>
      <c r="T3" t="n">
        <v>49470.68</v>
      </c>
      <c r="U3" t="n">
        <v>0.35</v>
      </c>
      <c r="V3" t="n">
        <v>0.78</v>
      </c>
      <c r="W3" t="n">
        <v>2.82</v>
      </c>
      <c r="X3" t="n">
        <v>3.04</v>
      </c>
      <c r="Y3" t="n">
        <v>1</v>
      </c>
      <c r="Z3" t="n">
        <v>10</v>
      </c>
      <c r="AA3" t="n">
        <v>228.7476909625766</v>
      </c>
      <c r="AB3" t="n">
        <v>312.9826824107449</v>
      </c>
      <c r="AC3" t="n">
        <v>283.1120544755098</v>
      </c>
      <c r="AD3" t="n">
        <v>228747.6909625766</v>
      </c>
      <c r="AE3" t="n">
        <v>312982.682410745</v>
      </c>
      <c r="AF3" t="n">
        <v>2.987307860445854e-06</v>
      </c>
      <c r="AG3" t="n">
        <v>15</v>
      </c>
      <c r="AH3" t="n">
        <v>283112.0544755098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4.1339</v>
      </c>
      <c r="E4" t="n">
        <v>24.19</v>
      </c>
      <c r="F4" t="n">
        <v>20.15</v>
      </c>
      <c r="G4" t="n">
        <v>14.74</v>
      </c>
      <c r="H4" t="n">
        <v>0.23</v>
      </c>
      <c r="I4" t="n">
        <v>82</v>
      </c>
      <c r="J4" t="n">
        <v>116.69</v>
      </c>
      <c r="K4" t="n">
        <v>43.4</v>
      </c>
      <c r="L4" t="n">
        <v>1.5</v>
      </c>
      <c r="M4" t="n">
        <v>79</v>
      </c>
      <c r="N4" t="n">
        <v>16.79</v>
      </c>
      <c r="O4" t="n">
        <v>14625.77</v>
      </c>
      <c r="P4" t="n">
        <v>168.48</v>
      </c>
      <c r="Q4" t="n">
        <v>3033.84</v>
      </c>
      <c r="R4" t="n">
        <v>138.17</v>
      </c>
      <c r="S4" t="n">
        <v>56.78</v>
      </c>
      <c r="T4" t="n">
        <v>38562.55</v>
      </c>
      <c r="U4" t="n">
        <v>0.41</v>
      </c>
      <c r="V4" t="n">
        <v>0.8</v>
      </c>
      <c r="W4" t="n">
        <v>2.8</v>
      </c>
      <c r="X4" t="n">
        <v>2.38</v>
      </c>
      <c r="Y4" t="n">
        <v>1</v>
      </c>
      <c r="Z4" t="n">
        <v>10</v>
      </c>
      <c r="AA4" t="n">
        <v>207.2498621664937</v>
      </c>
      <c r="AB4" t="n">
        <v>283.5684046346885</v>
      </c>
      <c r="AC4" t="n">
        <v>256.5050340871927</v>
      </c>
      <c r="AD4" t="n">
        <v>207249.8621664937</v>
      </c>
      <c r="AE4" t="n">
        <v>283568.4046346885</v>
      </c>
      <c r="AF4" t="n">
        <v>3.140300563076189e-06</v>
      </c>
      <c r="AG4" t="n">
        <v>14</v>
      </c>
      <c r="AH4" t="n">
        <v>256505.0340871927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4.2881</v>
      </c>
      <c r="E5" t="n">
        <v>23.32</v>
      </c>
      <c r="F5" t="n">
        <v>19.66</v>
      </c>
      <c r="G5" t="n">
        <v>17.87</v>
      </c>
      <c r="H5" t="n">
        <v>0.26</v>
      </c>
      <c r="I5" t="n">
        <v>66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157.26</v>
      </c>
      <c r="Q5" t="n">
        <v>3033.66</v>
      </c>
      <c r="R5" t="n">
        <v>122.08</v>
      </c>
      <c r="S5" t="n">
        <v>56.78</v>
      </c>
      <c r="T5" t="n">
        <v>30597.95</v>
      </c>
      <c r="U5" t="n">
        <v>0.47</v>
      </c>
      <c r="V5" t="n">
        <v>0.82</v>
      </c>
      <c r="W5" t="n">
        <v>2.77</v>
      </c>
      <c r="X5" t="n">
        <v>1.89</v>
      </c>
      <c r="Y5" t="n">
        <v>1</v>
      </c>
      <c r="Z5" t="n">
        <v>10</v>
      </c>
      <c r="AA5" t="n">
        <v>196.5957920207676</v>
      </c>
      <c r="AB5" t="n">
        <v>268.9910358369111</v>
      </c>
      <c r="AC5" t="n">
        <v>243.3189089080049</v>
      </c>
      <c r="AD5" t="n">
        <v>196595.7920207675</v>
      </c>
      <c r="AE5" t="n">
        <v>268991.0358369111</v>
      </c>
      <c r="AF5" t="n">
        <v>3.257437974921263e-06</v>
      </c>
      <c r="AG5" t="n">
        <v>14</v>
      </c>
      <c r="AH5" t="n">
        <v>243318.9089080049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4.3486</v>
      </c>
      <c r="E6" t="n">
        <v>23</v>
      </c>
      <c r="F6" t="n">
        <v>19.5</v>
      </c>
      <c r="G6" t="n">
        <v>19.83</v>
      </c>
      <c r="H6" t="n">
        <v>0.3</v>
      </c>
      <c r="I6" t="n">
        <v>59</v>
      </c>
      <c r="J6" t="n">
        <v>117.34</v>
      </c>
      <c r="K6" t="n">
        <v>43.4</v>
      </c>
      <c r="L6" t="n">
        <v>2</v>
      </c>
      <c r="M6" t="n">
        <v>21</v>
      </c>
      <c r="N6" t="n">
        <v>16.94</v>
      </c>
      <c r="O6" t="n">
        <v>14705.49</v>
      </c>
      <c r="P6" t="n">
        <v>151.76</v>
      </c>
      <c r="Q6" t="n">
        <v>3033.84</v>
      </c>
      <c r="R6" t="n">
        <v>115.46</v>
      </c>
      <c r="S6" t="n">
        <v>56.78</v>
      </c>
      <c r="T6" t="n">
        <v>27320.68</v>
      </c>
      <c r="U6" t="n">
        <v>0.49</v>
      </c>
      <c r="V6" t="n">
        <v>0.83</v>
      </c>
      <c r="W6" t="n">
        <v>2.81</v>
      </c>
      <c r="X6" t="n">
        <v>1.74</v>
      </c>
      <c r="Y6" t="n">
        <v>1</v>
      </c>
      <c r="Z6" t="n">
        <v>10</v>
      </c>
      <c r="AA6" t="n">
        <v>192.0314553046685</v>
      </c>
      <c r="AB6" t="n">
        <v>262.7459089776232</v>
      </c>
      <c r="AC6" t="n">
        <v>237.6698081910749</v>
      </c>
      <c r="AD6" t="n">
        <v>192031.4553046685</v>
      </c>
      <c r="AE6" t="n">
        <v>262745.9089776232</v>
      </c>
      <c r="AF6" t="n">
        <v>3.303396557389661e-06</v>
      </c>
      <c r="AG6" t="n">
        <v>14</v>
      </c>
      <c r="AH6" t="n">
        <v>237669.8081910749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4.3687</v>
      </c>
      <c r="E7" t="n">
        <v>22.89</v>
      </c>
      <c r="F7" t="n">
        <v>19.44</v>
      </c>
      <c r="G7" t="n">
        <v>20.47</v>
      </c>
      <c r="H7" t="n">
        <v>0.34</v>
      </c>
      <c r="I7" t="n">
        <v>57</v>
      </c>
      <c r="J7" t="n">
        <v>117.66</v>
      </c>
      <c r="K7" t="n">
        <v>43.4</v>
      </c>
      <c r="L7" t="n">
        <v>2.25</v>
      </c>
      <c r="M7" t="n">
        <v>1</v>
      </c>
      <c r="N7" t="n">
        <v>17.01</v>
      </c>
      <c r="O7" t="n">
        <v>14745.39</v>
      </c>
      <c r="P7" t="n">
        <v>149.6</v>
      </c>
      <c r="Q7" t="n">
        <v>3033.74</v>
      </c>
      <c r="R7" t="n">
        <v>113.28</v>
      </c>
      <c r="S7" t="n">
        <v>56.78</v>
      </c>
      <c r="T7" t="n">
        <v>26243.93</v>
      </c>
      <c r="U7" t="n">
        <v>0.5</v>
      </c>
      <c r="V7" t="n">
        <v>0.83</v>
      </c>
      <c r="W7" t="n">
        <v>2.81</v>
      </c>
      <c r="X7" t="n">
        <v>1.68</v>
      </c>
      <c r="Y7" t="n">
        <v>1</v>
      </c>
      <c r="Z7" t="n">
        <v>10</v>
      </c>
      <c r="AA7" t="n">
        <v>190.3545839490363</v>
      </c>
      <c r="AB7" t="n">
        <v>260.4515396105052</v>
      </c>
      <c r="AC7" t="n">
        <v>235.5944102161863</v>
      </c>
      <c r="AD7" t="n">
        <v>190354.5839490363</v>
      </c>
      <c r="AE7" t="n">
        <v>260451.5396105052</v>
      </c>
      <c r="AF7" t="n">
        <v>3.318665441813045e-06</v>
      </c>
      <c r="AG7" t="n">
        <v>14</v>
      </c>
      <c r="AH7" t="n">
        <v>235594.4102161863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4.3681</v>
      </c>
      <c r="E8" t="n">
        <v>22.89</v>
      </c>
      <c r="F8" t="n">
        <v>19.45</v>
      </c>
      <c r="G8" t="n">
        <v>20.47</v>
      </c>
      <c r="H8" t="n">
        <v>0.37</v>
      </c>
      <c r="I8" t="n">
        <v>57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149.95</v>
      </c>
      <c r="Q8" t="n">
        <v>3033.79</v>
      </c>
      <c r="R8" t="n">
        <v>113.19</v>
      </c>
      <c r="S8" t="n">
        <v>56.78</v>
      </c>
      <c r="T8" t="n">
        <v>26199.77</v>
      </c>
      <c r="U8" t="n">
        <v>0.5</v>
      </c>
      <c r="V8" t="n">
        <v>0.83</v>
      </c>
      <c r="W8" t="n">
        <v>2.82</v>
      </c>
      <c r="X8" t="n">
        <v>1.68</v>
      </c>
      <c r="Y8" t="n">
        <v>1</v>
      </c>
      <c r="Z8" t="n">
        <v>10</v>
      </c>
      <c r="AA8" t="n">
        <v>190.5675802490389</v>
      </c>
      <c r="AB8" t="n">
        <v>260.7429705449023</v>
      </c>
      <c r="AC8" t="n">
        <v>235.8580273912305</v>
      </c>
      <c r="AD8" t="n">
        <v>190567.5802490389</v>
      </c>
      <c r="AE8" t="n">
        <v>260742.9705449023</v>
      </c>
      <c r="AF8" t="n">
        <v>3.318209654218318e-06</v>
      </c>
      <c r="AG8" t="n">
        <v>14</v>
      </c>
      <c r="AH8" t="n">
        <v>235858.0273912305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4.0099</v>
      </c>
      <c r="E2" t="n">
        <v>24.94</v>
      </c>
      <c r="F2" t="n">
        <v>20.94</v>
      </c>
      <c r="G2" t="n">
        <v>11.53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149.04</v>
      </c>
      <c r="Q2" t="n">
        <v>3033.77</v>
      </c>
      <c r="R2" t="n">
        <v>164.11</v>
      </c>
      <c r="S2" t="n">
        <v>56.78</v>
      </c>
      <c r="T2" t="n">
        <v>51400.01</v>
      </c>
      <c r="U2" t="n">
        <v>0.35</v>
      </c>
      <c r="V2" t="n">
        <v>0.77</v>
      </c>
      <c r="W2" t="n">
        <v>2.84</v>
      </c>
      <c r="X2" t="n">
        <v>3.17</v>
      </c>
      <c r="Y2" t="n">
        <v>1</v>
      </c>
      <c r="Z2" t="n">
        <v>10</v>
      </c>
      <c r="AA2" t="n">
        <v>203.6105564416663</v>
      </c>
      <c r="AB2" t="n">
        <v>278.5889459871448</v>
      </c>
      <c r="AC2" t="n">
        <v>252.000807984255</v>
      </c>
      <c r="AD2" t="n">
        <v>203610.5564416663</v>
      </c>
      <c r="AE2" t="n">
        <v>278588.9459871448</v>
      </c>
      <c r="AF2" t="n">
        <v>3.088455488955971e-06</v>
      </c>
      <c r="AG2" t="n">
        <v>15</v>
      </c>
      <c r="AH2" t="n">
        <v>252000.807984255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4.2145</v>
      </c>
      <c r="E3" t="n">
        <v>23.73</v>
      </c>
      <c r="F3" t="n">
        <v>20.22</v>
      </c>
      <c r="G3" t="n">
        <v>14.62</v>
      </c>
      <c r="H3" t="n">
        <v>0.24</v>
      </c>
      <c r="I3" t="n">
        <v>83</v>
      </c>
      <c r="J3" t="n">
        <v>90.18000000000001</v>
      </c>
      <c r="K3" t="n">
        <v>37.55</v>
      </c>
      <c r="L3" t="n">
        <v>1.25</v>
      </c>
      <c r="M3" t="n">
        <v>35</v>
      </c>
      <c r="N3" t="n">
        <v>11.37</v>
      </c>
      <c r="O3" t="n">
        <v>11355.7</v>
      </c>
      <c r="P3" t="n">
        <v>135.76</v>
      </c>
      <c r="Q3" t="n">
        <v>3033.86</v>
      </c>
      <c r="R3" t="n">
        <v>138.24</v>
      </c>
      <c r="S3" t="n">
        <v>56.78</v>
      </c>
      <c r="T3" t="n">
        <v>38591.62</v>
      </c>
      <c r="U3" t="n">
        <v>0.41</v>
      </c>
      <c r="V3" t="n">
        <v>0.8</v>
      </c>
      <c r="W3" t="n">
        <v>2.86</v>
      </c>
      <c r="X3" t="n">
        <v>2.45</v>
      </c>
      <c r="Y3" t="n">
        <v>1</v>
      </c>
      <c r="Z3" t="n">
        <v>10</v>
      </c>
      <c r="AA3" t="n">
        <v>183.9609381764084</v>
      </c>
      <c r="AB3" t="n">
        <v>251.7034713966559</v>
      </c>
      <c r="AC3" t="n">
        <v>227.6812453546732</v>
      </c>
      <c r="AD3" t="n">
        <v>183960.9381764084</v>
      </c>
      <c r="AE3" t="n">
        <v>251703.471396656</v>
      </c>
      <c r="AF3" t="n">
        <v>3.246039965636286e-06</v>
      </c>
      <c r="AG3" t="n">
        <v>14</v>
      </c>
      <c r="AH3" t="n">
        <v>227681.2453546732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4.2674</v>
      </c>
      <c r="E4" t="n">
        <v>23.43</v>
      </c>
      <c r="F4" t="n">
        <v>20.04</v>
      </c>
      <c r="G4" t="n">
        <v>15.61</v>
      </c>
      <c r="H4" t="n">
        <v>0.29</v>
      </c>
      <c r="I4" t="n">
        <v>77</v>
      </c>
      <c r="J4" t="n">
        <v>90.48</v>
      </c>
      <c r="K4" t="n">
        <v>37.55</v>
      </c>
      <c r="L4" t="n">
        <v>1.5</v>
      </c>
      <c r="M4" t="n">
        <v>2</v>
      </c>
      <c r="N4" t="n">
        <v>11.43</v>
      </c>
      <c r="O4" t="n">
        <v>11393.43</v>
      </c>
      <c r="P4" t="n">
        <v>132.22</v>
      </c>
      <c r="Q4" t="n">
        <v>3034.05</v>
      </c>
      <c r="R4" t="n">
        <v>131.73</v>
      </c>
      <c r="S4" t="n">
        <v>56.78</v>
      </c>
      <c r="T4" t="n">
        <v>35369.71</v>
      </c>
      <c r="U4" t="n">
        <v>0.43</v>
      </c>
      <c r="V4" t="n">
        <v>0.8100000000000001</v>
      </c>
      <c r="W4" t="n">
        <v>2.87</v>
      </c>
      <c r="X4" t="n">
        <v>2.27</v>
      </c>
      <c r="Y4" t="n">
        <v>1</v>
      </c>
      <c r="Z4" t="n">
        <v>10</v>
      </c>
      <c r="AA4" t="n">
        <v>180.7476596931091</v>
      </c>
      <c r="AB4" t="n">
        <v>247.3069220159662</v>
      </c>
      <c r="AC4" t="n">
        <v>223.7042964762793</v>
      </c>
      <c r="AD4" t="n">
        <v>180747.659693109</v>
      </c>
      <c r="AE4" t="n">
        <v>247306.9220159662</v>
      </c>
      <c r="AF4" t="n">
        <v>3.286783948121079e-06</v>
      </c>
      <c r="AG4" t="n">
        <v>14</v>
      </c>
      <c r="AH4" t="n">
        <v>223704.2964762793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4.2675</v>
      </c>
      <c r="E5" t="n">
        <v>23.43</v>
      </c>
      <c r="F5" t="n">
        <v>20.04</v>
      </c>
      <c r="G5" t="n">
        <v>15.61</v>
      </c>
      <c r="H5" t="n">
        <v>0.34</v>
      </c>
      <c r="I5" t="n">
        <v>77</v>
      </c>
      <c r="J5" t="n">
        <v>90.79000000000001</v>
      </c>
      <c r="K5" t="n">
        <v>37.55</v>
      </c>
      <c r="L5" t="n">
        <v>1.75</v>
      </c>
      <c r="M5" t="n">
        <v>0</v>
      </c>
      <c r="N5" t="n">
        <v>11.49</v>
      </c>
      <c r="O5" t="n">
        <v>11431.19</v>
      </c>
      <c r="P5" t="n">
        <v>132.55</v>
      </c>
      <c r="Q5" t="n">
        <v>3033.94</v>
      </c>
      <c r="R5" t="n">
        <v>131.79</v>
      </c>
      <c r="S5" t="n">
        <v>56.78</v>
      </c>
      <c r="T5" t="n">
        <v>35395.88</v>
      </c>
      <c r="U5" t="n">
        <v>0.43</v>
      </c>
      <c r="V5" t="n">
        <v>0.8100000000000001</v>
      </c>
      <c r="W5" t="n">
        <v>2.87</v>
      </c>
      <c r="X5" t="n">
        <v>2.27</v>
      </c>
      <c r="Y5" t="n">
        <v>1</v>
      </c>
      <c r="Z5" t="n">
        <v>10</v>
      </c>
      <c r="AA5" t="n">
        <v>180.9326734675178</v>
      </c>
      <c r="AB5" t="n">
        <v>247.5600660243439</v>
      </c>
      <c r="AC5" t="n">
        <v>223.9332807757873</v>
      </c>
      <c r="AD5" t="n">
        <v>180932.6734675178</v>
      </c>
      <c r="AE5" t="n">
        <v>247560.0660243439</v>
      </c>
      <c r="AF5" t="n">
        <v>3.286860968881919e-06</v>
      </c>
      <c r="AG5" t="n">
        <v>14</v>
      </c>
      <c r="AH5" t="n">
        <v>223933.2807757873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2.678</v>
      </c>
      <c r="E2" t="n">
        <v>37.34</v>
      </c>
      <c r="F2" t="n">
        <v>25.18</v>
      </c>
      <c r="G2" t="n">
        <v>6.09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341.9</v>
      </c>
      <c r="Q2" t="n">
        <v>3034.54</v>
      </c>
      <c r="R2" t="n">
        <v>302.69</v>
      </c>
      <c r="S2" t="n">
        <v>56.78</v>
      </c>
      <c r="T2" t="n">
        <v>119990.4</v>
      </c>
      <c r="U2" t="n">
        <v>0.19</v>
      </c>
      <c r="V2" t="n">
        <v>0.64</v>
      </c>
      <c r="W2" t="n">
        <v>3.07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3.0794</v>
      </c>
      <c r="E3" t="n">
        <v>32.47</v>
      </c>
      <c r="F3" t="n">
        <v>23</v>
      </c>
      <c r="G3" t="n">
        <v>7.71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308.14</v>
      </c>
      <c r="Q3" t="n">
        <v>3034.05</v>
      </c>
      <c r="R3" t="n">
        <v>232.38</v>
      </c>
      <c r="S3" t="n">
        <v>56.78</v>
      </c>
      <c r="T3" t="n">
        <v>85181.75999999999</v>
      </c>
      <c r="U3" t="n">
        <v>0.24</v>
      </c>
      <c r="V3" t="n">
        <v>0.7</v>
      </c>
      <c r="W3" t="n">
        <v>2.92</v>
      </c>
      <c r="X3" t="n">
        <v>5.23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3.3549</v>
      </c>
      <c r="E4" t="n">
        <v>29.81</v>
      </c>
      <c r="F4" t="n">
        <v>21.85</v>
      </c>
      <c r="G4" t="n">
        <v>9.359999999999999</v>
      </c>
      <c r="H4" t="n">
        <v>0.14</v>
      </c>
      <c r="I4" t="n">
        <v>140</v>
      </c>
      <c r="J4" t="n">
        <v>195.55</v>
      </c>
      <c r="K4" t="n">
        <v>54.38</v>
      </c>
      <c r="L4" t="n">
        <v>1.5</v>
      </c>
      <c r="M4" t="n">
        <v>138</v>
      </c>
      <c r="N4" t="n">
        <v>39.67</v>
      </c>
      <c r="O4" t="n">
        <v>24351.61</v>
      </c>
      <c r="P4" t="n">
        <v>289.05</v>
      </c>
      <c r="Q4" t="n">
        <v>3034.02</v>
      </c>
      <c r="R4" t="n">
        <v>194.02</v>
      </c>
      <c r="S4" t="n">
        <v>56.78</v>
      </c>
      <c r="T4" t="n">
        <v>66195.69</v>
      </c>
      <c r="U4" t="n">
        <v>0.29</v>
      </c>
      <c r="V4" t="n">
        <v>0.74</v>
      </c>
      <c r="W4" t="n">
        <v>2.88</v>
      </c>
      <c r="X4" t="n">
        <v>4.08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3.5713</v>
      </c>
      <c r="E5" t="n">
        <v>28</v>
      </c>
      <c r="F5" t="n">
        <v>21.05</v>
      </c>
      <c r="G5" t="n">
        <v>11.08</v>
      </c>
      <c r="H5" t="n">
        <v>0.16</v>
      </c>
      <c r="I5" t="n">
        <v>114</v>
      </c>
      <c r="J5" t="n">
        <v>195.93</v>
      </c>
      <c r="K5" t="n">
        <v>54.38</v>
      </c>
      <c r="L5" t="n">
        <v>1.75</v>
      </c>
      <c r="M5" t="n">
        <v>112</v>
      </c>
      <c r="N5" t="n">
        <v>39.81</v>
      </c>
      <c r="O5" t="n">
        <v>24399.39</v>
      </c>
      <c r="P5" t="n">
        <v>274.53</v>
      </c>
      <c r="Q5" t="n">
        <v>3033.78</v>
      </c>
      <c r="R5" t="n">
        <v>167.82</v>
      </c>
      <c r="S5" t="n">
        <v>56.78</v>
      </c>
      <c r="T5" t="n">
        <v>53226.69</v>
      </c>
      <c r="U5" t="n">
        <v>0.34</v>
      </c>
      <c r="V5" t="n">
        <v>0.77</v>
      </c>
      <c r="W5" t="n">
        <v>2.84</v>
      </c>
      <c r="X5" t="n">
        <v>3.28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3.7308</v>
      </c>
      <c r="E6" t="n">
        <v>26.8</v>
      </c>
      <c r="F6" t="n">
        <v>20.55</v>
      </c>
      <c r="G6" t="n">
        <v>12.85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264.4</v>
      </c>
      <c r="Q6" t="n">
        <v>3033.72</v>
      </c>
      <c r="R6" t="n">
        <v>151.63</v>
      </c>
      <c r="S6" t="n">
        <v>56.78</v>
      </c>
      <c r="T6" t="n">
        <v>45221.79</v>
      </c>
      <c r="U6" t="n">
        <v>0.37</v>
      </c>
      <c r="V6" t="n">
        <v>0.79</v>
      </c>
      <c r="W6" t="n">
        <v>2.82</v>
      </c>
      <c r="X6" t="n">
        <v>2.79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3.8619</v>
      </c>
      <c r="E7" t="n">
        <v>25.89</v>
      </c>
      <c r="F7" t="n">
        <v>20.15</v>
      </c>
      <c r="G7" t="n">
        <v>14.57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255.31</v>
      </c>
      <c r="Q7" t="n">
        <v>3033.62</v>
      </c>
      <c r="R7" t="n">
        <v>138.63</v>
      </c>
      <c r="S7" t="n">
        <v>56.78</v>
      </c>
      <c r="T7" t="n">
        <v>38786.35</v>
      </c>
      <c r="U7" t="n">
        <v>0.41</v>
      </c>
      <c r="V7" t="n">
        <v>0.8</v>
      </c>
      <c r="W7" t="n">
        <v>2.79</v>
      </c>
      <c r="X7" t="n">
        <v>2.38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3.9798</v>
      </c>
      <c r="E8" t="n">
        <v>25.13</v>
      </c>
      <c r="F8" t="n">
        <v>19.81</v>
      </c>
      <c r="G8" t="n">
        <v>16.51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246.21</v>
      </c>
      <c r="Q8" t="n">
        <v>3033.91</v>
      </c>
      <c r="R8" t="n">
        <v>127.72</v>
      </c>
      <c r="S8" t="n">
        <v>56.78</v>
      </c>
      <c r="T8" t="n">
        <v>33387.1</v>
      </c>
      <c r="U8" t="n">
        <v>0.44</v>
      </c>
      <c r="V8" t="n">
        <v>0.8100000000000001</v>
      </c>
      <c r="W8" t="n">
        <v>2.76</v>
      </c>
      <c r="X8" t="n">
        <v>2.04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4.0627</v>
      </c>
      <c r="E9" t="n">
        <v>24.61</v>
      </c>
      <c r="F9" t="n">
        <v>19.61</v>
      </c>
      <c r="G9" t="n">
        <v>18.38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240.49</v>
      </c>
      <c r="Q9" t="n">
        <v>3033.71</v>
      </c>
      <c r="R9" t="n">
        <v>120.77</v>
      </c>
      <c r="S9" t="n">
        <v>56.78</v>
      </c>
      <c r="T9" t="n">
        <v>29952.02</v>
      </c>
      <c r="U9" t="n">
        <v>0.47</v>
      </c>
      <c r="V9" t="n">
        <v>0.82</v>
      </c>
      <c r="W9" t="n">
        <v>2.76</v>
      </c>
      <c r="X9" t="n">
        <v>1.84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4.1469</v>
      </c>
      <c r="E10" t="n">
        <v>24.11</v>
      </c>
      <c r="F10" t="n">
        <v>19.38</v>
      </c>
      <c r="G10" t="n">
        <v>20.4</v>
      </c>
      <c r="H10" t="n">
        <v>0.27</v>
      </c>
      <c r="I10" t="n">
        <v>57</v>
      </c>
      <c r="J10" t="n">
        <v>197.88</v>
      </c>
      <c r="K10" t="n">
        <v>54.38</v>
      </c>
      <c r="L10" t="n">
        <v>3</v>
      </c>
      <c r="M10" t="n">
        <v>55</v>
      </c>
      <c r="N10" t="n">
        <v>40.5</v>
      </c>
      <c r="O10" t="n">
        <v>24639</v>
      </c>
      <c r="P10" t="n">
        <v>233.5</v>
      </c>
      <c r="Q10" t="n">
        <v>3033.88</v>
      </c>
      <c r="R10" t="n">
        <v>113.57</v>
      </c>
      <c r="S10" t="n">
        <v>56.78</v>
      </c>
      <c r="T10" t="n">
        <v>26387.17</v>
      </c>
      <c r="U10" t="n">
        <v>0.5</v>
      </c>
      <c r="V10" t="n">
        <v>0.83</v>
      </c>
      <c r="W10" t="n">
        <v>2.74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4.2014</v>
      </c>
      <c r="E11" t="n">
        <v>23.8</v>
      </c>
      <c r="F11" t="n">
        <v>19.26</v>
      </c>
      <c r="G11" t="n">
        <v>22.23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228.63</v>
      </c>
      <c r="Q11" t="n">
        <v>3033.9</v>
      </c>
      <c r="R11" t="n">
        <v>109.75</v>
      </c>
      <c r="S11" t="n">
        <v>56.78</v>
      </c>
      <c r="T11" t="n">
        <v>24505.14</v>
      </c>
      <c r="U11" t="n">
        <v>0.52</v>
      </c>
      <c r="V11" t="n">
        <v>0.84</v>
      </c>
      <c r="W11" t="n">
        <v>2.73</v>
      </c>
      <c r="X11" t="n">
        <v>1.5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4.2676</v>
      </c>
      <c r="E12" t="n">
        <v>23.43</v>
      </c>
      <c r="F12" t="n">
        <v>19.09</v>
      </c>
      <c r="G12" t="n">
        <v>24.37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221.07</v>
      </c>
      <c r="Q12" t="n">
        <v>3033.59</v>
      </c>
      <c r="R12" t="n">
        <v>104.12</v>
      </c>
      <c r="S12" t="n">
        <v>56.78</v>
      </c>
      <c r="T12" t="n">
        <v>21712.49</v>
      </c>
      <c r="U12" t="n">
        <v>0.55</v>
      </c>
      <c r="V12" t="n">
        <v>0.85</v>
      </c>
      <c r="W12" t="n">
        <v>2.73</v>
      </c>
      <c r="X12" t="n">
        <v>1.32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4.3311</v>
      </c>
      <c r="E13" t="n">
        <v>23.09</v>
      </c>
      <c r="F13" t="n">
        <v>18.94</v>
      </c>
      <c r="G13" t="n">
        <v>27.06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40</v>
      </c>
      <c r="N13" t="n">
        <v>40.92</v>
      </c>
      <c r="O13" t="n">
        <v>24783.33</v>
      </c>
      <c r="P13" t="n">
        <v>213.53</v>
      </c>
      <c r="Q13" t="n">
        <v>3033.63</v>
      </c>
      <c r="R13" t="n">
        <v>98.81</v>
      </c>
      <c r="S13" t="n">
        <v>56.78</v>
      </c>
      <c r="T13" t="n">
        <v>19085.11</v>
      </c>
      <c r="U13" t="n">
        <v>0.57</v>
      </c>
      <c r="V13" t="n">
        <v>0.85</v>
      </c>
      <c r="W13" t="n">
        <v>2.73</v>
      </c>
      <c r="X13" t="n">
        <v>1.17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4.3644</v>
      </c>
      <c r="E14" t="n">
        <v>22.91</v>
      </c>
      <c r="F14" t="n">
        <v>18.88</v>
      </c>
      <c r="G14" t="n">
        <v>29.04</v>
      </c>
      <c r="H14" t="n">
        <v>0.36</v>
      </c>
      <c r="I14" t="n">
        <v>39</v>
      </c>
      <c r="J14" t="n">
        <v>199.44</v>
      </c>
      <c r="K14" t="n">
        <v>54.38</v>
      </c>
      <c r="L14" t="n">
        <v>4</v>
      </c>
      <c r="M14" t="n">
        <v>36</v>
      </c>
      <c r="N14" t="n">
        <v>41.06</v>
      </c>
      <c r="O14" t="n">
        <v>24831.54</v>
      </c>
      <c r="P14" t="n">
        <v>208.63</v>
      </c>
      <c r="Q14" t="n">
        <v>3033.62</v>
      </c>
      <c r="R14" t="n">
        <v>97.15000000000001</v>
      </c>
      <c r="S14" t="n">
        <v>56.78</v>
      </c>
      <c r="T14" t="n">
        <v>18266</v>
      </c>
      <c r="U14" t="n">
        <v>0.58</v>
      </c>
      <c r="V14" t="n">
        <v>0.85</v>
      </c>
      <c r="W14" t="n">
        <v>2.72</v>
      </c>
      <c r="X14" t="n">
        <v>1.11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4.4038</v>
      </c>
      <c r="E15" t="n">
        <v>22.71</v>
      </c>
      <c r="F15" t="n">
        <v>18.79</v>
      </c>
      <c r="G15" t="n">
        <v>31.32</v>
      </c>
      <c r="H15" t="n">
        <v>0.38</v>
      </c>
      <c r="I15" t="n">
        <v>36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203.11</v>
      </c>
      <c r="Q15" t="n">
        <v>3033.6</v>
      </c>
      <c r="R15" t="n">
        <v>94.37</v>
      </c>
      <c r="S15" t="n">
        <v>56.78</v>
      </c>
      <c r="T15" t="n">
        <v>16894.88</v>
      </c>
      <c r="U15" t="n">
        <v>0.6</v>
      </c>
      <c r="V15" t="n">
        <v>0.86</v>
      </c>
      <c r="W15" t="n">
        <v>2.71</v>
      </c>
      <c r="X15" t="n">
        <v>1.03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4.4458</v>
      </c>
      <c r="E16" t="n">
        <v>22.49</v>
      </c>
      <c r="F16" t="n">
        <v>18.69</v>
      </c>
      <c r="G16" t="n">
        <v>33.99</v>
      </c>
      <c r="H16" t="n">
        <v>0.4</v>
      </c>
      <c r="I16" t="n">
        <v>33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197.68</v>
      </c>
      <c r="Q16" t="n">
        <v>3033.6</v>
      </c>
      <c r="R16" t="n">
        <v>90.62</v>
      </c>
      <c r="S16" t="n">
        <v>56.78</v>
      </c>
      <c r="T16" t="n">
        <v>15034.56</v>
      </c>
      <c r="U16" t="n">
        <v>0.63</v>
      </c>
      <c r="V16" t="n">
        <v>0.86</v>
      </c>
      <c r="W16" t="n">
        <v>2.72</v>
      </c>
      <c r="X16" t="n">
        <v>0.93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4.4534</v>
      </c>
      <c r="E17" t="n">
        <v>22.46</v>
      </c>
      <c r="F17" t="n">
        <v>18.69</v>
      </c>
      <c r="G17" t="n">
        <v>35.05</v>
      </c>
      <c r="H17" t="n">
        <v>0.42</v>
      </c>
      <c r="I17" t="n">
        <v>32</v>
      </c>
      <c r="J17" t="n">
        <v>200.61</v>
      </c>
      <c r="K17" t="n">
        <v>54.38</v>
      </c>
      <c r="L17" t="n">
        <v>4.75</v>
      </c>
      <c r="M17" t="n">
        <v>9</v>
      </c>
      <c r="N17" t="n">
        <v>41.49</v>
      </c>
      <c r="O17" t="n">
        <v>24976.45</v>
      </c>
      <c r="P17" t="n">
        <v>197.09</v>
      </c>
      <c r="Q17" t="n">
        <v>3033.78</v>
      </c>
      <c r="R17" t="n">
        <v>90.2</v>
      </c>
      <c r="S17" t="n">
        <v>56.78</v>
      </c>
      <c r="T17" t="n">
        <v>14828.81</v>
      </c>
      <c r="U17" t="n">
        <v>0.63</v>
      </c>
      <c r="V17" t="n">
        <v>0.86</v>
      </c>
      <c r="W17" t="n">
        <v>2.73</v>
      </c>
      <c r="X17" t="n">
        <v>0.93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4.4575</v>
      </c>
      <c r="E18" t="n">
        <v>22.43</v>
      </c>
      <c r="F18" t="n">
        <v>18.67</v>
      </c>
      <c r="G18" t="n">
        <v>35.01</v>
      </c>
      <c r="H18" t="n">
        <v>0.44</v>
      </c>
      <c r="I18" t="n">
        <v>32</v>
      </c>
      <c r="J18" t="n">
        <v>201.01</v>
      </c>
      <c r="K18" t="n">
        <v>54.38</v>
      </c>
      <c r="L18" t="n">
        <v>5</v>
      </c>
      <c r="M18" t="n">
        <v>2</v>
      </c>
      <c r="N18" t="n">
        <v>41.63</v>
      </c>
      <c r="O18" t="n">
        <v>25024.84</v>
      </c>
      <c r="P18" t="n">
        <v>196.39</v>
      </c>
      <c r="Q18" t="n">
        <v>3033.45</v>
      </c>
      <c r="R18" t="n">
        <v>89.14</v>
      </c>
      <c r="S18" t="n">
        <v>56.78</v>
      </c>
      <c r="T18" t="n">
        <v>14297.6</v>
      </c>
      <c r="U18" t="n">
        <v>0.64</v>
      </c>
      <c r="V18" t="n">
        <v>0.86</v>
      </c>
      <c r="W18" t="n">
        <v>2.74</v>
      </c>
      <c r="X18" t="n">
        <v>0.91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4.4568</v>
      </c>
      <c r="E19" t="n">
        <v>22.44</v>
      </c>
      <c r="F19" t="n">
        <v>18.68</v>
      </c>
      <c r="G19" t="n">
        <v>35.02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196.69</v>
      </c>
      <c r="Q19" t="n">
        <v>3033.49</v>
      </c>
      <c r="R19" t="n">
        <v>89.15000000000001</v>
      </c>
      <c r="S19" t="n">
        <v>56.78</v>
      </c>
      <c r="T19" t="n">
        <v>14304.68</v>
      </c>
      <c r="U19" t="n">
        <v>0.64</v>
      </c>
      <c r="V19" t="n">
        <v>0.86</v>
      </c>
      <c r="W19" t="n">
        <v>2.75</v>
      </c>
      <c r="X19" t="n">
        <v>0.91</v>
      </c>
      <c r="Y19" t="n">
        <v>1</v>
      </c>
      <c r="Z19" t="n">
        <v>10</v>
      </c>
    </row>
    <row r="20">
      <c r="A20" t="n">
        <v>0</v>
      </c>
      <c r="B20" t="n">
        <v>140</v>
      </c>
      <c r="C20" t="inlineStr">
        <is>
          <t xml:space="preserve">CONCLUIDO	</t>
        </is>
      </c>
      <c r="D20" t="n">
        <v>1.9958</v>
      </c>
      <c r="E20" t="n">
        <v>50.1</v>
      </c>
      <c r="F20" t="n">
        <v>28.61</v>
      </c>
      <c r="G20" t="n">
        <v>4.82</v>
      </c>
      <c r="H20" t="n">
        <v>0.06</v>
      </c>
      <c r="I20" t="n">
        <v>356</v>
      </c>
      <c r="J20" t="n">
        <v>274.09</v>
      </c>
      <c r="K20" t="n">
        <v>60.56</v>
      </c>
      <c r="L20" t="n">
        <v>1</v>
      </c>
      <c r="M20" t="n">
        <v>354</v>
      </c>
      <c r="N20" t="n">
        <v>72.53</v>
      </c>
      <c r="O20" t="n">
        <v>34038.11</v>
      </c>
      <c r="P20" t="n">
        <v>489.44</v>
      </c>
      <c r="Q20" t="n">
        <v>3035.25</v>
      </c>
      <c r="R20" t="n">
        <v>415.24</v>
      </c>
      <c r="S20" t="n">
        <v>56.78</v>
      </c>
      <c r="T20" t="n">
        <v>175726.96</v>
      </c>
      <c r="U20" t="n">
        <v>0.14</v>
      </c>
      <c r="V20" t="n">
        <v>0.5600000000000001</v>
      </c>
      <c r="W20" t="n">
        <v>3.25</v>
      </c>
      <c r="X20" t="n">
        <v>10.84</v>
      </c>
      <c r="Y20" t="n">
        <v>1</v>
      </c>
      <c r="Z20" t="n">
        <v>10</v>
      </c>
    </row>
    <row r="21">
      <c r="A21" t="n">
        <v>1</v>
      </c>
      <c r="B21" t="n">
        <v>140</v>
      </c>
      <c r="C21" t="inlineStr">
        <is>
          <t xml:space="preserve">CONCLUIDO	</t>
        </is>
      </c>
      <c r="D21" t="n">
        <v>2.4328</v>
      </c>
      <c r="E21" t="n">
        <v>41.1</v>
      </c>
      <c r="F21" t="n">
        <v>25.2</v>
      </c>
      <c r="G21" t="n">
        <v>6.07</v>
      </c>
      <c r="H21" t="n">
        <v>0.08</v>
      </c>
      <c r="I21" t="n">
        <v>249</v>
      </c>
      <c r="J21" t="n">
        <v>274.57</v>
      </c>
      <c r="K21" t="n">
        <v>60.56</v>
      </c>
      <c r="L21" t="n">
        <v>1.25</v>
      </c>
      <c r="M21" t="n">
        <v>247</v>
      </c>
      <c r="N21" t="n">
        <v>72.76000000000001</v>
      </c>
      <c r="O21" t="n">
        <v>34097.72</v>
      </c>
      <c r="P21" t="n">
        <v>428.29</v>
      </c>
      <c r="Q21" t="n">
        <v>3034.28</v>
      </c>
      <c r="R21" t="n">
        <v>303.84</v>
      </c>
      <c r="S21" t="n">
        <v>56.78</v>
      </c>
      <c r="T21" t="n">
        <v>120560.86</v>
      </c>
      <c r="U21" t="n">
        <v>0.19</v>
      </c>
      <c r="V21" t="n">
        <v>0.64</v>
      </c>
      <c r="W21" t="n">
        <v>3.06</v>
      </c>
      <c r="X21" t="n">
        <v>7.43</v>
      </c>
      <c r="Y21" t="n">
        <v>1</v>
      </c>
      <c r="Z21" t="n">
        <v>10</v>
      </c>
    </row>
    <row r="22">
      <c r="A22" t="n">
        <v>2</v>
      </c>
      <c r="B22" t="n">
        <v>140</v>
      </c>
      <c r="C22" t="inlineStr">
        <is>
          <t xml:space="preserve">CONCLUIDO	</t>
        </is>
      </c>
      <c r="D22" t="n">
        <v>2.7563</v>
      </c>
      <c r="E22" t="n">
        <v>36.28</v>
      </c>
      <c r="F22" t="n">
        <v>23.41</v>
      </c>
      <c r="G22" t="n">
        <v>7.35</v>
      </c>
      <c r="H22" t="n">
        <v>0.1</v>
      </c>
      <c r="I22" t="n">
        <v>191</v>
      </c>
      <c r="J22" t="n">
        <v>275.05</v>
      </c>
      <c r="K22" t="n">
        <v>60.56</v>
      </c>
      <c r="L22" t="n">
        <v>1.5</v>
      </c>
      <c r="M22" t="n">
        <v>189</v>
      </c>
      <c r="N22" t="n">
        <v>73</v>
      </c>
      <c r="O22" t="n">
        <v>34157.42</v>
      </c>
      <c r="P22" t="n">
        <v>395.01</v>
      </c>
      <c r="Q22" t="n">
        <v>3034.14</v>
      </c>
      <c r="R22" t="n">
        <v>244.95</v>
      </c>
      <c r="S22" t="n">
        <v>56.78</v>
      </c>
      <c r="T22" t="n">
        <v>91406.72</v>
      </c>
      <c r="U22" t="n">
        <v>0.23</v>
      </c>
      <c r="V22" t="n">
        <v>0.6899999999999999</v>
      </c>
      <c r="W22" t="n">
        <v>2.96</v>
      </c>
      <c r="X22" t="n">
        <v>5.64</v>
      </c>
      <c r="Y22" t="n">
        <v>1</v>
      </c>
      <c r="Z22" t="n">
        <v>10</v>
      </c>
    </row>
    <row r="23">
      <c r="A23" t="n">
        <v>3</v>
      </c>
      <c r="B23" t="n">
        <v>140</v>
      </c>
      <c r="C23" t="inlineStr">
        <is>
          <t xml:space="preserve">CONCLUIDO	</t>
        </is>
      </c>
      <c r="D23" t="n">
        <v>3.0013</v>
      </c>
      <c r="E23" t="n">
        <v>33.32</v>
      </c>
      <c r="F23" t="n">
        <v>22.32</v>
      </c>
      <c r="G23" t="n">
        <v>8.640000000000001</v>
      </c>
      <c r="H23" t="n">
        <v>0.11</v>
      </c>
      <c r="I23" t="n">
        <v>155</v>
      </c>
      <c r="J23" t="n">
        <v>275.54</v>
      </c>
      <c r="K23" t="n">
        <v>60.56</v>
      </c>
      <c r="L23" t="n">
        <v>1.75</v>
      </c>
      <c r="M23" t="n">
        <v>153</v>
      </c>
      <c r="N23" t="n">
        <v>73.23</v>
      </c>
      <c r="O23" t="n">
        <v>34217.22</v>
      </c>
      <c r="P23" t="n">
        <v>374</v>
      </c>
      <c r="Q23" t="n">
        <v>3034.16</v>
      </c>
      <c r="R23" t="n">
        <v>209.04</v>
      </c>
      <c r="S23" t="n">
        <v>56.78</v>
      </c>
      <c r="T23" t="n">
        <v>73633.37</v>
      </c>
      <c r="U23" t="n">
        <v>0.27</v>
      </c>
      <c r="V23" t="n">
        <v>0.72</v>
      </c>
      <c r="W23" t="n">
        <v>2.92</v>
      </c>
      <c r="X23" t="n">
        <v>4.55</v>
      </c>
      <c r="Y23" t="n">
        <v>1</v>
      </c>
      <c r="Z23" t="n">
        <v>10</v>
      </c>
    </row>
    <row r="24">
      <c r="A24" t="n">
        <v>4</v>
      </c>
      <c r="B24" t="n">
        <v>140</v>
      </c>
      <c r="C24" t="inlineStr">
        <is>
          <t xml:space="preserve">CONCLUIDO	</t>
        </is>
      </c>
      <c r="D24" t="n">
        <v>3.2002</v>
      </c>
      <c r="E24" t="n">
        <v>31.25</v>
      </c>
      <c r="F24" t="n">
        <v>21.56</v>
      </c>
      <c r="G24" t="n">
        <v>9.949999999999999</v>
      </c>
      <c r="H24" t="n">
        <v>0.13</v>
      </c>
      <c r="I24" t="n">
        <v>130</v>
      </c>
      <c r="J24" t="n">
        <v>276.02</v>
      </c>
      <c r="K24" t="n">
        <v>60.56</v>
      </c>
      <c r="L24" t="n">
        <v>2</v>
      </c>
      <c r="M24" t="n">
        <v>128</v>
      </c>
      <c r="N24" t="n">
        <v>73.47</v>
      </c>
      <c r="O24" t="n">
        <v>34277.1</v>
      </c>
      <c r="P24" t="n">
        <v>358.84</v>
      </c>
      <c r="Q24" t="n">
        <v>3033.95</v>
      </c>
      <c r="R24" t="n">
        <v>184.11</v>
      </c>
      <c r="S24" t="n">
        <v>56.78</v>
      </c>
      <c r="T24" t="n">
        <v>61293.06</v>
      </c>
      <c r="U24" t="n">
        <v>0.31</v>
      </c>
      <c r="V24" t="n">
        <v>0.75</v>
      </c>
      <c r="W24" t="n">
        <v>2.88</v>
      </c>
      <c r="X24" t="n">
        <v>3.79</v>
      </c>
      <c r="Y24" t="n">
        <v>1</v>
      </c>
      <c r="Z24" t="n">
        <v>10</v>
      </c>
    </row>
    <row r="25">
      <c r="A25" t="n">
        <v>5</v>
      </c>
      <c r="B25" t="n">
        <v>140</v>
      </c>
      <c r="C25" t="inlineStr">
        <is>
          <t xml:space="preserve">CONCLUIDO	</t>
        </is>
      </c>
      <c r="D25" t="n">
        <v>3.3571</v>
      </c>
      <c r="E25" t="n">
        <v>29.79</v>
      </c>
      <c r="F25" t="n">
        <v>21.04</v>
      </c>
      <c r="G25" t="n">
        <v>11.27</v>
      </c>
      <c r="H25" t="n">
        <v>0.14</v>
      </c>
      <c r="I25" t="n">
        <v>112</v>
      </c>
      <c r="J25" t="n">
        <v>276.51</v>
      </c>
      <c r="K25" t="n">
        <v>60.56</v>
      </c>
      <c r="L25" t="n">
        <v>2.25</v>
      </c>
      <c r="M25" t="n">
        <v>110</v>
      </c>
      <c r="N25" t="n">
        <v>73.70999999999999</v>
      </c>
      <c r="O25" t="n">
        <v>34337.08</v>
      </c>
      <c r="P25" t="n">
        <v>347.25</v>
      </c>
      <c r="Q25" t="n">
        <v>3034.17</v>
      </c>
      <c r="R25" t="n">
        <v>167.05</v>
      </c>
      <c r="S25" t="n">
        <v>56.78</v>
      </c>
      <c r="T25" t="n">
        <v>52851.14</v>
      </c>
      <c r="U25" t="n">
        <v>0.34</v>
      </c>
      <c r="V25" t="n">
        <v>0.77</v>
      </c>
      <c r="W25" t="n">
        <v>2.85</v>
      </c>
      <c r="X25" t="n">
        <v>3.27</v>
      </c>
      <c r="Y25" t="n">
        <v>1</v>
      </c>
      <c r="Z25" t="n">
        <v>10</v>
      </c>
    </row>
    <row r="26">
      <c r="A26" t="n">
        <v>6</v>
      </c>
      <c r="B26" t="n">
        <v>140</v>
      </c>
      <c r="C26" t="inlineStr">
        <is>
          <t xml:space="preserve">CONCLUIDO	</t>
        </is>
      </c>
      <c r="D26" t="n">
        <v>3.4832</v>
      </c>
      <c r="E26" t="n">
        <v>28.71</v>
      </c>
      <c r="F26" t="n">
        <v>20.64</v>
      </c>
      <c r="G26" t="n">
        <v>12.51</v>
      </c>
      <c r="H26" t="n">
        <v>0.16</v>
      </c>
      <c r="I26" t="n">
        <v>99</v>
      </c>
      <c r="J26" t="n">
        <v>277</v>
      </c>
      <c r="K26" t="n">
        <v>60.56</v>
      </c>
      <c r="L26" t="n">
        <v>2.5</v>
      </c>
      <c r="M26" t="n">
        <v>97</v>
      </c>
      <c r="N26" t="n">
        <v>73.94</v>
      </c>
      <c r="O26" t="n">
        <v>34397.15</v>
      </c>
      <c r="P26" t="n">
        <v>338.75</v>
      </c>
      <c r="Q26" t="n">
        <v>3033.95</v>
      </c>
      <c r="R26" t="n">
        <v>154.14</v>
      </c>
      <c r="S26" t="n">
        <v>56.78</v>
      </c>
      <c r="T26" t="n">
        <v>46464.67</v>
      </c>
      <c r="U26" t="n">
        <v>0.37</v>
      </c>
      <c r="V26" t="n">
        <v>0.78</v>
      </c>
      <c r="W26" t="n">
        <v>2.82</v>
      </c>
      <c r="X26" t="n">
        <v>2.87</v>
      </c>
      <c r="Y26" t="n">
        <v>1</v>
      </c>
      <c r="Z26" t="n">
        <v>10</v>
      </c>
    </row>
    <row r="27">
      <c r="A27" t="n">
        <v>7</v>
      </c>
      <c r="B27" t="n">
        <v>140</v>
      </c>
      <c r="C27" t="inlineStr">
        <is>
          <t xml:space="preserve">CONCLUIDO	</t>
        </is>
      </c>
      <c r="D27" t="n">
        <v>3.5976</v>
      </c>
      <c r="E27" t="n">
        <v>27.8</v>
      </c>
      <c r="F27" t="n">
        <v>20.3</v>
      </c>
      <c r="G27" t="n">
        <v>13.84</v>
      </c>
      <c r="H27" t="n">
        <v>0.18</v>
      </c>
      <c r="I27" t="n">
        <v>88</v>
      </c>
      <c r="J27" t="n">
        <v>277.48</v>
      </c>
      <c r="K27" t="n">
        <v>60.56</v>
      </c>
      <c r="L27" t="n">
        <v>2.75</v>
      </c>
      <c r="M27" t="n">
        <v>86</v>
      </c>
      <c r="N27" t="n">
        <v>74.18000000000001</v>
      </c>
      <c r="O27" t="n">
        <v>34457.31</v>
      </c>
      <c r="P27" t="n">
        <v>330.71</v>
      </c>
      <c r="Q27" t="n">
        <v>3033.8</v>
      </c>
      <c r="R27" t="n">
        <v>143.19</v>
      </c>
      <c r="S27" t="n">
        <v>56.78</v>
      </c>
      <c r="T27" t="n">
        <v>41044.97</v>
      </c>
      <c r="U27" t="n">
        <v>0.4</v>
      </c>
      <c r="V27" t="n">
        <v>0.79</v>
      </c>
      <c r="W27" t="n">
        <v>2.8</v>
      </c>
      <c r="X27" t="n">
        <v>2.53</v>
      </c>
      <c r="Y27" t="n">
        <v>1</v>
      </c>
      <c r="Z27" t="n">
        <v>10</v>
      </c>
    </row>
    <row r="28">
      <c r="A28" t="n">
        <v>8</v>
      </c>
      <c r="B28" t="n">
        <v>140</v>
      </c>
      <c r="C28" t="inlineStr">
        <is>
          <t xml:space="preserve">CONCLUIDO	</t>
        </is>
      </c>
      <c r="D28" t="n">
        <v>3.6941</v>
      </c>
      <c r="E28" t="n">
        <v>27.07</v>
      </c>
      <c r="F28" t="n">
        <v>20.04</v>
      </c>
      <c r="G28" t="n">
        <v>15.22</v>
      </c>
      <c r="H28" t="n">
        <v>0.19</v>
      </c>
      <c r="I28" t="n">
        <v>79</v>
      </c>
      <c r="J28" t="n">
        <v>277.97</v>
      </c>
      <c r="K28" t="n">
        <v>60.56</v>
      </c>
      <c r="L28" t="n">
        <v>3</v>
      </c>
      <c r="M28" t="n">
        <v>77</v>
      </c>
      <c r="N28" t="n">
        <v>74.42</v>
      </c>
      <c r="O28" t="n">
        <v>34517.57</v>
      </c>
      <c r="P28" t="n">
        <v>323.78</v>
      </c>
      <c r="Q28" t="n">
        <v>3033.68</v>
      </c>
      <c r="R28" t="n">
        <v>134.86</v>
      </c>
      <c r="S28" t="n">
        <v>56.78</v>
      </c>
      <c r="T28" t="n">
        <v>36922.29</v>
      </c>
      <c r="U28" t="n">
        <v>0.42</v>
      </c>
      <c r="V28" t="n">
        <v>0.8100000000000001</v>
      </c>
      <c r="W28" t="n">
        <v>2.79</v>
      </c>
      <c r="X28" t="n">
        <v>2.28</v>
      </c>
      <c r="Y28" t="n">
        <v>1</v>
      </c>
      <c r="Z28" t="n">
        <v>10</v>
      </c>
    </row>
    <row r="29">
      <c r="A29" t="n">
        <v>9</v>
      </c>
      <c r="B29" t="n">
        <v>140</v>
      </c>
      <c r="C29" t="inlineStr">
        <is>
          <t xml:space="preserve">CONCLUIDO	</t>
        </is>
      </c>
      <c r="D29" t="n">
        <v>3.7916</v>
      </c>
      <c r="E29" t="n">
        <v>26.37</v>
      </c>
      <c r="F29" t="n">
        <v>19.77</v>
      </c>
      <c r="G29" t="n">
        <v>16.7</v>
      </c>
      <c r="H29" t="n">
        <v>0.21</v>
      </c>
      <c r="I29" t="n">
        <v>71</v>
      </c>
      <c r="J29" t="n">
        <v>278.46</v>
      </c>
      <c r="K29" t="n">
        <v>60.56</v>
      </c>
      <c r="L29" t="n">
        <v>3.25</v>
      </c>
      <c r="M29" t="n">
        <v>69</v>
      </c>
      <c r="N29" t="n">
        <v>74.66</v>
      </c>
      <c r="O29" t="n">
        <v>34577.92</v>
      </c>
      <c r="P29" t="n">
        <v>316.76</v>
      </c>
      <c r="Q29" t="n">
        <v>3033.92</v>
      </c>
      <c r="R29" t="n">
        <v>126.04</v>
      </c>
      <c r="S29" t="n">
        <v>56.78</v>
      </c>
      <c r="T29" t="n">
        <v>32551.79</v>
      </c>
      <c r="U29" t="n">
        <v>0.45</v>
      </c>
      <c r="V29" t="n">
        <v>0.82</v>
      </c>
      <c r="W29" t="n">
        <v>2.77</v>
      </c>
      <c r="X29" t="n">
        <v>2</v>
      </c>
      <c r="Y29" t="n">
        <v>1</v>
      </c>
      <c r="Z29" t="n">
        <v>10</v>
      </c>
    </row>
    <row r="30">
      <c r="A30" t="n">
        <v>10</v>
      </c>
      <c r="B30" t="n">
        <v>140</v>
      </c>
      <c r="C30" t="inlineStr">
        <is>
          <t xml:space="preserve">CONCLUIDO	</t>
        </is>
      </c>
      <c r="D30" t="n">
        <v>3.8589</v>
      </c>
      <c r="E30" t="n">
        <v>25.91</v>
      </c>
      <c r="F30" t="n">
        <v>19.62</v>
      </c>
      <c r="G30" t="n">
        <v>18.11</v>
      </c>
      <c r="H30" t="n">
        <v>0.22</v>
      </c>
      <c r="I30" t="n">
        <v>65</v>
      </c>
      <c r="J30" t="n">
        <v>278.95</v>
      </c>
      <c r="K30" t="n">
        <v>60.56</v>
      </c>
      <c r="L30" t="n">
        <v>3.5</v>
      </c>
      <c r="M30" t="n">
        <v>63</v>
      </c>
      <c r="N30" t="n">
        <v>74.90000000000001</v>
      </c>
      <c r="O30" t="n">
        <v>34638.36</v>
      </c>
      <c r="P30" t="n">
        <v>312.2</v>
      </c>
      <c r="Q30" t="n">
        <v>3033.54</v>
      </c>
      <c r="R30" t="n">
        <v>121.01</v>
      </c>
      <c r="S30" t="n">
        <v>56.78</v>
      </c>
      <c r="T30" t="n">
        <v>30067.57</v>
      </c>
      <c r="U30" t="n">
        <v>0.47</v>
      </c>
      <c r="V30" t="n">
        <v>0.82</v>
      </c>
      <c r="W30" t="n">
        <v>2.76</v>
      </c>
      <c r="X30" t="n">
        <v>1.85</v>
      </c>
      <c r="Y30" t="n">
        <v>1</v>
      </c>
      <c r="Z30" t="n">
        <v>10</v>
      </c>
    </row>
    <row r="31">
      <c r="A31" t="n">
        <v>11</v>
      </c>
      <c r="B31" t="n">
        <v>140</v>
      </c>
      <c r="C31" t="inlineStr">
        <is>
          <t xml:space="preserve">CONCLUIDO	</t>
        </is>
      </c>
      <c r="D31" t="n">
        <v>3.9212</v>
      </c>
      <c r="E31" t="n">
        <v>25.5</v>
      </c>
      <c r="F31" t="n">
        <v>19.47</v>
      </c>
      <c r="G31" t="n">
        <v>19.47</v>
      </c>
      <c r="H31" t="n">
        <v>0.24</v>
      </c>
      <c r="I31" t="n">
        <v>60</v>
      </c>
      <c r="J31" t="n">
        <v>279.44</v>
      </c>
      <c r="K31" t="n">
        <v>60.56</v>
      </c>
      <c r="L31" t="n">
        <v>3.75</v>
      </c>
      <c r="M31" t="n">
        <v>58</v>
      </c>
      <c r="N31" t="n">
        <v>75.14</v>
      </c>
      <c r="O31" t="n">
        <v>34698.9</v>
      </c>
      <c r="P31" t="n">
        <v>307.07</v>
      </c>
      <c r="Q31" t="n">
        <v>3033.61</v>
      </c>
      <c r="R31" t="n">
        <v>116.39</v>
      </c>
      <c r="S31" t="n">
        <v>56.78</v>
      </c>
      <c r="T31" t="n">
        <v>27782.61</v>
      </c>
      <c r="U31" t="n">
        <v>0.49</v>
      </c>
      <c r="V31" t="n">
        <v>0.83</v>
      </c>
      <c r="W31" t="n">
        <v>2.75</v>
      </c>
      <c r="X31" t="n">
        <v>1.7</v>
      </c>
      <c r="Y31" t="n">
        <v>1</v>
      </c>
      <c r="Z31" t="n">
        <v>10</v>
      </c>
    </row>
    <row r="32">
      <c r="A32" t="n">
        <v>12</v>
      </c>
      <c r="B32" t="n">
        <v>140</v>
      </c>
      <c r="C32" t="inlineStr">
        <is>
          <t xml:space="preserve">CONCLUIDO	</t>
        </is>
      </c>
      <c r="D32" t="n">
        <v>3.9863</v>
      </c>
      <c r="E32" t="n">
        <v>25.09</v>
      </c>
      <c r="F32" t="n">
        <v>19.31</v>
      </c>
      <c r="G32" t="n">
        <v>21.07</v>
      </c>
      <c r="H32" t="n">
        <v>0.25</v>
      </c>
      <c r="I32" t="n">
        <v>55</v>
      </c>
      <c r="J32" t="n">
        <v>279.94</v>
      </c>
      <c r="K32" t="n">
        <v>60.56</v>
      </c>
      <c r="L32" t="n">
        <v>4</v>
      </c>
      <c r="M32" t="n">
        <v>53</v>
      </c>
      <c r="N32" t="n">
        <v>75.38</v>
      </c>
      <c r="O32" t="n">
        <v>34759.54</v>
      </c>
      <c r="P32" t="n">
        <v>301.34</v>
      </c>
      <c r="Q32" t="n">
        <v>3033.68</v>
      </c>
      <c r="R32" t="n">
        <v>111.29</v>
      </c>
      <c r="S32" t="n">
        <v>56.78</v>
      </c>
      <c r="T32" t="n">
        <v>25257.73</v>
      </c>
      <c r="U32" t="n">
        <v>0.51</v>
      </c>
      <c r="V32" t="n">
        <v>0.84</v>
      </c>
      <c r="W32" t="n">
        <v>2.74</v>
      </c>
      <c r="X32" t="n">
        <v>1.55</v>
      </c>
      <c r="Y32" t="n">
        <v>1</v>
      </c>
      <c r="Z32" t="n">
        <v>10</v>
      </c>
    </row>
    <row r="33">
      <c r="A33" t="n">
        <v>13</v>
      </c>
      <c r="B33" t="n">
        <v>140</v>
      </c>
      <c r="C33" t="inlineStr">
        <is>
          <t xml:space="preserve">CONCLUIDO	</t>
        </is>
      </c>
      <c r="D33" t="n">
        <v>4.022</v>
      </c>
      <c r="E33" t="n">
        <v>24.86</v>
      </c>
      <c r="F33" t="n">
        <v>19.25</v>
      </c>
      <c r="G33" t="n">
        <v>22.21</v>
      </c>
      <c r="H33" t="n">
        <v>0.27</v>
      </c>
      <c r="I33" t="n">
        <v>52</v>
      </c>
      <c r="J33" t="n">
        <v>280.43</v>
      </c>
      <c r="K33" t="n">
        <v>60.56</v>
      </c>
      <c r="L33" t="n">
        <v>4.25</v>
      </c>
      <c r="M33" t="n">
        <v>50</v>
      </c>
      <c r="N33" t="n">
        <v>75.62</v>
      </c>
      <c r="O33" t="n">
        <v>34820.27</v>
      </c>
      <c r="P33" t="n">
        <v>299.15</v>
      </c>
      <c r="Q33" t="n">
        <v>3033.47</v>
      </c>
      <c r="R33" t="n">
        <v>108.79</v>
      </c>
      <c r="S33" t="n">
        <v>56.78</v>
      </c>
      <c r="T33" t="n">
        <v>24020.42</v>
      </c>
      <c r="U33" t="n">
        <v>0.52</v>
      </c>
      <c r="V33" t="n">
        <v>0.84</v>
      </c>
      <c r="W33" t="n">
        <v>2.75</v>
      </c>
      <c r="X33" t="n">
        <v>1.48</v>
      </c>
      <c r="Y33" t="n">
        <v>1</v>
      </c>
      <c r="Z33" t="n">
        <v>10</v>
      </c>
    </row>
    <row r="34">
      <c r="A34" t="n">
        <v>14</v>
      </c>
      <c r="B34" t="n">
        <v>140</v>
      </c>
      <c r="C34" t="inlineStr">
        <is>
          <t xml:space="preserve">CONCLUIDO	</t>
        </is>
      </c>
      <c r="D34" t="n">
        <v>4.0797</v>
      </c>
      <c r="E34" t="n">
        <v>24.51</v>
      </c>
      <c r="F34" t="n">
        <v>19.1</v>
      </c>
      <c r="G34" t="n">
        <v>23.88</v>
      </c>
      <c r="H34" t="n">
        <v>0.29</v>
      </c>
      <c r="I34" t="n">
        <v>48</v>
      </c>
      <c r="J34" t="n">
        <v>280.92</v>
      </c>
      <c r="K34" t="n">
        <v>60.56</v>
      </c>
      <c r="L34" t="n">
        <v>4.5</v>
      </c>
      <c r="M34" t="n">
        <v>46</v>
      </c>
      <c r="N34" t="n">
        <v>75.87</v>
      </c>
      <c r="O34" t="n">
        <v>34881.09</v>
      </c>
      <c r="P34" t="n">
        <v>293.82</v>
      </c>
      <c r="Q34" t="n">
        <v>3033.62</v>
      </c>
      <c r="R34" t="n">
        <v>104.59</v>
      </c>
      <c r="S34" t="n">
        <v>56.78</v>
      </c>
      <c r="T34" t="n">
        <v>21940.25</v>
      </c>
      <c r="U34" t="n">
        <v>0.54</v>
      </c>
      <c r="V34" t="n">
        <v>0.84</v>
      </c>
      <c r="W34" t="n">
        <v>2.73</v>
      </c>
      <c r="X34" t="n">
        <v>1.34</v>
      </c>
      <c r="Y34" t="n">
        <v>1</v>
      </c>
      <c r="Z34" t="n">
        <v>10</v>
      </c>
    </row>
    <row r="35">
      <c r="A35" t="n">
        <v>15</v>
      </c>
      <c r="B35" t="n">
        <v>140</v>
      </c>
      <c r="C35" t="inlineStr">
        <is>
          <t xml:space="preserve">CONCLUIDO	</t>
        </is>
      </c>
      <c r="D35" t="n">
        <v>4.1164</v>
      </c>
      <c r="E35" t="n">
        <v>24.29</v>
      </c>
      <c r="F35" t="n">
        <v>19.04</v>
      </c>
      <c r="G35" t="n">
        <v>25.39</v>
      </c>
      <c r="H35" t="n">
        <v>0.3</v>
      </c>
      <c r="I35" t="n">
        <v>45</v>
      </c>
      <c r="J35" t="n">
        <v>281.41</v>
      </c>
      <c r="K35" t="n">
        <v>60.56</v>
      </c>
      <c r="L35" t="n">
        <v>4.75</v>
      </c>
      <c r="M35" t="n">
        <v>43</v>
      </c>
      <c r="N35" t="n">
        <v>76.11</v>
      </c>
      <c r="O35" t="n">
        <v>34942.02</v>
      </c>
      <c r="P35" t="n">
        <v>289.66</v>
      </c>
      <c r="Q35" t="n">
        <v>3033.59</v>
      </c>
      <c r="R35" t="n">
        <v>102.4</v>
      </c>
      <c r="S35" t="n">
        <v>56.78</v>
      </c>
      <c r="T35" t="n">
        <v>20863.56</v>
      </c>
      <c r="U35" t="n">
        <v>0.55</v>
      </c>
      <c r="V35" t="n">
        <v>0.85</v>
      </c>
      <c r="W35" t="n">
        <v>2.73</v>
      </c>
      <c r="X35" t="n">
        <v>1.28</v>
      </c>
      <c r="Y35" t="n">
        <v>1</v>
      </c>
      <c r="Z35" t="n">
        <v>10</v>
      </c>
    </row>
    <row r="36">
      <c r="A36" t="n">
        <v>16</v>
      </c>
      <c r="B36" t="n">
        <v>140</v>
      </c>
      <c r="C36" t="inlineStr">
        <is>
          <t xml:space="preserve">CONCLUIDO	</t>
        </is>
      </c>
      <c r="D36" t="n">
        <v>4.1628</v>
      </c>
      <c r="E36" t="n">
        <v>24.02</v>
      </c>
      <c r="F36" t="n">
        <v>18.93</v>
      </c>
      <c r="G36" t="n">
        <v>27.04</v>
      </c>
      <c r="H36" t="n">
        <v>0.32</v>
      </c>
      <c r="I36" t="n">
        <v>42</v>
      </c>
      <c r="J36" t="n">
        <v>281.91</v>
      </c>
      <c r="K36" t="n">
        <v>60.56</v>
      </c>
      <c r="L36" t="n">
        <v>5</v>
      </c>
      <c r="M36" t="n">
        <v>40</v>
      </c>
      <c r="N36" t="n">
        <v>76.34999999999999</v>
      </c>
      <c r="O36" t="n">
        <v>35003.04</v>
      </c>
      <c r="P36" t="n">
        <v>284.86</v>
      </c>
      <c r="Q36" t="n">
        <v>3033.68</v>
      </c>
      <c r="R36" t="n">
        <v>98.83</v>
      </c>
      <c r="S36" t="n">
        <v>56.78</v>
      </c>
      <c r="T36" t="n">
        <v>19094.71</v>
      </c>
      <c r="U36" t="n">
        <v>0.57</v>
      </c>
      <c r="V36" t="n">
        <v>0.85</v>
      </c>
      <c r="W36" t="n">
        <v>2.72</v>
      </c>
      <c r="X36" t="n">
        <v>1.16</v>
      </c>
      <c r="Y36" t="n">
        <v>1</v>
      </c>
      <c r="Z36" t="n">
        <v>10</v>
      </c>
    </row>
    <row r="37">
      <c r="A37" t="n">
        <v>17</v>
      </c>
      <c r="B37" t="n">
        <v>140</v>
      </c>
      <c r="C37" t="inlineStr">
        <is>
          <t xml:space="preserve">CONCLUIDO	</t>
        </is>
      </c>
      <c r="D37" t="n">
        <v>4.1873</v>
      </c>
      <c r="E37" t="n">
        <v>23.88</v>
      </c>
      <c r="F37" t="n">
        <v>18.89</v>
      </c>
      <c r="G37" t="n">
        <v>28.34</v>
      </c>
      <c r="H37" t="n">
        <v>0.33</v>
      </c>
      <c r="I37" t="n">
        <v>40</v>
      </c>
      <c r="J37" t="n">
        <v>282.4</v>
      </c>
      <c r="K37" t="n">
        <v>60.56</v>
      </c>
      <c r="L37" t="n">
        <v>5.25</v>
      </c>
      <c r="M37" t="n">
        <v>38</v>
      </c>
      <c r="N37" t="n">
        <v>76.59999999999999</v>
      </c>
      <c r="O37" t="n">
        <v>35064.15</v>
      </c>
      <c r="P37" t="n">
        <v>281.73</v>
      </c>
      <c r="Q37" t="n">
        <v>3033.54</v>
      </c>
      <c r="R37" t="n">
        <v>97.81</v>
      </c>
      <c r="S37" t="n">
        <v>56.78</v>
      </c>
      <c r="T37" t="n">
        <v>18591.45</v>
      </c>
      <c r="U37" t="n">
        <v>0.58</v>
      </c>
      <c r="V37" t="n">
        <v>0.85</v>
      </c>
      <c r="W37" t="n">
        <v>2.71</v>
      </c>
      <c r="X37" t="n">
        <v>1.13</v>
      </c>
      <c r="Y37" t="n">
        <v>1</v>
      </c>
      <c r="Z37" t="n">
        <v>10</v>
      </c>
    </row>
    <row r="38">
      <c r="A38" t="n">
        <v>18</v>
      </c>
      <c r="B38" t="n">
        <v>140</v>
      </c>
      <c r="C38" t="inlineStr">
        <is>
          <t xml:space="preserve">CONCLUIDO	</t>
        </is>
      </c>
      <c r="D38" t="n">
        <v>4.2154</v>
      </c>
      <c r="E38" t="n">
        <v>23.72</v>
      </c>
      <c r="F38" t="n">
        <v>18.84</v>
      </c>
      <c r="G38" t="n">
        <v>29.74</v>
      </c>
      <c r="H38" t="n">
        <v>0.35</v>
      </c>
      <c r="I38" t="n">
        <v>38</v>
      </c>
      <c r="J38" t="n">
        <v>282.9</v>
      </c>
      <c r="K38" t="n">
        <v>60.56</v>
      </c>
      <c r="L38" t="n">
        <v>5.5</v>
      </c>
      <c r="M38" t="n">
        <v>36</v>
      </c>
      <c r="N38" t="n">
        <v>76.84999999999999</v>
      </c>
      <c r="O38" t="n">
        <v>35125.37</v>
      </c>
      <c r="P38" t="n">
        <v>277.71</v>
      </c>
      <c r="Q38" t="n">
        <v>3033.73</v>
      </c>
      <c r="R38" t="n">
        <v>95.79000000000001</v>
      </c>
      <c r="S38" t="n">
        <v>56.78</v>
      </c>
      <c r="T38" t="n">
        <v>17590.74</v>
      </c>
      <c r="U38" t="n">
        <v>0.59</v>
      </c>
      <c r="V38" t="n">
        <v>0.86</v>
      </c>
      <c r="W38" t="n">
        <v>2.71</v>
      </c>
      <c r="X38" t="n">
        <v>1.07</v>
      </c>
      <c r="Y38" t="n">
        <v>1</v>
      </c>
      <c r="Z38" t="n">
        <v>10</v>
      </c>
    </row>
    <row r="39">
      <c r="A39" t="n">
        <v>19</v>
      </c>
      <c r="B39" t="n">
        <v>140</v>
      </c>
      <c r="C39" t="inlineStr">
        <is>
          <t xml:space="preserve">CONCLUIDO	</t>
        </is>
      </c>
      <c r="D39" t="n">
        <v>4.2423</v>
      </c>
      <c r="E39" t="n">
        <v>23.57</v>
      </c>
      <c r="F39" t="n">
        <v>18.79</v>
      </c>
      <c r="G39" t="n">
        <v>31.32</v>
      </c>
      <c r="H39" t="n">
        <v>0.36</v>
      </c>
      <c r="I39" t="n">
        <v>36</v>
      </c>
      <c r="J39" t="n">
        <v>283.4</v>
      </c>
      <c r="K39" t="n">
        <v>60.56</v>
      </c>
      <c r="L39" t="n">
        <v>5.75</v>
      </c>
      <c r="M39" t="n">
        <v>34</v>
      </c>
      <c r="N39" t="n">
        <v>77.09</v>
      </c>
      <c r="O39" t="n">
        <v>35186.68</v>
      </c>
      <c r="P39" t="n">
        <v>275.13</v>
      </c>
      <c r="Q39" t="n">
        <v>3033.54</v>
      </c>
      <c r="R39" t="n">
        <v>94.42</v>
      </c>
      <c r="S39" t="n">
        <v>56.78</v>
      </c>
      <c r="T39" t="n">
        <v>16916.65</v>
      </c>
      <c r="U39" t="n">
        <v>0.6</v>
      </c>
      <c r="V39" t="n">
        <v>0.86</v>
      </c>
      <c r="W39" t="n">
        <v>2.71</v>
      </c>
      <c r="X39" t="n">
        <v>1.03</v>
      </c>
      <c r="Y39" t="n">
        <v>1</v>
      </c>
      <c r="Z39" t="n">
        <v>10</v>
      </c>
    </row>
    <row r="40">
      <c r="A40" t="n">
        <v>20</v>
      </c>
      <c r="B40" t="n">
        <v>140</v>
      </c>
      <c r="C40" t="inlineStr">
        <is>
          <t xml:space="preserve">CONCLUIDO	</t>
        </is>
      </c>
      <c r="D40" t="n">
        <v>4.2745</v>
      </c>
      <c r="E40" t="n">
        <v>23.39</v>
      </c>
      <c r="F40" t="n">
        <v>18.72</v>
      </c>
      <c r="G40" t="n">
        <v>33.03</v>
      </c>
      <c r="H40" t="n">
        <v>0.38</v>
      </c>
      <c r="I40" t="n">
        <v>34</v>
      </c>
      <c r="J40" t="n">
        <v>283.9</v>
      </c>
      <c r="K40" t="n">
        <v>60.56</v>
      </c>
      <c r="L40" t="n">
        <v>6</v>
      </c>
      <c r="M40" t="n">
        <v>32</v>
      </c>
      <c r="N40" t="n">
        <v>77.34</v>
      </c>
      <c r="O40" t="n">
        <v>35248.1</v>
      </c>
      <c r="P40" t="n">
        <v>271.52</v>
      </c>
      <c r="Q40" t="n">
        <v>3033.72</v>
      </c>
      <c r="R40" t="n">
        <v>91.70999999999999</v>
      </c>
      <c r="S40" t="n">
        <v>56.78</v>
      </c>
      <c r="T40" t="n">
        <v>15573.55</v>
      </c>
      <c r="U40" t="n">
        <v>0.62</v>
      </c>
      <c r="V40" t="n">
        <v>0.86</v>
      </c>
      <c r="W40" t="n">
        <v>2.71</v>
      </c>
      <c r="X40" t="n">
        <v>0.95</v>
      </c>
      <c r="Y40" t="n">
        <v>1</v>
      </c>
      <c r="Z40" t="n">
        <v>10</v>
      </c>
    </row>
    <row r="41">
      <c r="A41" t="n">
        <v>21</v>
      </c>
      <c r="B41" t="n">
        <v>140</v>
      </c>
      <c r="C41" t="inlineStr">
        <is>
          <t xml:space="preserve">CONCLUIDO	</t>
        </is>
      </c>
      <c r="D41" t="n">
        <v>4.307</v>
      </c>
      <c r="E41" t="n">
        <v>23.22</v>
      </c>
      <c r="F41" t="n">
        <v>18.65</v>
      </c>
      <c r="G41" t="n">
        <v>34.96</v>
      </c>
      <c r="H41" t="n">
        <v>0.39</v>
      </c>
      <c r="I41" t="n">
        <v>32</v>
      </c>
      <c r="J41" t="n">
        <v>284.4</v>
      </c>
      <c r="K41" t="n">
        <v>60.56</v>
      </c>
      <c r="L41" t="n">
        <v>6.25</v>
      </c>
      <c r="M41" t="n">
        <v>30</v>
      </c>
      <c r="N41" t="n">
        <v>77.59</v>
      </c>
      <c r="O41" t="n">
        <v>35309.61</v>
      </c>
      <c r="P41" t="n">
        <v>267.42</v>
      </c>
      <c r="Q41" t="n">
        <v>3033.57</v>
      </c>
      <c r="R41" t="n">
        <v>89.65000000000001</v>
      </c>
      <c r="S41" t="n">
        <v>56.78</v>
      </c>
      <c r="T41" t="n">
        <v>14551.02</v>
      </c>
      <c r="U41" t="n">
        <v>0.63</v>
      </c>
      <c r="V41" t="n">
        <v>0.87</v>
      </c>
      <c r="W41" t="n">
        <v>2.7</v>
      </c>
      <c r="X41" t="n">
        <v>0.88</v>
      </c>
      <c r="Y41" t="n">
        <v>1</v>
      </c>
      <c r="Z41" t="n">
        <v>10</v>
      </c>
    </row>
    <row r="42">
      <c r="A42" t="n">
        <v>22</v>
      </c>
      <c r="B42" t="n">
        <v>140</v>
      </c>
      <c r="C42" t="inlineStr">
        <is>
          <t xml:space="preserve">CONCLUIDO	</t>
        </is>
      </c>
      <c r="D42" t="n">
        <v>4.3358</v>
      </c>
      <c r="E42" t="n">
        <v>23.06</v>
      </c>
      <c r="F42" t="n">
        <v>18.6</v>
      </c>
      <c r="G42" t="n">
        <v>37.19</v>
      </c>
      <c r="H42" t="n">
        <v>0.41</v>
      </c>
      <c r="I42" t="n">
        <v>30</v>
      </c>
      <c r="J42" t="n">
        <v>284.89</v>
      </c>
      <c r="K42" t="n">
        <v>60.56</v>
      </c>
      <c r="L42" t="n">
        <v>6.5</v>
      </c>
      <c r="M42" t="n">
        <v>28</v>
      </c>
      <c r="N42" t="n">
        <v>77.84</v>
      </c>
      <c r="O42" t="n">
        <v>35371.22</v>
      </c>
      <c r="P42" t="n">
        <v>262.65</v>
      </c>
      <c r="Q42" t="n">
        <v>3033.54</v>
      </c>
      <c r="R42" t="n">
        <v>87.68000000000001</v>
      </c>
      <c r="S42" t="n">
        <v>56.78</v>
      </c>
      <c r="T42" t="n">
        <v>13576.81</v>
      </c>
      <c r="U42" t="n">
        <v>0.65</v>
      </c>
      <c r="V42" t="n">
        <v>0.87</v>
      </c>
      <c r="W42" t="n">
        <v>2.71</v>
      </c>
      <c r="X42" t="n">
        <v>0.83</v>
      </c>
      <c r="Y42" t="n">
        <v>1</v>
      </c>
      <c r="Z42" t="n">
        <v>10</v>
      </c>
    </row>
    <row r="43">
      <c r="A43" t="n">
        <v>23</v>
      </c>
      <c r="B43" t="n">
        <v>140</v>
      </c>
      <c r="C43" t="inlineStr">
        <is>
          <t xml:space="preserve">CONCLUIDO	</t>
        </is>
      </c>
      <c r="D43" t="n">
        <v>4.3521</v>
      </c>
      <c r="E43" t="n">
        <v>22.98</v>
      </c>
      <c r="F43" t="n">
        <v>18.56</v>
      </c>
      <c r="G43" t="n">
        <v>38.4</v>
      </c>
      <c r="H43" t="n">
        <v>0.42</v>
      </c>
      <c r="I43" t="n">
        <v>29</v>
      </c>
      <c r="J43" t="n">
        <v>285.39</v>
      </c>
      <c r="K43" t="n">
        <v>60.56</v>
      </c>
      <c r="L43" t="n">
        <v>6.75</v>
      </c>
      <c r="M43" t="n">
        <v>27</v>
      </c>
      <c r="N43" t="n">
        <v>78.09</v>
      </c>
      <c r="O43" t="n">
        <v>35432.93</v>
      </c>
      <c r="P43" t="n">
        <v>260.1</v>
      </c>
      <c r="Q43" t="n">
        <v>3033.68</v>
      </c>
      <c r="R43" t="n">
        <v>86.93000000000001</v>
      </c>
      <c r="S43" t="n">
        <v>56.78</v>
      </c>
      <c r="T43" t="n">
        <v>13209.56</v>
      </c>
      <c r="U43" t="n">
        <v>0.65</v>
      </c>
      <c r="V43" t="n">
        <v>0.87</v>
      </c>
      <c r="W43" t="n">
        <v>2.69</v>
      </c>
      <c r="X43" t="n">
        <v>0.8</v>
      </c>
      <c r="Y43" t="n">
        <v>1</v>
      </c>
      <c r="Z43" t="n">
        <v>10</v>
      </c>
    </row>
    <row r="44">
      <c r="A44" t="n">
        <v>24</v>
      </c>
      <c r="B44" t="n">
        <v>140</v>
      </c>
      <c r="C44" t="inlineStr">
        <is>
          <t xml:space="preserve">CONCLUIDO	</t>
        </is>
      </c>
      <c r="D44" t="n">
        <v>4.3628</v>
      </c>
      <c r="E44" t="n">
        <v>22.92</v>
      </c>
      <c r="F44" t="n">
        <v>18.56</v>
      </c>
      <c r="G44" t="n">
        <v>39.77</v>
      </c>
      <c r="H44" t="n">
        <v>0.44</v>
      </c>
      <c r="I44" t="n">
        <v>28</v>
      </c>
      <c r="J44" t="n">
        <v>285.9</v>
      </c>
      <c r="K44" t="n">
        <v>60.56</v>
      </c>
      <c r="L44" t="n">
        <v>7</v>
      </c>
      <c r="M44" t="n">
        <v>26</v>
      </c>
      <c r="N44" t="n">
        <v>78.34</v>
      </c>
      <c r="O44" t="n">
        <v>35494.74</v>
      </c>
      <c r="P44" t="n">
        <v>255.76</v>
      </c>
      <c r="Q44" t="n">
        <v>3033.46</v>
      </c>
      <c r="R44" t="n">
        <v>86.70999999999999</v>
      </c>
      <c r="S44" t="n">
        <v>56.78</v>
      </c>
      <c r="T44" t="n">
        <v>13101.29</v>
      </c>
      <c r="U44" t="n">
        <v>0.65</v>
      </c>
      <c r="V44" t="n">
        <v>0.87</v>
      </c>
      <c r="W44" t="n">
        <v>2.7</v>
      </c>
      <c r="X44" t="n">
        <v>0.79</v>
      </c>
      <c r="Y44" t="n">
        <v>1</v>
      </c>
      <c r="Z44" t="n">
        <v>10</v>
      </c>
    </row>
    <row r="45">
      <c r="A45" t="n">
        <v>25</v>
      </c>
      <c r="B45" t="n">
        <v>140</v>
      </c>
      <c r="C45" t="inlineStr">
        <is>
          <t xml:space="preserve">CONCLUIDO	</t>
        </is>
      </c>
      <c r="D45" t="n">
        <v>4.3964</v>
      </c>
      <c r="E45" t="n">
        <v>22.75</v>
      </c>
      <c r="F45" t="n">
        <v>18.49</v>
      </c>
      <c r="G45" t="n">
        <v>42.66</v>
      </c>
      <c r="H45" t="n">
        <v>0.45</v>
      </c>
      <c r="I45" t="n">
        <v>26</v>
      </c>
      <c r="J45" t="n">
        <v>286.4</v>
      </c>
      <c r="K45" t="n">
        <v>60.56</v>
      </c>
      <c r="L45" t="n">
        <v>7.25</v>
      </c>
      <c r="M45" t="n">
        <v>24</v>
      </c>
      <c r="N45" t="n">
        <v>78.59</v>
      </c>
      <c r="O45" t="n">
        <v>35556.78</v>
      </c>
      <c r="P45" t="n">
        <v>251.21</v>
      </c>
      <c r="Q45" t="n">
        <v>3033.52</v>
      </c>
      <c r="R45" t="n">
        <v>84.17</v>
      </c>
      <c r="S45" t="n">
        <v>56.78</v>
      </c>
      <c r="T45" t="n">
        <v>11840.35</v>
      </c>
      <c r="U45" t="n">
        <v>0.67</v>
      </c>
      <c r="V45" t="n">
        <v>0.87</v>
      </c>
      <c r="W45" t="n">
        <v>2.7</v>
      </c>
      <c r="X45" t="n">
        <v>0.72</v>
      </c>
      <c r="Y45" t="n">
        <v>1</v>
      </c>
      <c r="Z45" t="n">
        <v>10</v>
      </c>
    </row>
    <row r="46">
      <c r="A46" t="n">
        <v>26</v>
      </c>
      <c r="B46" t="n">
        <v>140</v>
      </c>
      <c r="C46" t="inlineStr">
        <is>
          <t xml:space="preserve">CONCLUIDO	</t>
        </is>
      </c>
      <c r="D46" t="n">
        <v>4.4111</v>
      </c>
      <c r="E46" t="n">
        <v>22.67</v>
      </c>
      <c r="F46" t="n">
        <v>18.46</v>
      </c>
      <c r="G46" t="n">
        <v>44.31</v>
      </c>
      <c r="H46" t="n">
        <v>0.47</v>
      </c>
      <c r="I46" t="n">
        <v>25</v>
      </c>
      <c r="J46" t="n">
        <v>286.9</v>
      </c>
      <c r="K46" t="n">
        <v>60.56</v>
      </c>
      <c r="L46" t="n">
        <v>7.5</v>
      </c>
      <c r="M46" t="n">
        <v>19</v>
      </c>
      <c r="N46" t="n">
        <v>78.84999999999999</v>
      </c>
      <c r="O46" t="n">
        <v>35618.8</v>
      </c>
      <c r="P46" t="n">
        <v>247.68</v>
      </c>
      <c r="Q46" t="n">
        <v>3033.45</v>
      </c>
      <c r="R46" t="n">
        <v>83.53</v>
      </c>
      <c r="S46" t="n">
        <v>56.78</v>
      </c>
      <c r="T46" t="n">
        <v>11525.73</v>
      </c>
      <c r="U46" t="n">
        <v>0.68</v>
      </c>
      <c r="V46" t="n">
        <v>0.87</v>
      </c>
      <c r="W46" t="n">
        <v>2.7</v>
      </c>
      <c r="X46" t="n">
        <v>0.7</v>
      </c>
      <c r="Y46" t="n">
        <v>1</v>
      </c>
      <c r="Z46" t="n">
        <v>10</v>
      </c>
    </row>
    <row r="47">
      <c r="A47" t="n">
        <v>27</v>
      </c>
      <c r="B47" t="n">
        <v>140</v>
      </c>
      <c r="C47" t="inlineStr">
        <is>
          <t xml:space="preserve">CONCLUIDO	</t>
        </is>
      </c>
      <c r="D47" t="n">
        <v>4.4108</v>
      </c>
      <c r="E47" t="n">
        <v>22.67</v>
      </c>
      <c r="F47" t="n">
        <v>18.46</v>
      </c>
      <c r="G47" t="n">
        <v>44.32</v>
      </c>
      <c r="H47" t="n">
        <v>0.48</v>
      </c>
      <c r="I47" t="n">
        <v>25</v>
      </c>
      <c r="J47" t="n">
        <v>287.41</v>
      </c>
      <c r="K47" t="n">
        <v>60.56</v>
      </c>
      <c r="L47" t="n">
        <v>7.75</v>
      </c>
      <c r="M47" t="n">
        <v>14</v>
      </c>
      <c r="N47" t="n">
        <v>79.09999999999999</v>
      </c>
      <c r="O47" t="n">
        <v>35680.92</v>
      </c>
      <c r="P47" t="n">
        <v>247.63</v>
      </c>
      <c r="Q47" t="n">
        <v>3033.63</v>
      </c>
      <c r="R47" t="n">
        <v>83.2</v>
      </c>
      <c r="S47" t="n">
        <v>56.78</v>
      </c>
      <c r="T47" t="n">
        <v>11362.6</v>
      </c>
      <c r="U47" t="n">
        <v>0.68</v>
      </c>
      <c r="V47" t="n">
        <v>0.87</v>
      </c>
      <c r="W47" t="n">
        <v>2.71</v>
      </c>
      <c r="X47" t="n">
        <v>0.7</v>
      </c>
      <c r="Y47" t="n">
        <v>1</v>
      </c>
      <c r="Z47" t="n">
        <v>10</v>
      </c>
    </row>
    <row r="48">
      <c r="A48" t="n">
        <v>28</v>
      </c>
      <c r="B48" t="n">
        <v>140</v>
      </c>
      <c r="C48" t="inlineStr">
        <is>
          <t xml:space="preserve">CONCLUIDO	</t>
        </is>
      </c>
      <c r="D48" t="n">
        <v>4.4253</v>
      </c>
      <c r="E48" t="n">
        <v>22.6</v>
      </c>
      <c r="F48" t="n">
        <v>18.44</v>
      </c>
      <c r="G48" t="n">
        <v>46.11</v>
      </c>
      <c r="H48" t="n">
        <v>0.49</v>
      </c>
      <c r="I48" t="n">
        <v>24</v>
      </c>
      <c r="J48" t="n">
        <v>287.91</v>
      </c>
      <c r="K48" t="n">
        <v>60.56</v>
      </c>
      <c r="L48" t="n">
        <v>8</v>
      </c>
      <c r="M48" t="n">
        <v>9</v>
      </c>
      <c r="N48" t="n">
        <v>79.36</v>
      </c>
      <c r="O48" t="n">
        <v>35743.15</v>
      </c>
      <c r="P48" t="n">
        <v>243.91</v>
      </c>
      <c r="Q48" t="n">
        <v>3033.57</v>
      </c>
      <c r="R48" t="n">
        <v>82.34</v>
      </c>
      <c r="S48" t="n">
        <v>56.78</v>
      </c>
      <c r="T48" t="n">
        <v>10936.44</v>
      </c>
      <c r="U48" t="n">
        <v>0.6899999999999999</v>
      </c>
      <c r="V48" t="n">
        <v>0.87</v>
      </c>
      <c r="W48" t="n">
        <v>2.71</v>
      </c>
      <c r="X48" t="n">
        <v>0.68</v>
      </c>
      <c r="Y48" t="n">
        <v>1</v>
      </c>
      <c r="Z48" t="n">
        <v>10</v>
      </c>
    </row>
    <row r="49">
      <c r="A49" t="n">
        <v>29</v>
      </c>
      <c r="B49" t="n">
        <v>140</v>
      </c>
      <c r="C49" t="inlineStr">
        <is>
          <t xml:space="preserve">CONCLUIDO	</t>
        </is>
      </c>
      <c r="D49" t="n">
        <v>4.4395</v>
      </c>
      <c r="E49" t="n">
        <v>22.53</v>
      </c>
      <c r="F49" t="n">
        <v>18.42</v>
      </c>
      <c r="G49" t="n">
        <v>48.06</v>
      </c>
      <c r="H49" t="n">
        <v>0.51</v>
      </c>
      <c r="I49" t="n">
        <v>23</v>
      </c>
      <c r="J49" t="n">
        <v>288.42</v>
      </c>
      <c r="K49" t="n">
        <v>60.56</v>
      </c>
      <c r="L49" t="n">
        <v>8.25</v>
      </c>
      <c r="M49" t="n">
        <v>5</v>
      </c>
      <c r="N49" t="n">
        <v>79.61</v>
      </c>
      <c r="O49" t="n">
        <v>35805.48</v>
      </c>
      <c r="P49" t="n">
        <v>243.71</v>
      </c>
      <c r="Q49" t="n">
        <v>3033.62</v>
      </c>
      <c r="R49" t="n">
        <v>81.7</v>
      </c>
      <c r="S49" t="n">
        <v>56.78</v>
      </c>
      <c r="T49" t="n">
        <v>10625.11</v>
      </c>
      <c r="U49" t="n">
        <v>0.6899999999999999</v>
      </c>
      <c r="V49" t="n">
        <v>0.88</v>
      </c>
      <c r="W49" t="n">
        <v>2.71</v>
      </c>
      <c r="X49" t="n">
        <v>0.66</v>
      </c>
      <c r="Y49" t="n">
        <v>1</v>
      </c>
      <c r="Z49" t="n">
        <v>10</v>
      </c>
    </row>
    <row r="50">
      <c r="A50" t="n">
        <v>30</v>
      </c>
      <c r="B50" t="n">
        <v>140</v>
      </c>
      <c r="C50" t="inlineStr">
        <is>
          <t xml:space="preserve">CONCLUIDO	</t>
        </is>
      </c>
      <c r="D50" t="n">
        <v>4.442</v>
      </c>
      <c r="E50" t="n">
        <v>22.51</v>
      </c>
      <c r="F50" t="n">
        <v>18.41</v>
      </c>
      <c r="G50" t="n">
        <v>48.03</v>
      </c>
      <c r="H50" t="n">
        <v>0.52</v>
      </c>
      <c r="I50" t="n">
        <v>23</v>
      </c>
      <c r="J50" t="n">
        <v>288.92</v>
      </c>
      <c r="K50" t="n">
        <v>60.56</v>
      </c>
      <c r="L50" t="n">
        <v>8.5</v>
      </c>
      <c r="M50" t="n">
        <v>1</v>
      </c>
      <c r="N50" t="n">
        <v>79.87</v>
      </c>
      <c r="O50" t="n">
        <v>35867.91</v>
      </c>
      <c r="P50" t="n">
        <v>243.67</v>
      </c>
      <c r="Q50" t="n">
        <v>3033.65</v>
      </c>
      <c r="R50" t="n">
        <v>80.98</v>
      </c>
      <c r="S50" t="n">
        <v>56.78</v>
      </c>
      <c r="T50" t="n">
        <v>10263.72</v>
      </c>
      <c r="U50" t="n">
        <v>0.7</v>
      </c>
      <c r="V50" t="n">
        <v>0.88</v>
      </c>
      <c r="W50" t="n">
        <v>2.71</v>
      </c>
      <c r="X50" t="n">
        <v>0.64</v>
      </c>
      <c r="Y50" t="n">
        <v>1</v>
      </c>
      <c r="Z50" t="n">
        <v>10</v>
      </c>
    </row>
    <row r="51">
      <c r="A51" t="n">
        <v>31</v>
      </c>
      <c r="B51" t="n">
        <v>140</v>
      </c>
      <c r="C51" t="inlineStr">
        <is>
          <t xml:space="preserve">CONCLUIDO	</t>
        </is>
      </c>
      <c r="D51" t="n">
        <v>4.4424</v>
      </c>
      <c r="E51" t="n">
        <v>22.51</v>
      </c>
      <c r="F51" t="n">
        <v>18.41</v>
      </c>
      <c r="G51" t="n">
        <v>48.02</v>
      </c>
      <c r="H51" t="n">
        <v>0.54</v>
      </c>
      <c r="I51" t="n">
        <v>23</v>
      </c>
      <c r="J51" t="n">
        <v>289.43</v>
      </c>
      <c r="K51" t="n">
        <v>60.56</v>
      </c>
      <c r="L51" t="n">
        <v>8.75</v>
      </c>
      <c r="M51" t="n">
        <v>0</v>
      </c>
      <c r="N51" t="n">
        <v>80.12</v>
      </c>
      <c r="O51" t="n">
        <v>35930.44</v>
      </c>
      <c r="P51" t="n">
        <v>243.76</v>
      </c>
      <c r="Q51" t="n">
        <v>3033.65</v>
      </c>
      <c r="R51" t="n">
        <v>80.91</v>
      </c>
      <c r="S51" t="n">
        <v>56.78</v>
      </c>
      <c r="T51" t="n">
        <v>10225.78</v>
      </c>
      <c r="U51" t="n">
        <v>0.7</v>
      </c>
      <c r="V51" t="n">
        <v>0.88</v>
      </c>
      <c r="W51" t="n">
        <v>2.71</v>
      </c>
      <c r="X51" t="n">
        <v>0.64</v>
      </c>
      <c r="Y51" t="n">
        <v>1</v>
      </c>
      <c r="Z51" t="n">
        <v>10</v>
      </c>
    </row>
    <row r="52">
      <c r="A52" t="n">
        <v>0</v>
      </c>
      <c r="B52" t="n">
        <v>40</v>
      </c>
      <c r="C52" t="inlineStr">
        <is>
          <t xml:space="preserve">CONCLUIDO	</t>
        </is>
      </c>
      <c r="D52" t="n">
        <v>4.0099</v>
      </c>
      <c r="E52" t="n">
        <v>24.94</v>
      </c>
      <c r="F52" t="n">
        <v>20.94</v>
      </c>
      <c r="G52" t="n">
        <v>11.53</v>
      </c>
      <c r="H52" t="n">
        <v>0.2</v>
      </c>
      <c r="I52" t="n">
        <v>109</v>
      </c>
      <c r="J52" t="n">
        <v>89.87</v>
      </c>
      <c r="K52" t="n">
        <v>37.55</v>
      </c>
      <c r="L52" t="n">
        <v>1</v>
      </c>
      <c r="M52" t="n">
        <v>101</v>
      </c>
      <c r="N52" t="n">
        <v>11.32</v>
      </c>
      <c r="O52" t="n">
        <v>11317.98</v>
      </c>
      <c r="P52" t="n">
        <v>149.04</v>
      </c>
      <c r="Q52" t="n">
        <v>3033.77</v>
      </c>
      <c r="R52" t="n">
        <v>164.11</v>
      </c>
      <c r="S52" t="n">
        <v>56.78</v>
      </c>
      <c r="T52" t="n">
        <v>51400.01</v>
      </c>
      <c r="U52" t="n">
        <v>0.35</v>
      </c>
      <c r="V52" t="n">
        <v>0.77</v>
      </c>
      <c r="W52" t="n">
        <v>2.84</v>
      </c>
      <c r="X52" t="n">
        <v>3.17</v>
      </c>
      <c r="Y52" t="n">
        <v>1</v>
      </c>
      <c r="Z52" t="n">
        <v>10</v>
      </c>
    </row>
    <row r="53">
      <c r="A53" t="n">
        <v>1</v>
      </c>
      <c r="B53" t="n">
        <v>40</v>
      </c>
      <c r="C53" t="inlineStr">
        <is>
          <t xml:space="preserve">CONCLUIDO	</t>
        </is>
      </c>
      <c r="D53" t="n">
        <v>4.2145</v>
      </c>
      <c r="E53" t="n">
        <v>23.73</v>
      </c>
      <c r="F53" t="n">
        <v>20.22</v>
      </c>
      <c r="G53" t="n">
        <v>14.62</v>
      </c>
      <c r="H53" t="n">
        <v>0.24</v>
      </c>
      <c r="I53" t="n">
        <v>83</v>
      </c>
      <c r="J53" t="n">
        <v>90.18000000000001</v>
      </c>
      <c r="K53" t="n">
        <v>37.55</v>
      </c>
      <c r="L53" t="n">
        <v>1.25</v>
      </c>
      <c r="M53" t="n">
        <v>35</v>
      </c>
      <c r="N53" t="n">
        <v>11.37</v>
      </c>
      <c r="O53" t="n">
        <v>11355.7</v>
      </c>
      <c r="P53" t="n">
        <v>135.76</v>
      </c>
      <c r="Q53" t="n">
        <v>3033.86</v>
      </c>
      <c r="R53" t="n">
        <v>138.24</v>
      </c>
      <c r="S53" t="n">
        <v>56.78</v>
      </c>
      <c r="T53" t="n">
        <v>38591.62</v>
      </c>
      <c r="U53" t="n">
        <v>0.41</v>
      </c>
      <c r="V53" t="n">
        <v>0.8</v>
      </c>
      <c r="W53" t="n">
        <v>2.86</v>
      </c>
      <c r="X53" t="n">
        <v>2.45</v>
      </c>
      <c r="Y53" t="n">
        <v>1</v>
      </c>
      <c r="Z53" t="n">
        <v>10</v>
      </c>
    </row>
    <row r="54">
      <c r="A54" t="n">
        <v>2</v>
      </c>
      <c r="B54" t="n">
        <v>40</v>
      </c>
      <c r="C54" t="inlineStr">
        <is>
          <t xml:space="preserve">CONCLUIDO	</t>
        </is>
      </c>
      <c r="D54" t="n">
        <v>4.2674</v>
      </c>
      <c r="E54" t="n">
        <v>23.43</v>
      </c>
      <c r="F54" t="n">
        <v>20.04</v>
      </c>
      <c r="G54" t="n">
        <v>15.61</v>
      </c>
      <c r="H54" t="n">
        <v>0.29</v>
      </c>
      <c r="I54" t="n">
        <v>77</v>
      </c>
      <c r="J54" t="n">
        <v>90.48</v>
      </c>
      <c r="K54" t="n">
        <v>37.55</v>
      </c>
      <c r="L54" t="n">
        <v>1.5</v>
      </c>
      <c r="M54" t="n">
        <v>2</v>
      </c>
      <c r="N54" t="n">
        <v>11.43</v>
      </c>
      <c r="O54" t="n">
        <v>11393.43</v>
      </c>
      <c r="P54" t="n">
        <v>132.22</v>
      </c>
      <c r="Q54" t="n">
        <v>3034.05</v>
      </c>
      <c r="R54" t="n">
        <v>131.73</v>
      </c>
      <c r="S54" t="n">
        <v>56.78</v>
      </c>
      <c r="T54" t="n">
        <v>35369.71</v>
      </c>
      <c r="U54" t="n">
        <v>0.43</v>
      </c>
      <c r="V54" t="n">
        <v>0.8100000000000001</v>
      </c>
      <c r="W54" t="n">
        <v>2.87</v>
      </c>
      <c r="X54" t="n">
        <v>2.27</v>
      </c>
      <c r="Y54" t="n">
        <v>1</v>
      </c>
      <c r="Z54" t="n">
        <v>10</v>
      </c>
    </row>
    <row r="55">
      <c r="A55" t="n">
        <v>3</v>
      </c>
      <c r="B55" t="n">
        <v>40</v>
      </c>
      <c r="C55" t="inlineStr">
        <is>
          <t xml:space="preserve">CONCLUIDO	</t>
        </is>
      </c>
      <c r="D55" t="n">
        <v>4.2675</v>
      </c>
      <c r="E55" t="n">
        <v>23.43</v>
      </c>
      <c r="F55" t="n">
        <v>20.04</v>
      </c>
      <c r="G55" t="n">
        <v>15.61</v>
      </c>
      <c r="H55" t="n">
        <v>0.34</v>
      </c>
      <c r="I55" t="n">
        <v>77</v>
      </c>
      <c r="J55" t="n">
        <v>90.79000000000001</v>
      </c>
      <c r="K55" t="n">
        <v>37.55</v>
      </c>
      <c r="L55" t="n">
        <v>1.75</v>
      </c>
      <c r="M55" t="n">
        <v>0</v>
      </c>
      <c r="N55" t="n">
        <v>11.49</v>
      </c>
      <c r="O55" t="n">
        <v>11431.19</v>
      </c>
      <c r="P55" t="n">
        <v>132.55</v>
      </c>
      <c r="Q55" t="n">
        <v>3033.94</v>
      </c>
      <c r="R55" t="n">
        <v>131.79</v>
      </c>
      <c r="S55" t="n">
        <v>56.78</v>
      </c>
      <c r="T55" t="n">
        <v>35395.88</v>
      </c>
      <c r="U55" t="n">
        <v>0.43</v>
      </c>
      <c r="V55" t="n">
        <v>0.8100000000000001</v>
      </c>
      <c r="W55" t="n">
        <v>2.87</v>
      </c>
      <c r="X55" t="n">
        <v>2.27</v>
      </c>
      <c r="Y55" t="n">
        <v>1</v>
      </c>
      <c r="Z55" t="n">
        <v>10</v>
      </c>
    </row>
    <row r="56">
      <c r="A56" t="n">
        <v>0</v>
      </c>
      <c r="B56" t="n">
        <v>125</v>
      </c>
      <c r="C56" t="inlineStr">
        <is>
          <t xml:space="preserve">CONCLUIDO	</t>
        </is>
      </c>
      <c r="D56" t="n">
        <v>2.2379</v>
      </c>
      <c r="E56" t="n">
        <v>44.68</v>
      </c>
      <c r="F56" t="n">
        <v>27.19</v>
      </c>
      <c r="G56" t="n">
        <v>5.23</v>
      </c>
      <c r="H56" t="n">
        <v>0.07000000000000001</v>
      </c>
      <c r="I56" t="n">
        <v>312</v>
      </c>
      <c r="J56" t="n">
        <v>242.64</v>
      </c>
      <c r="K56" t="n">
        <v>58.47</v>
      </c>
      <c r="L56" t="n">
        <v>1</v>
      </c>
      <c r="M56" t="n">
        <v>310</v>
      </c>
      <c r="N56" t="n">
        <v>58.17</v>
      </c>
      <c r="O56" t="n">
        <v>30160.1</v>
      </c>
      <c r="P56" t="n">
        <v>429.22</v>
      </c>
      <c r="Q56" t="n">
        <v>3034.53</v>
      </c>
      <c r="R56" t="n">
        <v>368.57</v>
      </c>
      <c r="S56" t="n">
        <v>56.78</v>
      </c>
      <c r="T56" t="n">
        <v>152611.63</v>
      </c>
      <c r="U56" t="n">
        <v>0.15</v>
      </c>
      <c r="V56" t="n">
        <v>0.59</v>
      </c>
      <c r="W56" t="n">
        <v>3.19</v>
      </c>
      <c r="X56" t="n">
        <v>9.42</v>
      </c>
      <c r="Y56" t="n">
        <v>1</v>
      </c>
      <c r="Z56" t="n">
        <v>10</v>
      </c>
    </row>
    <row r="57">
      <c r="A57" t="n">
        <v>1</v>
      </c>
      <c r="B57" t="n">
        <v>125</v>
      </c>
      <c r="C57" t="inlineStr">
        <is>
          <t xml:space="preserve">CONCLUIDO	</t>
        </is>
      </c>
      <c r="D57" t="n">
        <v>2.6666</v>
      </c>
      <c r="E57" t="n">
        <v>37.5</v>
      </c>
      <c r="F57" t="n">
        <v>24.31</v>
      </c>
      <c r="G57" t="n">
        <v>6.6</v>
      </c>
      <c r="H57" t="n">
        <v>0.09</v>
      </c>
      <c r="I57" t="n">
        <v>221</v>
      </c>
      <c r="J57" t="n">
        <v>243.08</v>
      </c>
      <c r="K57" t="n">
        <v>58.47</v>
      </c>
      <c r="L57" t="n">
        <v>1.25</v>
      </c>
      <c r="M57" t="n">
        <v>219</v>
      </c>
      <c r="N57" t="n">
        <v>58.36</v>
      </c>
      <c r="O57" t="n">
        <v>30214.33</v>
      </c>
      <c r="P57" t="n">
        <v>380.34</v>
      </c>
      <c r="Q57" t="n">
        <v>3034.21</v>
      </c>
      <c r="R57" t="n">
        <v>274.55</v>
      </c>
      <c r="S57" t="n">
        <v>56.78</v>
      </c>
      <c r="T57" t="n">
        <v>106055.47</v>
      </c>
      <c r="U57" t="n">
        <v>0.21</v>
      </c>
      <c r="V57" t="n">
        <v>0.66</v>
      </c>
      <c r="W57" t="n">
        <v>3.01</v>
      </c>
      <c r="X57" t="n">
        <v>6.54</v>
      </c>
      <c r="Y57" t="n">
        <v>1</v>
      </c>
      <c r="Z57" t="n">
        <v>10</v>
      </c>
    </row>
    <row r="58">
      <c r="A58" t="n">
        <v>2</v>
      </c>
      <c r="B58" t="n">
        <v>125</v>
      </c>
      <c r="C58" t="inlineStr">
        <is>
          <t xml:space="preserve">CONCLUIDO	</t>
        </is>
      </c>
      <c r="D58" t="n">
        <v>2.972</v>
      </c>
      <c r="E58" t="n">
        <v>33.65</v>
      </c>
      <c r="F58" t="n">
        <v>22.82</v>
      </c>
      <c r="G58" t="n">
        <v>8.01</v>
      </c>
      <c r="H58" t="n">
        <v>0.11</v>
      </c>
      <c r="I58" t="n">
        <v>171</v>
      </c>
      <c r="J58" t="n">
        <v>243.52</v>
      </c>
      <c r="K58" t="n">
        <v>58.47</v>
      </c>
      <c r="L58" t="n">
        <v>1.5</v>
      </c>
      <c r="M58" t="n">
        <v>169</v>
      </c>
      <c r="N58" t="n">
        <v>58.55</v>
      </c>
      <c r="O58" t="n">
        <v>30268.64</v>
      </c>
      <c r="P58" t="n">
        <v>353.91</v>
      </c>
      <c r="Q58" t="n">
        <v>3034.89</v>
      </c>
      <c r="R58" t="n">
        <v>224.84</v>
      </c>
      <c r="S58" t="n">
        <v>56.78</v>
      </c>
      <c r="T58" t="n">
        <v>81450.36</v>
      </c>
      <c r="U58" t="n">
        <v>0.25</v>
      </c>
      <c r="V58" t="n">
        <v>0.71</v>
      </c>
      <c r="W58" t="n">
        <v>2.96</v>
      </c>
      <c r="X58" t="n">
        <v>5.05</v>
      </c>
      <c r="Y58" t="n">
        <v>1</v>
      </c>
      <c r="Z58" t="n">
        <v>10</v>
      </c>
    </row>
    <row r="59">
      <c r="A59" t="n">
        <v>3</v>
      </c>
      <c r="B59" t="n">
        <v>125</v>
      </c>
      <c r="C59" t="inlineStr">
        <is>
          <t xml:space="preserve">CONCLUIDO	</t>
        </is>
      </c>
      <c r="D59" t="n">
        <v>3.2123</v>
      </c>
      <c r="E59" t="n">
        <v>31.13</v>
      </c>
      <c r="F59" t="n">
        <v>21.81</v>
      </c>
      <c r="G59" t="n">
        <v>9.41</v>
      </c>
      <c r="H59" t="n">
        <v>0.13</v>
      </c>
      <c r="I59" t="n">
        <v>139</v>
      </c>
      <c r="J59" t="n">
        <v>243.96</v>
      </c>
      <c r="K59" t="n">
        <v>58.47</v>
      </c>
      <c r="L59" t="n">
        <v>1.75</v>
      </c>
      <c r="M59" t="n">
        <v>137</v>
      </c>
      <c r="N59" t="n">
        <v>58.74</v>
      </c>
      <c r="O59" t="n">
        <v>30323.01</v>
      </c>
      <c r="P59" t="n">
        <v>335.29</v>
      </c>
      <c r="Q59" t="n">
        <v>3033.88</v>
      </c>
      <c r="R59" t="n">
        <v>192.67</v>
      </c>
      <c r="S59" t="n">
        <v>56.78</v>
      </c>
      <c r="T59" t="n">
        <v>65529.55</v>
      </c>
      <c r="U59" t="n">
        <v>0.29</v>
      </c>
      <c r="V59" t="n">
        <v>0.74</v>
      </c>
      <c r="W59" t="n">
        <v>2.88</v>
      </c>
      <c r="X59" t="n">
        <v>4.04</v>
      </c>
      <c r="Y59" t="n">
        <v>1</v>
      </c>
      <c r="Z59" t="n">
        <v>10</v>
      </c>
    </row>
    <row r="60">
      <c r="A60" t="n">
        <v>4</v>
      </c>
      <c r="B60" t="n">
        <v>125</v>
      </c>
      <c r="C60" t="inlineStr">
        <is>
          <t xml:space="preserve">CONCLUIDO	</t>
        </is>
      </c>
      <c r="D60" t="n">
        <v>3.3946</v>
      </c>
      <c r="E60" t="n">
        <v>29.46</v>
      </c>
      <c r="F60" t="n">
        <v>21.18</v>
      </c>
      <c r="G60" t="n">
        <v>10.86</v>
      </c>
      <c r="H60" t="n">
        <v>0.15</v>
      </c>
      <c r="I60" t="n">
        <v>117</v>
      </c>
      <c r="J60" t="n">
        <v>244.41</v>
      </c>
      <c r="K60" t="n">
        <v>58.47</v>
      </c>
      <c r="L60" t="n">
        <v>2</v>
      </c>
      <c r="M60" t="n">
        <v>115</v>
      </c>
      <c r="N60" t="n">
        <v>58.93</v>
      </c>
      <c r="O60" t="n">
        <v>30377.45</v>
      </c>
      <c r="P60" t="n">
        <v>322.75</v>
      </c>
      <c r="Q60" t="n">
        <v>3034.02</v>
      </c>
      <c r="R60" t="n">
        <v>171.86</v>
      </c>
      <c r="S60" t="n">
        <v>56.78</v>
      </c>
      <c r="T60" t="n">
        <v>55231.64</v>
      </c>
      <c r="U60" t="n">
        <v>0.33</v>
      </c>
      <c r="V60" t="n">
        <v>0.76</v>
      </c>
      <c r="W60" t="n">
        <v>2.85</v>
      </c>
      <c r="X60" t="n">
        <v>3.41</v>
      </c>
      <c r="Y60" t="n">
        <v>1</v>
      </c>
      <c r="Z60" t="n">
        <v>10</v>
      </c>
    </row>
    <row r="61">
      <c r="A61" t="n">
        <v>5</v>
      </c>
      <c r="B61" t="n">
        <v>125</v>
      </c>
      <c r="C61" t="inlineStr">
        <is>
          <t xml:space="preserve">CONCLUIDO	</t>
        </is>
      </c>
      <c r="D61" t="n">
        <v>3.5448</v>
      </c>
      <c r="E61" t="n">
        <v>28.21</v>
      </c>
      <c r="F61" t="n">
        <v>20.68</v>
      </c>
      <c r="G61" t="n">
        <v>12.29</v>
      </c>
      <c r="H61" t="n">
        <v>0.16</v>
      </c>
      <c r="I61" t="n">
        <v>101</v>
      </c>
      <c r="J61" t="n">
        <v>244.85</v>
      </c>
      <c r="K61" t="n">
        <v>58.47</v>
      </c>
      <c r="L61" t="n">
        <v>2.25</v>
      </c>
      <c r="M61" t="n">
        <v>99</v>
      </c>
      <c r="N61" t="n">
        <v>59.12</v>
      </c>
      <c r="O61" t="n">
        <v>30431.96</v>
      </c>
      <c r="P61" t="n">
        <v>312.38</v>
      </c>
      <c r="Q61" t="n">
        <v>3033.94</v>
      </c>
      <c r="R61" t="n">
        <v>155.8</v>
      </c>
      <c r="S61" t="n">
        <v>56.78</v>
      </c>
      <c r="T61" t="n">
        <v>47280.98</v>
      </c>
      <c r="U61" t="n">
        <v>0.36</v>
      </c>
      <c r="V61" t="n">
        <v>0.78</v>
      </c>
      <c r="W61" t="n">
        <v>2.82</v>
      </c>
      <c r="X61" t="n">
        <v>2.92</v>
      </c>
      <c r="Y61" t="n">
        <v>1</v>
      </c>
      <c r="Z61" t="n">
        <v>10</v>
      </c>
    </row>
    <row r="62">
      <c r="A62" t="n">
        <v>6</v>
      </c>
      <c r="B62" t="n">
        <v>125</v>
      </c>
      <c r="C62" t="inlineStr">
        <is>
          <t xml:space="preserve">CONCLUIDO	</t>
        </is>
      </c>
      <c r="D62" t="n">
        <v>3.6645</v>
      </c>
      <c r="E62" t="n">
        <v>27.29</v>
      </c>
      <c r="F62" t="n">
        <v>20.33</v>
      </c>
      <c r="G62" t="n">
        <v>13.7</v>
      </c>
      <c r="H62" t="n">
        <v>0.18</v>
      </c>
      <c r="I62" t="n">
        <v>89</v>
      </c>
      <c r="J62" t="n">
        <v>245.29</v>
      </c>
      <c r="K62" t="n">
        <v>58.47</v>
      </c>
      <c r="L62" t="n">
        <v>2.5</v>
      </c>
      <c r="M62" t="n">
        <v>87</v>
      </c>
      <c r="N62" t="n">
        <v>59.32</v>
      </c>
      <c r="O62" t="n">
        <v>30486.54</v>
      </c>
      <c r="P62" t="n">
        <v>303.74</v>
      </c>
      <c r="Q62" t="n">
        <v>3033.58</v>
      </c>
      <c r="R62" t="n">
        <v>144.25</v>
      </c>
      <c r="S62" t="n">
        <v>56.78</v>
      </c>
      <c r="T62" t="n">
        <v>41566.77</v>
      </c>
      <c r="U62" t="n">
        <v>0.39</v>
      </c>
      <c r="V62" t="n">
        <v>0.79</v>
      </c>
      <c r="W62" t="n">
        <v>2.8</v>
      </c>
      <c r="X62" t="n">
        <v>2.56</v>
      </c>
      <c r="Y62" t="n">
        <v>1</v>
      </c>
      <c r="Z62" t="n">
        <v>10</v>
      </c>
    </row>
    <row r="63">
      <c r="A63" t="n">
        <v>7</v>
      </c>
      <c r="B63" t="n">
        <v>125</v>
      </c>
      <c r="C63" t="inlineStr">
        <is>
          <t xml:space="preserve">CONCLUIDO	</t>
        </is>
      </c>
      <c r="D63" t="n">
        <v>3.7712</v>
      </c>
      <c r="E63" t="n">
        <v>26.52</v>
      </c>
      <c r="F63" t="n">
        <v>20.03</v>
      </c>
      <c r="G63" t="n">
        <v>15.21</v>
      </c>
      <c r="H63" t="n">
        <v>0.2</v>
      </c>
      <c r="I63" t="n">
        <v>79</v>
      </c>
      <c r="J63" t="n">
        <v>245.73</v>
      </c>
      <c r="K63" t="n">
        <v>58.47</v>
      </c>
      <c r="L63" t="n">
        <v>2.75</v>
      </c>
      <c r="M63" t="n">
        <v>77</v>
      </c>
      <c r="N63" t="n">
        <v>59.51</v>
      </c>
      <c r="O63" t="n">
        <v>30541.19</v>
      </c>
      <c r="P63" t="n">
        <v>296.24</v>
      </c>
      <c r="Q63" t="n">
        <v>3033.62</v>
      </c>
      <c r="R63" t="n">
        <v>134.55</v>
      </c>
      <c r="S63" t="n">
        <v>56.78</v>
      </c>
      <c r="T63" t="n">
        <v>36768.3</v>
      </c>
      <c r="U63" t="n">
        <v>0.42</v>
      </c>
      <c r="V63" t="n">
        <v>0.8100000000000001</v>
      </c>
      <c r="W63" t="n">
        <v>2.78</v>
      </c>
      <c r="X63" t="n">
        <v>2.26</v>
      </c>
      <c r="Y63" t="n">
        <v>1</v>
      </c>
      <c r="Z63" t="n">
        <v>10</v>
      </c>
    </row>
    <row r="64">
      <c r="A64" t="n">
        <v>8</v>
      </c>
      <c r="B64" t="n">
        <v>125</v>
      </c>
      <c r="C64" t="inlineStr">
        <is>
          <t xml:space="preserve">CONCLUIDO	</t>
        </is>
      </c>
      <c r="D64" t="n">
        <v>3.8596</v>
      </c>
      <c r="E64" t="n">
        <v>25.91</v>
      </c>
      <c r="F64" t="n">
        <v>19.8</v>
      </c>
      <c r="G64" t="n">
        <v>16.73</v>
      </c>
      <c r="H64" t="n">
        <v>0.22</v>
      </c>
      <c r="I64" t="n">
        <v>71</v>
      </c>
      <c r="J64" t="n">
        <v>246.18</v>
      </c>
      <c r="K64" t="n">
        <v>58.47</v>
      </c>
      <c r="L64" t="n">
        <v>3</v>
      </c>
      <c r="M64" t="n">
        <v>69</v>
      </c>
      <c r="N64" t="n">
        <v>59.7</v>
      </c>
      <c r="O64" t="n">
        <v>30595.91</v>
      </c>
      <c r="P64" t="n">
        <v>289.99</v>
      </c>
      <c r="Q64" t="n">
        <v>3033.75</v>
      </c>
      <c r="R64" t="n">
        <v>127</v>
      </c>
      <c r="S64" t="n">
        <v>56.78</v>
      </c>
      <c r="T64" t="n">
        <v>33031.77</v>
      </c>
      <c r="U64" t="n">
        <v>0.45</v>
      </c>
      <c r="V64" t="n">
        <v>0.8100000000000001</v>
      </c>
      <c r="W64" t="n">
        <v>2.77</v>
      </c>
      <c r="X64" t="n">
        <v>2.03</v>
      </c>
      <c r="Y64" t="n">
        <v>1</v>
      </c>
      <c r="Z64" t="n">
        <v>10</v>
      </c>
    </row>
    <row r="65">
      <c r="A65" t="n">
        <v>9</v>
      </c>
      <c r="B65" t="n">
        <v>125</v>
      </c>
      <c r="C65" t="inlineStr">
        <is>
          <t xml:space="preserve">CONCLUIDO	</t>
        </is>
      </c>
      <c r="D65" t="n">
        <v>3.9408</v>
      </c>
      <c r="E65" t="n">
        <v>25.38</v>
      </c>
      <c r="F65" t="n">
        <v>19.6</v>
      </c>
      <c r="G65" t="n">
        <v>18.37</v>
      </c>
      <c r="H65" t="n">
        <v>0.23</v>
      </c>
      <c r="I65" t="n">
        <v>64</v>
      </c>
      <c r="J65" t="n">
        <v>246.62</v>
      </c>
      <c r="K65" t="n">
        <v>58.47</v>
      </c>
      <c r="L65" t="n">
        <v>3.25</v>
      </c>
      <c r="M65" t="n">
        <v>62</v>
      </c>
      <c r="N65" t="n">
        <v>59.9</v>
      </c>
      <c r="O65" t="n">
        <v>30650.7</v>
      </c>
      <c r="P65" t="n">
        <v>284.55</v>
      </c>
      <c r="Q65" t="n">
        <v>3033.63</v>
      </c>
      <c r="R65" t="n">
        <v>120.25</v>
      </c>
      <c r="S65" t="n">
        <v>56.78</v>
      </c>
      <c r="T65" t="n">
        <v>29693.72</v>
      </c>
      <c r="U65" t="n">
        <v>0.47</v>
      </c>
      <c r="V65" t="n">
        <v>0.82</v>
      </c>
      <c r="W65" t="n">
        <v>2.76</v>
      </c>
      <c r="X65" t="n">
        <v>1.83</v>
      </c>
      <c r="Y65" t="n">
        <v>1</v>
      </c>
      <c r="Z65" t="n">
        <v>10</v>
      </c>
    </row>
    <row r="66">
      <c r="A66" t="n">
        <v>10</v>
      </c>
      <c r="B66" t="n">
        <v>125</v>
      </c>
      <c r="C66" t="inlineStr">
        <is>
          <t xml:space="preserve">CONCLUIDO	</t>
        </is>
      </c>
      <c r="D66" t="n">
        <v>4.001</v>
      </c>
      <c r="E66" t="n">
        <v>24.99</v>
      </c>
      <c r="F66" t="n">
        <v>19.45</v>
      </c>
      <c r="G66" t="n">
        <v>19.78</v>
      </c>
      <c r="H66" t="n">
        <v>0.25</v>
      </c>
      <c r="I66" t="n">
        <v>59</v>
      </c>
      <c r="J66" t="n">
        <v>247.07</v>
      </c>
      <c r="K66" t="n">
        <v>58.47</v>
      </c>
      <c r="L66" t="n">
        <v>3.5</v>
      </c>
      <c r="M66" t="n">
        <v>57</v>
      </c>
      <c r="N66" t="n">
        <v>60.09</v>
      </c>
      <c r="O66" t="n">
        <v>30705.56</v>
      </c>
      <c r="P66" t="n">
        <v>279.49</v>
      </c>
      <c r="Q66" t="n">
        <v>3033.56</v>
      </c>
      <c r="R66" t="n">
        <v>115.82</v>
      </c>
      <c r="S66" t="n">
        <v>56.78</v>
      </c>
      <c r="T66" t="n">
        <v>27501.91</v>
      </c>
      <c r="U66" t="n">
        <v>0.49</v>
      </c>
      <c r="V66" t="n">
        <v>0.83</v>
      </c>
      <c r="W66" t="n">
        <v>2.75</v>
      </c>
      <c r="X66" t="n">
        <v>1.68</v>
      </c>
      <c r="Y66" t="n">
        <v>1</v>
      </c>
      <c r="Z66" t="n">
        <v>10</v>
      </c>
    </row>
    <row r="67">
      <c r="A67" t="n">
        <v>11</v>
      </c>
      <c r="B67" t="n">
        <v>125</v>
      </c>
      <c r="C67" t="inlineStr">
        <is>
          <t xml:space="preserve">CONCLUIDO	</t>
        </is>
      </c>
      <c r="D67" t="n">
        <v>4.0609</v>
      </c>
      <c r="E67" t="n">
        <v>24.62</v>
      </c>
      <c r="F67" t="n">
        <v>19.32</v>
      </c>
      <c r="G67" t="n">
        <v>21.46</v>
      </c>
      <c r="H67" t="n">
        <v>0.27</v>
      </c>
      <c r="I67" t="n">
        <v>54</v>
      </c>
      <c r="J67" t="n">
        <v>247.51</v>
      </c>
      <c r="K67" t="n">
        <v>58.47</v>
      </c>
      <c r="L67" t="n">
        <v>3.75</v>
      </c>
      <c r="M67" t="n">
        <v>52</v>
      </c>
      <c r="N67" t="n">
        <v>60.29</v>
      </c>
      <c r="O67" t="n">
        <v>30760.49</v>
      </c>
      <c r="P67" t="n">
        <v>274.4</v>
      </c>
      <c r="Q67" t="n">
        <v>3033.73</v>
      </c>
      <c r="R67" t="n">
        <v>111.36</v>
      </c>
      <c r="S67" t="n">
        <v>56.78</v>
      </c>
      <c r="T67" t="n">
        <v>25298.16</v>
      </c>
      <c r="U67" t="n">
        <v>0.51</v>
      </c>
      <c r="V67" t="n">
        <v>0.84</v>
      </c>
      <c r="W67" t="n">
        <v>2.74</v>
      </c>
      <c r="X67" t="n">
        <v>1.55</v>
      </c>
      <c r="Y67" t="n">
        <v>1</v>
      </c>
      <c r="Z67" t="n">
        <v>10</v>
      </c>
    </row>
    <row r="68">
      <c r="A68" t="n">
        <v>12</v>
      </c>
      <c r="B68" t="n">
        <v>125</v>
      </c>
      <c r="C68" t="inlineStr">
        <is>
          <t xml:space="preserve">CONCLUIDO	</t>
        </is>
      </c>
      <c r="D68" t="n">
        <v>4.1143</v>
      </c>
      <c r="E68" t="n">
        <v>24.31</v>
      </c>
      <c r="F68" t="n">
        <v>19.19</v>
      </c>
      <c r="G68" t="n">
        <v>23.02</v>
      </c>
      <c r="H68" t="n">
        <v>0.29</v>
      </c>
      <c r="I68" t="n">
        <v>50</v>
      </c>
      <c r="J68" t="n">
        <v>247.96</v>
      </c>
      <c r="K68" t="n">
        <v>58.47</v>
      </c>
      <c r="L68" t="n">
        <v>4</v>
      </c>
      <c r="M68" t="n">
        <v>48</v>
      </c>
      <c r="N68" t="n">
        <v>60.48</v>
      </c>
      <c r="O68" t="n">
        <v>30815.5</v>
      </c>
      <c r="P68" t="n">
        <v>269.56</v>
      </c>
      <c r="Q68" t="n">
        <v>3033.53</v>
      </c>
      <c r="R68" t="n">
        <v>107.09</v>
      </c>
      <c r="S68" t="n">
        <v>56.78</v>
      </c>
      <c r="T68" t="n">
        <v>23184.51</v>
      </c>
      <c r="U68" t="n">
        <v>0.53</v>
      </c>
      <c r="V68" t="n">
        <v>0.84</v>
      </c>
      <c r="W68" t="n">
        <v>2.74</v>
      </c>
      <c r="X68" t="n">
        <v>1.42</v>
      </c>
      <c r="Y68" t="n">
        <v>1</v>
      </c>
      <c r="Z68" t="n">
        <v>10</v>
      </c>
    </row>
    <row r="69">
      <c r="A69" t="n">
        <v>13</v>
      </c>
      <c r="B69" t="n">
        <v>125</v>
      </c>
      <c r="C69" t="inlineStr">
        <is>
          <t xml:space="preserve">CONCLUIDO	</t>
        </is>
      </c>
      <c r="D69" t="n">
        <v>4.1707</v>
      </c>
      <c r="E69" t="n">
        <v>23.98</v>
      </c>
      <c r="F69" t="n">
        <v>19.05</v>
      </c>
      <c r="G69" t="n">
        <v>24.84</v>
      </c>
      <c r="H69" t="n">
        <v>0.3</v>
      </c>
      <c r="I69" t="n">
        <v>46</v>
      </c>
      <c r="J69" t="n">
        <v>248.4</v>
      </c>
      <c r="K69" t="n">
        <v>58.47</v>
      </c>
      <c r="L69" t="n">
        <v>4.25</v>
      </c>
      <c r="M69" t="n">
        <v>44</v>
      </c>
      <c r="N69" t="n">
        <v>60.68</v>
      </c>
      <c r="O69" t="n">
        <v>30870.57</v>
      </c>
      <c r="P69" t="n">
        <v>264.06</v>
      </c>
      <c r="Q69" t="n">
        <v>3033.73</v>
      </c>
      <c r="R69" t="n">
        <v>102.51</v>
      </c>
      <c r="S69" t="n">
        <v>56.78</v>
      </c>
      <c r="T69" t="n">
        <v>20912.62</v>
      </c>
      <c r="U69" t="n">
        <v>0.55</v>
      </c>
      <c r="V69" t="n">
        <v>0.85</v>
      </c>
      <c r="W69" t="n">
        <v>2.73</v>
      </c>
      <c r="X69" t="n">
        <v>1.28</v>
      </c>
      <c r="Y69" t="n">
        <v>1</v>
      </c>
      <c r="Z69" t="n">
        <v>10</v>
      </c>
    </row>
    <row r="70">
      <c r="A70" t="n">
        <v>14</v>
      </c>
      <c r="B70" t="n">
        <v>125</v>
      </c>
      <c r="C70" t="inlineStr">
        <is>
          <t xml:space="preserve">CONCLUIDO	</t>
        </is>
      </c>
      <c r="D70" t="n">
        <v>4.2142</v>
      </c>
      <c r="E70" t="n">
        <v>23.73</v>
      </c>
      <c r="F70" t="n">
        <v>18.94</v>
      </c>
      <c r="G70" t="n">
        <v>26.43</v>
      </c>
      <c r="H70" t="n">
        <v>0.32</v>
      </c>
      <c r="I70" t="n">
        <v>43</v>
      </c>
      <c r="J70" t="n">
        <v>248.85</v>
      </c>
      <c r="K70" t="n">
        <v>58.47</v>
      </c>
      <c r="L70" t="n">
        <v>4.5</v>
      </c>
      <c r="M70" t="n">
        <v>41</v>
      </c>
      <c r="N70" t="n">
        <v>60.88</v>
      </c>
      <c r="O70" t="n">
        <v>30925.72</v>
      </c>
      <c r="P70" t="n">
        <v>259.04</v>
      </c>
      <c r="Q70" t="n">
        <v>3033.84</v>
      </c>
      <c r="R70" t="n">
        <v>99.43000000000001</v>
      </c>
      <c r="S70" t="n">
        <v>56.78</v>
      </c>
      <c r="T70" t="n">
        <v>19386.48</v>
      </c>
      <c r="U70" t="n">
        <v>0.57</v>
      </c>
      <c r="V70" t="n">
        <v>0.85</v>
      </c>
      <c r="W70" t="n">
        <v>2.71</v>
      </c>
      <c r="X70" t="n">
        <v>1.18</v>
      </c>
      <c r="Y70" t="n">
        <v>1</v>
      </c>
      <c r="Z70" t="n">
        <v>10</v>
      </c>
    </row>
    <row r="71">
      <c r="A71" t="n">
        <v>15</v>
      </c>
      <c r="B71" t="n">
        <v>125</v>
      </c>
      <c r="C71" t="inlineStr">
        <is>
          <t xml:space="preserve">CONCLUIDO	</t>
        </is>
      </c>
      <c r="D71" t="n">
        <v>4.2484</v>
      </c>
      <c r="E71" t="n">
        <v>23.54</v>
      </c>
      <c r="F71" t="n">
        <v>18.89</v>
      </c>
      <c r="G71" t="n">
        <v>28.34</v>
      </c>
      <c r="H71" t="n">
        <v>0.34</v>
      </c>
      <c r="I71" t="n">
        <v>40</v>
      </c>
      <c r="J71" t="n">
        <v>249.3</v>
      </c>
      <c r="K71" t="n">
        <v>58.47</v>
      </c>
      <c r="L71" t="n">
        <v>4.75</v>
      </c>
      <c r="M71" t="n">
        <v>38</v>
      </c>
      <c r="N71" t="n">
        <v>61.07</v>
      </c>
      <c r="O71" t="n">
        <v>30980.93</v>
      </c>
      <c r="P71" t="n">
        <v>254.56</v>
      </c>
      <c r="Q71" t="n">
        <v>3033.75</v>
      </c>
      <c r="R71" t="n">
        <v>97.41</v>
      </c>
      <c r="S71" t="n">
        <v>56.78</v>
      </c>
      <c r="T71" t="n">
        <v>18394.85</v>
      </c>
      <c r="U71" t="n">
        <v>0.58</v>
      </c>
      <c r="V71" t="n">
        <v>0.85</v>
      </c>
      <c r="W71" t="n">
        <v>2.72</v>
      </c>
      <c r="X71" t="n">
        <v>1.13</v>
      </c>
      <c r="Y71" t="n">
        <v>1</v>
      </c>
      <c r="Z71" t="n">
        <v>10</v>
      </c>
    </row>
    <row r="72">
      <c r="A72" t="n">
        <v>16</v>
      </c>
      <c r="B72" t="n">
        <v>125</v>
      </c>
      <c r="C72" t="inlineStr">
        <is>
          <t xml:space="preserve">CONCLUIDO	</t>
        </is>
      </c>
      <c r="D72" t="n">
        <v>4.2884</v>
      </c>
      <c r="E72" t="n">
        <v>23.32</v>
      </c>
      <c r="F72" t="n">
        <v>18.81</v>
      </c>
      <c r="G72" t="n">
        <v>30.51</v>
      </c>
      <c r="H72" t="n">
        <v>0.36</v>
      </c>
      <c r="I72" t="n">
        <v>37</v>
      </c>
      <c r="J72" t="n">
        <v>249.75</v>
      </c>
      <c r="K72" t="n">
        <v>58.47</v>
      </c>
      <c r="L72" t="n">
        <v>5</v>
      </c>
      <c r="M72" t="n">
        <v>35</v>
      </c>
      <c r="N72" t="n">
        <v>61.27</v>
      </c>
      <c r="O72" t="n">
        <v>31036.22</v>
      </c>
      <c r="P72" t="n">
        <v>250.82</v>
      </c>
      <c r="Q72" t="n">
        <v>3033.86</v>
      </c>
      <c r="R72" t="n">
        <v>94.95</v>
      </c>
      <c r="S72" t="n">
        <v>56.78</v>
      </c>
      <c r="T72" t="n">
        <v>17178.33</v>
      </c>
      <c r="U72" t="n">
        <v>0.6</v>
      </c>
      <c r="V72" t="n">
        <v>0.86</v>
      </c>
      <c r="W72" t="n">
        <v>2.72</v>
      </c>
      <c r="X72" t="n">
        <v>1.05</v>
      </c>
      <c r="Y72" t="n">
        <v>1</v>
      </c>
      <c r="Z72" t="n">
        <v>10</v>
      </c>
    </row>
    <row r="73">
      <c r="A73" t="n">
        <v>17</v>
      </c>
      <c r="B73" t="n">
        <v>125</v>
      </c>
      <c r="C73" t="inlineStr">
        <is>
          <t xml:space="preserve">CONCLUIDO	</t>
        </is>
      </c>
      <c r="D73" t="n">
        <v>4.318</v>
      </c>
      <c r="E73" t="n">
        <v>23.16</v>
      </c>
      <c r="F73" t="n">
        <v>18.75</v>
      </c>
      <c r="G73" t="n">
        <v>32.14</v>
      </c>
      <c r="H73" t="n">
        <v>0.37</v>
      </c>
      <c r="I73" t="n">
        <v>35</v>
      </c>
      <c r="J73" t="n">
        <v>250.2</v>
      </c>
      <c r="K73" t="n">
        <v>58.47</v>
      </c>
      <c r="L73" t="n">
        <v>5.25</v>
      </c>
      <c r="M73" t="n">
        <v>33</v>
      </c>
      <c r="N73" t="n">
        <v>61.47</v>
      </c>
      <c r="O73" t="n">
        <v>31091.59</v>
      </c>
      <c r="P73" t="n">
        <v>246.14</v>
      </c>
      <c r="Q73" t="n">
        <v>3033.52</v>
      </c>
      <c r="R73" t="n">
        <v>93.2</v>
      </c>
      <c r="S73" t="n">
        <v>56.78</v>
      </c>
      <c r="T73" t="n">
        <v>16313.95</v>
      </c>
      <c r="U73" t="n">
        <v>0.61</v>
      </c>
      <c r="V73" t="n">
        <v>0.86</v>
      </c>
      <c r="W73" t="n">
        <v>2.7</v>
      </c>
      <c r="X73" t="n">
        <v>0.98</v>
      </c>
      <c r="Y73" t="n">
        <v>1</v>
      </c>
      <c r="Z73" t="n">
        <v>10</v>
      </c>
    </row>
    <row r="74">
      <c r="A74" t="n">
        <v>18</v>
      </c>
      <c r="B74" t="n">
        <v>125</v>
      </c>
      <c r="C74" t="inlineStr">
        <is>
          <t xml:space="preserve">CONCLUIDO	</t>
        </is>
      </c>
      <c r="D74" t="n">
        <v>4.3488</v>
      </c>
      <c r="E74" t="n">
        <v>22.99</v>
      </c>
      <c r="F74" t="n">
        <v>18.68</v>
      </c>
      <c r="G74" t="n">
        <v>33.96</v>
      </c>
      <c r="H74" t="n">
        <v>0.39</v>
      </c>
      <c r="I74" t="n">
        <v>33</v>
      </c>
      <c r="J74" t="n">
        <v>250.64</v>
      </c>
      <c r="K74" t="n">
        <v>58.47</v>
      </c>
      <c r="L74" t="n">
        <v>5.5</v>
      </c>
      <c r="M74" t="n">
        <v>31</v>
      </c>
      <c r="N74" t="n">
        <v>61.67</v>
      </c>
      <c r="O74" t="n">
        <v>31147.02</v>
      </c>
      <c r="P74" t="n">
        <v>242.98</v>
      </c>
      <c r="Q74" t="n">
        <v>3033.71</v>
      </c>
      <c r="R74" t="n">
        <v>90.7</v>
      </c>
      <c r="S74" t="n">
        <v>56.78</v>
      </c>
      <c r="T74" t="n">
        <v>15071.52</v>
      </c>
      <c r="U74" t="n">
        <v>0.63</v>
      </c>
      <c r="V74" t="n">
        <v>0.86</v>
      </c>
      <c r="W74" t="n">
        <v>2.7</v>
      </c>
      <c r="X74" t="n">
        <v>0.91</v>
      </c>
      <c r="Y74" t="n">
        <v>1</v>
      </c>
      <c r="Z74" t="n">
        <v>10</v>
      </c>
    </row>
    <row r="75">
      <c r="A75" t="n">
        <v>19</v>
      </c>
      <c r="B75" t="n">
        <v>125</v>
      </c>
      <c r="C75" t="inlineStr">
        <is>
          <t xml:space="preserve">CONCLUIDO	</t>
        </is>
      </c>
      <c r="D75" t="n">
        <v>4.3759</v>
      </c>
      <c r="E75" t="n">
        <v>22.85</v>
      </c>
      <c r="F75" t="n">
        <v>18.63</v>
      </c>
      <c r="G75" t="n">
        <v>36.06</v>
      </c>
      <c r="H75" t="n">
        <v>0.41</v>
      </c>
      <c r="I75" t="n">
        <v>31</v>
      </c>
      <c r="J75" t="n">
        <v>251.09</v>
      </c>
      <c r="K75" t="n">
        <v>58.47</v>
      </c>
      <c r="L75" t="n">
        <v>5.75</v>
      </c>
      <c r="M75" t="n">
        <v>29</v>
      </c>
      <c r="N75" t="n">
        <v>61.87</v>
      </c>
      <c r="O75" t="n">
        <v>31202.53</v>
      </c>
      <c r="P75" t="n">
        <v>237.57</v>
      </c>
      <c r="Q75" t="n">
        <v>3033.76</v>
      </c>
      <c r="R75" t="n">
        <v>88.98</v>
      </c>
      <c r="S75" t="n">
        <v>56.78</v>
      </c>
      <c r="T75" t="n">
        <v>14222.2</v>
      </c>
      <c r="U75" t="n">
        <v>0.64</v>
      </c>
      <c r="V75" t="n">
        <v>0.87</v>
      </c>
      <c r="W75" t="n">
        <v>2.7</v>
      </c>
      <c r="X75" t="n">
        <v>0.87</v>
      </c>
      <c r="Y75" t="n">
        <v>1</v>
      </c>
      <c r="Z75" t="n">
        <v>10</v>
      </c>
    </row>
    <row r="76">
      <c r="A76" t="n">
        <v>20</v>
      </c>
      <c r="B76" t="n">
        <v>125</v>
      </c>
      <c r="C76" t="inlineStr">
        <is>
          <t xml:space="preserve">CONCLUIDO	</t>
        </is>
      </c>
      <c r="D76" t="n">
        <v>4.4078</v>
      </c>
      <c r="E76" t="n">
        <v>22.69</v>
      </c>
      <c r="F76" t="n">
        <v>18.56</v>
      </c>
      <c r="G76" t="n">
        <v>38.4</v>
      </c>
      <c r="H76" t="n">
        <v>0.42</v>
      </c>
      <c r="I76" t="n">
        <v>29</v>
      </c>
      <c r="J76" t="n">
        <v>251.55</v>
      </c>
      <c r="K76" t="n">
        <v>58.47</v>
      </c>
      <c r="L76" t="n">
        <v>6</v>
      </c>
      <c r="M76" t="n">
        <v>27</v>
      </c>
      <c r="N76" t="n">
        <v>62.07</v>
      </c>
      <c r="O76" t="n">
        <v>31258.11</v>
      </c>
      <c r="P76" t="n">
        <v>233.23</v>
      </c>
      <c r="Q76" t="n">
        <v>3033.64</v>
      </c>
      <c r="R76" t="n">
        <v>86.81</v>
      </c>
      <c r="S76" t="n">
        <v>56.78</v>
      </c>
      <c r="T76" t="n">
        <v>13149.79</v>
      </c>
      <c r="U76" t="n">
        <v>0.65</v>
      </c>
      <c r="V76" t="n">
        <v>0.87</v>
      </c>
      <c r="W76" t="n">
        <v>2.7</v>
      </c>
      <c r="X76" t="n">
        <v>0.79</v>
      </c>
      <c r="Y76" t="n">
        <v>1</v>
      </c>
      <c r="Z76" t="n">
        <v>10</v>
      </c>
    </row>
    <row r="77">
      <c r="A77" t="n">
        <v>21</v>
      </c>
      <c r="B77" t="n">
        <v>125</v>
      </c>
      <c r="C77" t="inlineStr">
        <is>
          <t xml:space="preserve">CONCLUIDO	</t>
        </is>
      </c>
      <c r="D77" t="n">
        <v>4.4218</v>
      </c>
      <c r="E77" t="n">
        <v>22.62</v>
      </c>
      <c r="F77" t="n">
        <v>18.54</v>
      </c>
      <c r="G77" t="n">
        <v>39.72</v>
      </c>
      <c r="H77" t="n">
        <v>0.44</v>
      </c>
      <c r="I77" t="n">
        <v>28</v>
      </c>
      <c r="J77" t="n">
        <v>252</v>
      </c>
      <c r="K77" t="n">
        <v>58.47</v>
      </c>
      <c r="L77" t="n">
        <v>6.25</v>
      </c>
      <c r="M77" t="n">
        <v>19</v>
      </c>
      <c r="N77" t="n">
        <v>62.27</v>
      </c>
      <c r="O77" t="n">
        <v>31313.77</v>
      </c>
      <c r="P77" t="n">
        <v>229.47</v>
      </c>
      <c r="Q77" t="n">
        <v>3033.52</v>
      </c>
      <c r="R77" t="n">
        <v>85.54000000000001</v>
      </c>
      <c r="S77" t="n">
        <v>56.78</v>
      </c>
      <c r="T77" t="n">
        <v>12518.51</v>
      </c>
      <c r="U77" t="n">
        <v>0.66</v>
      </c>
      <c r="V77" t="n">
        <v>0.87</v>
      </c>
      <c r="W77" t="n">
        <v>2.71</v>
      </c>
      <c r="X77" t="n">
        <v>0.77</v>
      </c>
      <c r="Y77" t="n">
        <v>1</v>
      </c>
      <c r="Z77" t="n">
        <v>10</v>
      </c>
    </row>
    <row r="78">
      <c r="A78" t="n">
        <v>22</v>
      </c>
      <c r="B78" t="n">
        <v>125</v>
      </c>
      <c r="C78" t="inlineStr">
        <is>
          <t xml:space="preserve">CONCLUIDO	</t>
        </is>
      </c>
      <c r="D78" t="n">
        <v>4.4337</v>
      </c>
      <c r="E78" t="n">
        <v>22.55</v>
      </c>
      <c r="F78" t="n">
        <v>18.52</v>
      </c>
      <c r="G78" t="n">
        <v>41.16</v>
      </c>
      <c r="H78" t="n">
        <v>0.46</v>
      </c>
      <c r="I78" t="n">
        <v>27</v>
      </c>
      <c r="J78" t="n">
        <v>252.45</v>
      </c>
      <c r="K78" t="n">
        <v>58.47</v>
      </c>
      <c r="L78" t="n">
        <v>6.5</v>
      </c>
      <c r="M78" t="n">
        <v>13</v>
      </c>
      <c r="N78" t="n">
        <v>62.47</v>
      </c>
      <c r="O78" t="n">
        <v>31369.49</v>
      </c>
      <c r="P78" t="n">
        <v>228.25</v>
      </c>
      <c r="Q78" t="n">
        <v>3033.55</v>
      </c>
      <c r="R78" t="n">
        <v>85.05</v>
      </c>
      <c r="S78" t="n">
        <v>56.78</v>
      </c>
      <c r="T78" t="n">
        <v>12275.63</v>
      </c>
      <c r="U78" t="n">
        <v>0.67</v>
      </c>
      <c r="V78" t="n">
        <v>0.87</v>
      </c>
      <c r="W78" t="n">
        <v>2.71</v>
      </c>
      <c r="X78" t="n">
        <v>0.76</v>
      </c>
      <c r="Y78" t="n">
        <v>1</v>
      </c>
      <c r="Z78" t="n">
        <v>10</v>
      </c>
    </row>
    <row r="79">
      <c r="A79" t="n">
        <v>23</v>
      </c>
      <c r="B79" t="n">
        <v>125</v>
      </c>
      <c r="C79" t="inlineStr">
        <is>
          <t xml:space="preserve">CONCLUIDO	</t>
        </is>
      </c>
      <c r="D79" t="n">
        <v>4.4468</v>
      </c>
      <c r="E79" t="n">
        <v>22.49</v>
      </c>
      <c r="F79" t="n">
        <v>18.5</v>
      </c>
      <c r="G79" t="n">
        <v>42.7</v>
      </c>
      <c r="H79" t="n">
        <v>0.47</v>
      </c>
      <c r="I79" t="n">
        <v>26</v>
      </c>
      <c r="J79" t="n">
        <v>252.9</v>
      </c>
      <c r="K79" t="n">
        <v>58.47</v>
      </c>
      <c r="L79" t="n">
        <v>6.75</v>
      </c>
      <c r="M79" t="n">
        <v>6</v>
      </c>
      <c r="N79" t="n">
        <v>62.68</v>
      </c>
      <c r="O79" t="n">
        <v>31425.3</v>
      </c>
      <c r="P79" t="n">
        <v>225.41</v>
      </c>
      <c r="Q79" t="n">
        <v>3033.54</v>
      </c>
      <c r="R79" t="n">
        <v>84.09</v>
      </c>
      <c r="S79" t="n">
        <v>56.78</v>
      </c>
      <c r="T79" t="n">
        <v>11802.23</v>
      </c>
      <c r="U79" t="n">
        <v>0.68</v>
      </c>
      <c r="V79" t="n">
        <v>0.87</v>
      </c>
      <c r="W79" t="n">
        <v>2.72</v>
      </c>
      <c r="X79" t="n">
        <v>0.74</v>
      </c>
      <c r="Y79" t="n">
        <v>1</v>
      </c>
      <c r="Z79" t="n">
        <v>10</v>
      </c>
    </row>
    <row r="80">
      <c r="A80" t="n">
        <v>24</v>
      </c>
      <c r="B80" t="n">
        <v>125</v>
      </c>
      <c r="C80" t="inlineStr">
        <is>
          <t xml:space="preserve">CONCLUIDO	</t>
        </is>
      </c>
      <c r="D80" t="n">
        <v>4.4465</v>
      </c>
      <c r="E80" t="n">
        <v>22.49</v>
      </c>
      <c r="F80" t="n">
        <v>18.5</v>
      </c>
      <c r="G80" t="n">
        <v>42.7</v>
      </c>
      <c r="H80" t="n">
        <v>0.49</v>
      </c>
      <c r="I80" t="n">
        <v>26</v>
      </c>
      <c r="J80" t="n">
        <v>253.35</v>
      </c>
      <c r="K80" t="n">
        <v>58.47</v>
      </c>
      <c r="L80" t="n">
        <v>7</v>
      </c>
      <c r="M80" t="n">
        <v>3</v>
      </c>
      <c r="N80" t="n">
        <v>62.88</v>
      </c>
      <c r="O80" t="n">
        <v>31481.17</v>
      </c>
      <c r="P80" t="n">
        <v>226.1</v>
      </c>
      <c r="Q80" t="n">
        <v>3033.54</v>
      </c>
      <c r="R80" t="n">
        <v>83.93000000000001</v>
      </c>
      <c r="S80" t="n">
        <v>56.78</v>
      </c>
      <c r="T80" t="n">
        <v>11725.01</v>
      </c>
      <c r="U80" t="n">
        <v>0.68</v>
      </c>
      <c r="V80" t="n">
        <v>0.87</v>
      </c>
      <c r="W80" t="n">
        <v>2.73</v>
      </c>
      <c r="X80" t="n">
        <v>0.74</v>
      </c>
      <c r="Y80" t="n">
        <v>1</v>
      </c>
      <c r="Z80" t="n">
        <v>10</v>
      </c>
    </row>
    <row r="81">
      <c r="A81" t="n">
        <v>25</v>
      </c>
      <c r="B81" t="n">
        <v>125</v>
      </c>
      <c r="C81" t="inlineStr">
        <is>
          <t xml:space="preserve">CONCLUIDO	</t>
        </is>
      </c>
      <c r="D81" t="n">
        <v>4.4476</v>
      </c>
      <c r="E81" t="n">
        <v>22.48</v>
      </c>
      <c r="F81" t="n">
        <v>18.5</v>
      </c>
      <c r="G81" t="n">
        <v>42.69</v>
      </c>
      <c r="H81" t="n">
        <v>0.51</v>
      </c>
      <c r="I81" t="n">
        <v>26</v>
      </c>
      <c r="J81" t="n">
        <v>253.81</v>
      </c>
      <c r="K81" t="n">
        <v>58.47</v>
      </c>
      <c r="L81" t="n">
        <v>7.25</v>
      </c>
      <c r="M81" t="n">
        <v>1</v>
      </c>
      <c r="N81" t="n">
        <v>63.08</v>
      </c>
      <c r="O81" t="n">
        <v>31537.13</v>
      </c>
      <c r="P81" t="n">
        <v>225.14</v>
      </c>
      <c r="Q81" t="n">
        <v>3033.69</v>
      </c>
      <c r="R81" t="n">
        <v>83.86</v>
      </c>
      <c r="S81" t="n">
        <v>56.78</v>
      </c>
      <c r="T81" t="n">
        <v>11687.94</v>
      </c>
      <c r="U81" t="n">
        <v>0.68</v>
      </c>
      <c r="V81" t="n">
        <v>0.87</v>
      </c>
      <c r="W81" t="n">
        <v>2.72</v>
      </c>
      <c r="X81" t="n">
        <v>0.73</v>
      </c>
      <c r="Y81" t="n">
        <v>1</v>
      </c>
      <c r="Z81" t="n">
        <v>10</v>
      </c>
    </row>
    <row r="82">
      <c r="A82" t="n">
        <v>26</v>
      </c>
      <c r="B82" t="n">
        <v>125</v>
      </c>
      <c r="C82" t="inlineStr">
        <is>
          <t xml:space="preserve">CONCLUIDO	</t>
        </is>
      </c>
      <c r="D82" t="n">
        <v>4.4458</v>
      </c>
      <c r="E82" t="n">
        <v>22.49</v>
      </c>
      <c r="F82" t="n">
        <v>18.51</v>
      </c>
      <c r="G82" t="n">
        <v>42.71</v>
      </c>
      <c r="H82" t="n">
        <v>0.52</v>
      </c>
      <c r="I82" t="n">
        <v>26</v>
      </c>
      <c r="J82" t="n">
        <v>254.26</v>
      </c>
      <c r="K82" t="n">
        <v>58.47</v>
      </c>
      <c r="L82" t="n">
        <v>7.5</v>
      </c>
      <c r="M82" t="n">
        <v>0</v>
      </c>
      <c r="N82" t="n">
        <v>63.29</v>
      </c>
      <c r="O82" t="n">
        <v>31593.16</v>
      </c>
      <c r="P82" t="n">
        <v>225.13</v>
      </c>
      <c r="Q82" t="n">
        <v>3033.51</v>
      </c>
      <c r="R82" t="n">
        <v>84.02</v>
      </c>
      <c r="S82" t="n">
        <v>56.78</v>
      </c>
      <c r="T82" t="n">
        <v>11769.14</v>
      </c>
      <c r="U82" t="n">
        <v>0.68</v>
      </c>
      <c r="V82" t="n">
        <v>0.87</v>
      </c>
      <c r="W82" t="n">
        <v>2.73</v>
      </c>
      <c r="X82" t="n">
        <v>0.74</v>
      </c>
      <c r="Y82" t="n">
        <v>1</v>
      </c>
      <c r="Z82" t="n">
        <v>10</v>
      </c>
    </row>
    <row r="83">
      <c r="A83" t="n">
        <v>0</v>
      </c>
      <c r="B83" t="n">
        <v>30</v>
      </c>
      <c r="C83" t="inlineStr">
        <is>
          <t xml:space="preserve">CONCLUIDO	</t>
        </is>
      </c>
      <c r="D83" t="n">
        <v>4.1115</v>
      </c>
      <c r="E83" t="n">
        <v>24.32</v>
      </c>
      <c r="F83" t="n">
        <v>20.86</v>
      </c>
      <c r="G83" t="n">
        <v>12.03</v>
      </c>
      <c r="H83" t="n">
        <v>0.24</v>
      </c>
      <c r="I83" t="n">
        <v>104</v>
      </c>
      <c r="J83" t="n">
        <v>71.52</v>
      </c>
      <c r="K83" t="n">
        <v>32.27</v>
      </c>
      <c r="L83" t="n">
        <v>1</v>
      </c>
      <c r="M83" t="n">
        <v>14</v>
      </c>
      <c r="N83" t="n">
        <v>8.25</v>
      </c>
      <c r="O83" t="n">
        <v>9054.6</v>
      </c>
      <c r="P83" t="n">
        <v>120.53</v>
      </c>
      <c r="Q83" t="n">
        <v>3034.46</v>
      </c>
      <c r="R83" t="n">
        <v>157.63</v>
      </c>
      <c r="S83" t="n">
        <v>56.78</v>
      </c>
      <c r="T83" t="n">
        <v>48181.1</v>
      </c>
      <c r="U83" t="n">
        <v>0.36</v>
      </c>
      <c r="V83" t="n">
        <v>0.77</v>
      </c>
      <c r="W83" t="n">
        <v>2.94</v>
      </c>
      <c r="X83" t="n">
        <v>3.09</v>
      </c>
      <c r="Y83" t="n">
        <v>1</v>
      </c>
      <c r="Z83" t="n">
        <v>10</v>
      </c>
    </row>
    <row r="84">
      <c r="A84" t="n">
        <v>1</v>
      </c>
      <c r="B84" t="n">
        <v>30</v>
      </c>
      <c r="C84" t="inlineStr">
        <is>
          <t xml:space="preserve">CONCLUIDO	</t>
        </is>
      </c>
      <c r="D84" t="n">
        <v>4.1291</v>
      </c>
      <c r="E84" t="n">
        <v>24.22</v>
      </c>
      <c r="F84" t="n">
        <v>20.79</v>
      </c>
      <c r="G84" t="n">
        <v>12.23</v>
      </c>
      <c r="H84" t="n">
        <v>0.3</v>
      </c>
      <c r="I84" t="n">
        <v>102</v>
      </c>
      <c r="J84" t="n">
        <v>71.81</v>
      </c>
      <c r="K84" t="n">
        <v>32.27</v>
      </c>
      <c r="L84" t="n">
        <v>1.25</v>
      </c>
      <c r="M84" t="n">
        <v>0</v>
      </c>
      <c r="N84" t="n">
        <v>8.289999999999999</v>
      </c>
      <c r="O84" t="n">
        <v>9090.98</v>
      </c>
      <c r="P84" t="n">
        <v>120.19</v>
      </c>
      <c r="Q84" t="n">
        <v>3034.71</v>
      </c>
      <c r="R84" t="n">
        <v>154.93</v>
      </c>
      <c r="S84" t="n">
        <v>56.78</v>
      </c>
      <c r="T84" t="n">
        <v>46843.28</v>
      </c>
      <c r="U84" t="n">
        <v>0.37</v>
      </c>
      <c r="V84" t="n">
        <v>0.78</v>
      </c>
      <c r="W84" t="n">
        <v>2.95</v>
      </c>
      <c r="X84" t="n">
        <v>3.02</v>
      </c>
      <c r="Y84" t="n">
        <v>1</v>
      </c>
      <c r="Z84" t="n">
        <v>10</v>
      </c>
    </row>
    <row r="85">
      <c r="A85" t="n">
        <v>0</v>
      </c>
      <c r="B85" t="n">
        <v>15</v>
      </c>
      <c r="C85" t="inlineStr">
        <is>
          <t xml:space="preserve">CONCLUIDO	</t>
        </is>
      </c>
      <c r="D85" t="n">
        <v>3.5969</v>
      </c>
      <c r="E85" t="n">
        <v>27.8</v>
      </c>
      <c r="F85" t="n">
        <v>23.85</v>
      </c>
      <c r="G85" t="n">
        <v>7.05</v>
      </c>
      <c r="H85" t="n">
        <v>0.43</v>
      </c>
      <c r="I85" t="n">
        <v>203</v>
      </c>
      <c r="J85" t="n">
        <v>39.78</v>
      </c>
      <c r="K85" t="n">
        <v>19.54</v>
      </c>
      <c r="L85" t="n">
        <v>1</v>
      </c>
      <c r="M85" t="n">
        <v>0</v>
      </c>
      <c r="N85" t="n">
        <v>4.24</v>
      </c>
      <c r="O85" t="n">
        <v>5140</v>
      </c>
      <c r="P85" t="n">
        <v>93.89</v>
      </c>
      <c r="Q85" t="n">
        <v>3034.89</v>
      </c>
      <c r="R85" t="n">
        <v>249.82</v>
      </c>
      <c r="S85" t="n">
        <v>56.78</v>
      </c>
      <c r="T85" t="n">
        <v>93783.06</v>
      </c>
      <c r="U85" t="n">
        <v>0.23</v>
      </c>
      <c r="V85" t="n">
        <v>0.68</v>
      </c>
      <c r="W85" t="n">
        <v>3.25</v>
      </c>
      <c r="X85" t="n">
        <v>6.08</v>
      </c>
      <c r="Y85" t="n">
        <v>1</v>
      </c>
      <c r="Z85" t="n">
        <v>10</v>
      </c>
    </row>
    <row r="86">
      <c r="A86" t="n">
        <v>0</v>
      </c>
      <c r="B86" t="n">
        <v>70</v>
      </c>
      <c r="C86" t="inlineStr">
        <is>
          <t xml:space="preserve">CONCLUIDO	</t>
        </is>
      </c>
      <c r="D86" t="n">
        <v>3.2799</v>
      </c>
      <c r="E86" t="n">
        <v>30.49</v>
      </c>
      <c r="F86" t="n">
        <v>23.06</v>
      </c>
      <c r="G86" t="n">
        <v>7.69</v>
      </c>
      <c r="H86" t="n">
        <v>0.12</v>
      </c>
      <c r="I86" t="n">
        <v>180</v>
      </c>
      <c r="J86" t="n">
        <v>141.81</v>
      </c>
      <c r="K86" t="n">
        <v>47.83</v>
      </c>
      <c r="L86" t="n">
        <v>1</v>
      </c>
      <c r="M86" t="n">
        <v>178</v>
      </c>
      <c r="N86" t="n">
        <v>22.98</v>
      </c>
      <c r="O86" t="n">
        <v>17723.39</v>
      </c>
      <c r="P86" t="n">
        <v>247.95</v>
      </c>
      <c r="Q86" t="n">
        <v>3034.18</v>
      </c>
      <c r="R86" t="n">
        <v>234.22</v>
      </c>
      <c r="S86" t="n">
        <v>56.78</v>
      </c>
      <c r="T86" t="n">
        <v>86099.89</v>
      </c>
      <c r="U86" t="n">
        <v>0.24</v>
      </c>
      <c r="V86" t="n">
        <v>0.7</v>
      </c>
      <c r="W86" t="n">
        <v>2.93</v>
      </c>
      <c r="X86" t="n">
        <v>5.29</v>
      </c>
      <c r="Y86" t="n">
        <v>1</v>
      </c>
      <c r="Z86" t="n">
        <v>10</v>
      </c>
    </row>
    <row r="87">
      <c r="A87" t="n">
        <v>1</v>
      </c>
      <c r="B87" t="n">
        <v>70</v>
      </c>
      <c r="C87" t="inlineStr">
        <is>
          <t xml:space="preserve">CONCLUIDO	</t>
        </is>
      </c>
      <c r="D87" t="n">
        <v>3.6158</v>
      </c>
      <c r="E87" t="n">
        <v>27.66</v>
      </c>
      <c r="F87" t="n">
        <v>21.61</v>
      </c>
      <c r="G87" t="n">
        <v>9.82</v>
      </c>
      <c r="H87" t="n">
        <v>0.16</v>
      </c>
      <c r="I87" t="n">
        <v>132</v>
      </c>
      <c r="J87" t="n">
        <v>142.15</v>
      </c>
      <c r="K87" t="n">
        <v>47.83</v>
      </c>
      <c r="L87" t="n">
        <v>1.25</v>
      </c>
      <c r="M87" t="n">
        <v>130</v>
      </c>
      <c r="N87" t="n">
        <v>23.07</v>
      </c>
      <c r="O87" t="n">
        <v>17765.46</v>
      </c>
      <c r="P87" t="n">
        <v>226.64</v>
      </c>
      <c r="Q87" t="n">
        <v>3034.15</v>
      </c>
      <c r="R87" t="n">
        <v>186.29</v>
      </c>
      <c r="S87" t="n">
        <v>56.78</v>
      </c>
      <c r="T87" t="n">
        <v>62370.47</v>
      </c>
      <c r="U87" t="n">
        <v>0.3</v>
      </c>
      <c r="V87" t="n">
        <v>0.75</v>
      </c>
      <c r="W87" t="n">
        <v>2.87</v>
      </c>
      <c r="X87" t="n">
        <v>3.85</v>
      </c>
      <c r="Y87" t="n">
        <v>1</v>
      </c>
      <c r="Z87" t="n">
        <v>10</v>
      </c>
    </row>
    <row r="88">
      <c r="A88" t="n">
        <v>2</v>
      </c>
      <c r="B88" t="n">
        <v>70</v>
      </c>
      <c r="C88" t="inlineStr">
        <is>
          <t xml:space="preserve">CONCLUIDO	</t>
        </is>
      </c>
      <c r="D88" t="n">
        <v>3.8513</v>
      </c>
      <c r="E88" t="n">
        <v>25.96</v>
      </c>
      <c r="F88" t="n">
        <v>20.76</v>
      </c>
      <c r="G88" t="n">
        <v>12.09</v>
      </c>
      <c r="H88" t="n">
        <v>0.19</v>
      </c>
      <c r="I88" t="n">
        <v>103</v>
      </c>
      <c r="J88" t="n">
        <v>142.49</v>
      </c>
      <c r="K88" t="n">
        <v>47.83</v>
      </c>
      <c r="L88" t="n">
        <v>1.5</v>
      </c>
      <c r="M88" t="n">
        <v>101</v>
      </c>
      <c r="N88" t="n">
        <v>23.16</v>
      </c>
      <c r="O88" t="n">
        <v>17807.56</v>
      </c>
      <c r="P88" t="n">
        <v>211.89</v>
      </c>
      <c r="Q88" t="n">
        <v>3033.81</v>
      </c>
      <c r="R88" t="n">
        <v>158.68</v>
      </c>
      <c r="S88" t="n">
        <v>56.78</v>
      </c>
      <c r="T88" t="n">
        <v>48714.72</v>
      </c>
      <c r="U88" t="n">
        <v>0.36</v>
      </c>
      <c r="V88" t="n">
        <v>0.78</v>
      </c>
      <c r="W88" t="n">
        <v>2.82</v>
      </c>
      <c r="X88" t="n">
        <v>2.99</v>
      </c>
      <c r="Y88" t="n">
        <v>1</v>
      </c>
      <c r="Z88" t="n">
        <v>10</v>
      </c>
    </row>
    <row r="89">
      <c r="A89" t="n">
        <v>3</v>
      </c>
      <c r="B89" t="n">
        <v>70</v>
      </c>
      <c r="C89" t="inlineStr">
        <is>
          <t xml:space="preserve">CONCLUIDO	</t>
        </is>
      </c>
      <c r="D89" t="n">
        <v>4.0386</v>
      </c>
      <c r="E89" t="n">
        <v>24.76</v>
      </c>
      <c r="F89" t="n">
        <v>20.14</v>
      </c>
      <c r="G89" t="n">
        <v>14.56</v>
      </c>
      <c r="H89" t="n">
        <v>0.22</v>
      </c>
      <c r="I89" t="n">
        <v>83</v>
      </c>
      <c r="J89" t="n">
        <v>142.83</v>
      </c>
      <c r="K89" t="n">
        <v>47.83</v>
      </c>
      <c r="L89" t="n">
        <v>1.75</v>
      </c>
      <c r="M89" t="n">
        <v>81</v>
      </c>
      <c r="N89" t="n">
        <v>23.25</v>
      </c>
      <c r="O89" t="n">
        <v>17849.7</v>
      </c>
      <c r="P89" t="n">
        <v>199.3</v>
      </c>
      <c r="Q89" t="n">
        <v>3033.65</v>
      </c>
      <c r="R89" t="n">
        <v>138.13</v>
      </c>
      <c r="S89" t="n">
        <v>56.78</v>
      </c>
      <c r="T89" t="n">
        <v>38539.46</v>
      </c>
      <c r="U89" t="n">
        <v>0.41</v>
      </c>
      <c r="V89" t="n">
        <v>0.8</v>
      </c>
      <c r="W89" t="n">
        <v>2.78</v>
      </c>
      <c r="X89" t="n">
        <v>2.37</v>
      </c>
      <c r="Y89" t="n">
        <v>1</v>
      </c>
      <c r="Z89" t="n">
        <v>10</v>
      </c>
    </row>
    <row r="90">
      <c r="A90" t="n">
        <v>4</v>
      </c>
      <c r="B90" t="n">
        <v>70</v>
      </c>
      <c r="C90" t="inlineStr">
        <is>
          <t xml:space="preserve">CONCLUIDO	</t>
        </is>
      </c>
      <c r="D90" t="n">
        <v>4.1752</v>
      </c>
      <c r="E90" t="n">
        <v>23.95</v>
      </c>
      <c r="F90" t="n">
        <v>19.73</v>
      </c>
      <c r="G90" t="n">
        <v>17.16</v>
      </c>
      <c r="H90" t="n">
        <v>0.25</v>
      </c>
      <c r="I90" t="n">
        <v>69</v>
      </c>
      <c r="J90" t="n">
        <v>143.17</v>
      </c>
      <c r="K90" t="n">
        <v>47.83</v>
      </c>
      <c r="L90" t="n">
        <v>2</v>
      </c>
      <c r="M90" t="n">
        <v>67</v>
      </c>
      <c r="N90" t="n">
        <v>23.34</v>
      </c>
      <c r="O90" t="n">
        <v>17891.86</v>
      </c>
      <c r="P90" t="n">
        <v>188.98</v>
      </c>
      <c r="Q90" t="n">
        <v>3033.73</v>
      </c>
      <c r="R90" t="n">
        <v>124.92</v>
      </c>
      <c r="S90" t="n">
        <v>56.78</v>
      </c>
      <c r="T90" t="n">
        <v>32003.15</v>
      </c>
      <c r="U90" t="n">
        <v>0.45</v>
      </c>
      <c r="V90" t="n">
        <v>0.82</v>
      </c>
      <c r="W90" t="n">
        <v>2.76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70</v>
      </c>
      <c r="C91" t="inlineStr">
        <is>
          <t xml:space="preserve">CONCLUIDO	</t>
        </is>
      </c>
      <c r="D91" t="n">
        <v>4.276</v>
      </c>
      <c r="E91" t="n">
        <v>23.39</v>
      </c>
      <c r="F91" t="n">
        <v>19.45</v>
      </c>
      <c r="G91" t="n">
        <v>19.78</v>
      </c>
      <c r="H91" t="n">
        <v>0.28</v>
      </c>
      <c r="I91" t="n">
        <v>59</v>
      </c>
      <c r="J91" t="n">
        <v>143.51</v>
      </c>
      <c r="K91" t="n">
        <v>47.83</v>
      </c>
      <c r="L91" t="n">
        <v>2.25</v>
      </c>
      <c r="M91" t="n">
        <v>56</v>
      </c>
      <c r="N91" t="n">
        <v>23.44</v>
      </c>
      <c r="O91" t="n">
        <v>17934.06</v>
      </c>
      <c r="P91" t="n">
        <v>180.44</v>
      </c>
      <c r="Q91" t="n">
        <v>3033.83</v>
      </c>
      <c r="R91" t="n">
        <v>115.59</v>
      </c>
      <c r="S91" t="n">
        <v>56.78</v>
      </c>
      <c r="T91" t="n">
        <v>27385.41</v>
      </c>
      <c r="U91" t="n">
        <v>0.49</v>
      </c>
      <c r="V91" t="n">
        <v>0.83</v>
      </c>
      <c r="W91" t="n">
        <v>2.76</v>
      </c>
      <c r="X91" t="n">
        <v>1.69</v>
      </c>
      <c r="Y91" t="n">
        <v>1</v>
      </c>
      <c r="Z91" t="n">
        <v>10</v>
      </c>
    </row>
    <row r="92">
      <c r="A92" t="n">
        <v>6</v>
      </c>
      <c r="B92" t="n">
        <v>70</v>
      </c>
      <c r="C92" t="inlineStr">
        <is>
          <t xml:space="preserve">CONCLUIDO	</t>
        </is>
      </c>
      <c r="D92" t="n">
        <v>4.3625</v>
      </c>
      <c r="E92" t="n">
        <v>22.92</v>
      </c>
      <c r="F92" t="n">
        <v>19.22</v>
      </c>
      <c r="G92" t="n">
        <v>22.61</v>
      </c>
      <c r="H92" t="n">
        <v>0.31</v>
      </c>
      <c r="I92" t="n">
        <v>51</v>
      </c>
      <c r="J92" t="n">
        <v>143.86</v>
      </c>
      <c r="K92" t="n">
        <v>47.83</v>
      </c>
      <c r="L92" t="n">
        <v>2.5</v>
      </c>
      <c r="M92" t="n">
        <v>43</v>
      </c>
      <c r="N92" t="n">
        <v>23.53</v>
      </c>
      <c r="O92" t="n">
        <v>17976.29</v>
      </c>
      <c r="P92" t="n">
        <v>172.32</v>
      </c>
      <c r="Q92" t="n">
        <v>3033.75</v>
      </c>
      <c r="R92" t="n">
        <v>107.82</v>
      </c>
      <c r="S92" t="n">
        <v>56.78</v>
      </c>
      <c r="T92" t="n">
        <v>23544.18</v>
      </c>
      <c r="U92" t="n">
        <v>0.53</v>
      </c>
      <c r="V92" t="n">
        <v>0.84</v>
      </c>
      <c r="W92" t="n">
        <v>2.75</v>
      </c>
      <c r="X92" t="n">
        <v>1.45</v>
      </c>
      <c r="Y92" t="n">
        <v>1</v>
      </c>
      <c r="Z92" t="n">
        <v>10</v>
      </c>
    </row>
    <row r="93">
      <c r="A93" t="n">
        <v>7</v>
      </c>
      <c r="B93" t="n">
        <v>70</v>
      </c>
      <c r="C93" t="inlineStr">
        <is>
          <t xml:space="preserve">CONCLUIDO	</t>
        </is>
      </c>
      <c r="D93" t="n">
        <v>4.4043</v>
      </c>
      <c r="E93" t="n">
        <v>22.7</v>
      </c>
      <c r="F93" t="n">
        <v>19.12</v>
      </c>
      <c r="G93" t="n">
        <v>24.41</v>
      </c>
      <c r="H93" t="n">
        <v>0.34</v>
      </c>
      <c r="I93" t="n">
        <v>47</v>
      </c>
      <c r="J93" t="n">
        <v>144.2</v>
      </c>
      <c r="K93" t="n">
        <v>47.83</v>
      </c>
      <c r="L93" t="n">
        <v>2.75</v>
      </c>
      <c r="M93" t="n">
        <v>19</v>
      </c>
      <c r="N93" t="n">
        <v>23.62</v>
      </c>
      <c r="O93" t="n">
        <v>18018.55</v>
      </c>
      <c r="P93" t="n">
        <v>166.31</v>
      </c>
      <c r="Q93" t="n">
        <v>3033.53</v>
      </c>
      <c r="R93" t="n">
        <v>103.97</v>
      </c>
      <c r="S93" t="n">
        <v>56.78</v>
      </c>
      <c r="T93" t="n">
        <v>21639.41</v>
      </c>
      <c r="U93" t="n">
        <v>0.55</v>
      </c>
      <c r="V93" t="n">
        <v>0.84</v>
      </c>
      <c r="W93" t="n">
        <v>2.76</v>
      </c>
      <c r="X93" t="n">
        <v>1.35</v>
      </c>
      <c r="Y93" t="n">
        <v>1</v>
      </c>
      <c r="Z93" t="n">
        <v>10</v>
      </c>
    </row>
    <row r="94">
      <c r="A94" t="n">
        <v>8</v>
      </c>
      <c r="B94" t="n">
        <v>70</v>
      </c>
      <c r="C94" t="inlineStr">
        <is>
          <t xml:space="preserve">CONCLUIDO	</t>
        </is>
      </c>
      <c r="D94" t="n">
        <v>4.423</v>
      </c>
      <c r="E94" t="n">
        <v>22.61</v>
      </c>
      <c r="F94" t="n">
        <v>19.08</v>
      </c>
      <c r="G94" t="n">
        <v>25.44</v>
      </c>
      <c r="H94" t="n">
        <v>0.37</v>
      </c>
      <c r="I94" t="n">
        <v>45</v>
      </c>
      <c r="J94" t="n">
        <v>144.54</v>
      </c>
      <c r="K94" t="n">
        <v>47.83</v>
      </c>
      <c r="L94" t="n">
        <v>3</v>
      </c>
      <c r="M94" t="n">
        <v>1</v>
      </c>
      <c r="N94" t="n">
        <v>23.71</v>
      </c>
      <c r="O94" t="n">
        <v>18060.85</v>
      </c>
      <c r="P94" t="n">
        <v>164.94</v>
      </c>
      <c r="Q94" t="n">
        <v>3033.69</v>
      </c>
      <c r="R94" t="n">
        <v>101.86</v>
      </c>
      <c r="S94" t="n">
        <v>56.78</v>
      </c>
      <c r="T94" t="n">
        <v>20594.06</v>
      </c>
      <c r="U94" t="n">
        <v>0.5600000000000001</v>
      </c>
      <c r="V94" t="n">
        <v>0.85</v>
      </c>
      <c r="W94" t="n">
        <v>2.78</v>
      </c>
      <c r="X94" t="n">
        <v>1.31</v>
      </c>
      <c r="Y94" t="n">
        <v>1</v>
      </c>
      <c r="Z94" t="n">
        <v>10</v>
      </c>
    </row>
    <row r="95">
      <c r="A95" t="n">
        <v>9</v>
      </c>
      <c r="B95" t="n">
        <v>70</v>
      </c>
      <c r="C95" t="inlineStr">
        <is>
          <t xml:space="preserve">CONCLUIDO	</t>
        </is>
      </c>
      <c r="D95" t="n">
        <v>4.4235</v>
      </c>
      <c r="E95" t="n">
        <v>22.61</v>
      </c>
      <c r="F95" t="n">
        <v>19.08</v>
      </c>
      <c r="G95" t="n">
        <v>25.44</v>
      </c>
      <c r="H95" t="n">
        <v>0.4</v>
      </c>
      <c r="I95" t="n">
        <v>45</v>
      </c>
      <c r="J95" t="n">
        <v>144.89</v>
      </c>
      <c r="K95" t="n">
        <v>47.83</v>
      </c>
      <c r="L95" t="n">
        <v>3.25</v>
      </c>
      <c r="M95" t="n">
        <v>0</v>
      </c>
      <c r="N95" t="n">
        <v>23.81</v>
      </c>
      <c r="O95" t="n">
        <v>18103.18</v>
      </c>
      <c r="P95" t="n">
        <v>165.15</v>
      </c>
      <c r="Q95" t="n">
        <v>3033.69</v>
      </c>
      <c r="R95" t="n">
        <v>101.72</v>
      </c>
      <c r="S95" t="n">
        <v>56.78</v>
      </c>
      <c r="T95" t="n">
        <v>20524.27</v>
      </c>
      <c r="U95" t="n">
        <v>0.5600000000000001</v>
      </c>
      <c r="V95" t="n">
        <v>0.85</v>
      </c>
      <c r="W95" t="n">
        <v>2.78</v>
      </c>
      <c r="X95" t="n">
        <v>1.31</v>
      </c>
      <c r="Y95" t="n">
        <v>1</v>
      </c>
      <c r="Z95" t="n">
        <v>10</v>
      </c>
    </row>
    <row r="96">
      <c r="A96" t="n">
        <v>0</v>
      </c>
      <c r="B96" t="n">
        <v>90</v>
      </c>
      <c r="C96" t="inlineStr">
        <is>
          <t xml:space="preserve">CONCLUIDO	</t>
        </is>
      </c>
      <c r="D96" t="n">
        <v>2.8677</v>
      </c>
      <c r="E96" t="n">
        <v>34.87</v>
      </c>
      <c r="F96" t="n">
        <v>24.45</v>
      </c>
      <c r="G96" t="n">
        <v>6.52</v>
      </c>
      <c r="H96" t="n">
        <v>0.1</v>
      </c>
      <c r="I96" t="n">
        <v>225</v>
      </c>
      <c r="J96" t="n">
        <v>176.73</v>
      </c>
      <c r="K96" t="n">
        <v>52.44</v>
      </c>
      <c r="L96" t="n">
        <v>1</v>
      </c>
      <c r="M96" t="n">
        <v>223</v>
      </c>
      <c r="N96" t="n">
        <v>33.29</v>
      </c>
      <c r="O96" t="n">
        <v>22031.19</v>
      </c>
      <c r="P96" t="n">
        <v>309.86</v>
      </c>
      <c r="Q96" t="n">
        <v>3034.16</v>
      </c>
      <c r="R96" t="n">
        <v>279.17</v>
      </c>
      <c r="S96" t="n">
        <v>56.78</v>
      </c>
      <c r="T96" t="n">
        <v>108348.2</v>
      </c>
      <c r="U96" t="n">
        <v>0.2</v>
      </c>
      <c r="V96" t="n">
        <v>0.66</v>
      </c>
      <c r="W96" t="n">
        <v>3.02</v>
      </c>
      <c r="X96" t="n">
        <v>6.68</v>
      </c>
      <c r="Y96" t="n">
        <v>1</v>
      </c>
      <c r="Z96" t="n">
        <v>10</v>
      </c>
    </row>
    <row r="97">
      <c r="A97" t="n">
        <v>1</v>
      </c>
      <c r="B97" t="n">
        <v>90</v>
      </c>
      <c r="C97" t="inlineStr">
        <is>
          <t xml:space="preserve">CONCLUIDO	</t>
        </is>
      </c>
      <c r="D97" t="n">
        <v>3.2493</v>
      </c>
      <c r="E97" t="n">
        <v>30.78</v>
      </c>
      <c r="F97" t="n">
        <v>22.56</v>
      </c>
      <c r="G97" t="n">
        <v>8.300000000000001</v>
      </c>
      <c r="H97" t="n">
        <v>0.13</v>
      </c>
      <c r="I97" t="n">
        <v>163</v>
      </c>
      <c r="J97" t="n">
        <v>177.1</v>
      </c>
      <c r="K97" t="n">
        <v>52.44</v>
      </c>
      <c r="L97" t="n">
        <v>1.25</v>
      </c>
      <c r="M97" t="n">
        <v>161</v>
      </c>
      <c r="N97" t="n">
        <v>33.41</v>
      </c>
      <c r="O97" t="n">
        <v>22076.81</v>
      </c>
      <c r="P97" t="n">
        <v>281.38</v>
      </c>
      <c r="Q97" t="n">
        <v>3034.75</v>
      </c>
      <c r="R97" t="n">
        <v>216.63</v>
      </c>
      <c r="S97" t="n">
        <v>56.78</v>
      </c>
      <c r="T97" t="n">
        <v>77385.44</v>
      </c>
      <c r="U97" t="n">
        <v>0.26</v>
      </c>
      <c r="V97" t="n">
        <v>0.72</v>
      </c>
      <c r="W97" t="n">
        <v>2.94</v>
      </c>
      <c r="X97" t="n">
        <v>4.79</v>
      </c>
      <c r="Y97" t="n">
        <v>1</v>
      </c>
      <c r="Z97" t="n">
        <v>10</v>
      </c>
    </row>
    <row r="98">
      <c r="A98" t="n">
        <v>2</v>
      </c>
      <c r="B98" t="n">
        <v>90</v>
      </c>
      <c r="C98" t="inlineStr">
        <is>
          <t xml:space="preserve">CONCLUIDO	</t>
        </is>
      </c>
      <c r="D98" t="n">
        <v>3.5123</v>
      </c>
      <c r="E98" t="n">
        <v>28.47</v>
      </c>
      <c r="F98" t="n">
        <v>21.5</v>
      </c>
      <c r="G98" t="n">
        <v>10.08</v>
      </c>
      <c r="H98" t="n">
        <v>0.15</v>
      </c>
      <c r="I98" t="n">
        <v>128</v>
      </c>
      <c r="J98" t="n">
        <v>177.47</v>
      </c>
      <c r="K98" t="n">
        <v>52.44</v>
      </c>
      <c r="L98" t="n">
        <v>1.5</v>
      </c>
      <c r="M98" t="n">
        <v>126</v>
      </c>
      <c r="N98" t="n">
        <v>33.53</v>
      </c>
      <c r="O98" t="n">
        <v>22122.46</v>
      </c>
      <c r="P98" t="n">
        <v>263.78</v>
      </c>
      <c r="Q98" t="n">
        <v>3034.12</v>
      </c>
      <c r="R98" t="n">
        <v>182.6</v>
      </c>
      <c r="S98" t="n">
        <v>56.78</v>
      </c>
      <c r="T98" t="n">
        <v>60546.33</v>
      </c>
      <c r="U98" t="n">
        <v>0.31</v>
      </c>
      <c r="V98" t="n">
        <v>0.75</v>
      </c>
      <c r="W98" t="n">
        <v>2.86</v>
      </c>
      <c r="X98" t="n">
        <v>3.73</v>
      </c>
      <c r="Y98" t="n">
        <v>1</v>
      </c>
      <c r="Z98" t="n">
        <v>10</v>
      </c>
    </row>
    <row r="99">
      <c r="A99" t="n">
        <v>3</v>
      </c>
      <c r="B99" t="n">
        <v>90</v>
      </c>
      <c r="C99" t="inlineStr">
        <is>
          <t xml:space="preserve">CONCLUIDO	</t>
        </is>
      </c>
      <c r="D99" t="n">
        <v>3.722</v>
      </c>
      <c r="E99" t="n">
        <v>26.87</v>
      </c>
      <c r="F99" t="n">
        <v>20.75</v>
      </c>
      <c r="G99" t="n">
        <v>11.97</v>
      </c>
      <c r="H99" t="n">
        <v>0.17</v>
      </c>
      <c r="I99" t="n">
        <v>104</v>
      </c>
      <c r="J99" t="n">
        <v>177.84</v>
      </c>
      <c r="K99" t="n">
        <v>52.44</v>
      </c>
      <c r="L99" t="n">
        <v>1.75</v>
      </c>
      <c r="M99" t="n">
        <v>102</v>
      </c>
      <c r="N99" t="n">
        <v>33.65</v>
      </c>
      <c r="O99" t="n">
        <v>22168.15</v>
      </c>
      <c r="P99" t="n">
        <v>250.29</v>
      </c>
      <c r="Q99" t="n">
        <v>3034.21</v>
      </c>
      <c r="R99" t="n">
        <v>157.88</v>
      </c>
      <c r="S99" t="n">
        <v>56.78</v>
      </c>
      <c r="T99" t="n">
        <v>48305.91</v>
      </c>
      <c r="U99" t="n">
        <v>0.36</v>
      </c>
      <c r="V99" t="n">
        <v>0.78</v>
      </c>
      <c r="W99" t="n">
        <v>2.83</v>
      </c>
      <c r="X99" t="n">
        <v>2.98</v>
      </c>
      <c r="Y99" t="n">
        <v>1</v>
      </c>
      <c r="Z99" t="n">
        <v>10</v>
      </c>
    </row>
    <row r="100">
      <c r="A100" t="n">
        <v>4</v>
      </c>
      <c r="B100" t="n">
        <v>90</v>
      </c>
      <c r="C100" t="inlineStr">
        <is>
          <t xml:space="preserve">CONCLUIDO	</t>
        </is>
      </c>
      <c r="D100" t="n">
        <v>3.8683</v>
      </c>
      <c r="E100" t="n">
        <v>25.85</v>
      </c>
      <c r="F100" t="n">
        <v>20.3</v>
      </c>
      <c r="G100" t="n">
        <v>13.84</v>
      </c>
      <c r="H100" t="n">
        <v>0.2</v>
      </c>
      <c r="I100" t="n">
        <v>88</v>
      </c>
      <c r="J100" t="n">
        <v>178.21</v>
      </c>
      <c r="K100" t="n">
        <v>52.44</v>
      </c>
      <c r="L100" t="n">
        <v>2</v>
      </c>
      <c r="M100" t="n">
        <v>86</v>
      </c>
      <c r="N100" t="n">
        <v>33.77</v>
      </c>
      <c r="O100" t="n">
        <v>22213.89</v>
      </c>
      <c r="P100" t="n">
        <v>240.74</v>
      </c>
      <c r="Q100" t="n">
        <v>3033.86</v>
      </c>
      <c r="R100" t="n">
        <v>143.23</v>
      </c>
      <c r="S100" t="n">
        <v>56.78</v>
      </c>
      <c r="T100" t="n">
        <v>41061.4</v>
      </c>
      <c r="U100" t="n">
        <v>0.4</v>
      </c>
      <c r="V100" t="n">
        <v>0.79</v>
      </c>
      <c r="W100" t="n">
        <v>2.81</v>
      </c>
      <c r="X100" t="n">
        <v>2.54</v>
      </c>
      <c r="Y100" t="n">
        <v>1</v>
      </c>
      <c r="Z100" t="n">
        <v>10</v>
      </c>
    </row>
    <row r="101">
      <c r="A101" t="n">
        <v>5</v>
      </c>
      <c r="B101" t="n">
        <v>90</v>
      </c>
      <c r="C101" t="inlineStr">
        <is>
          <t xml:space="preserve">CONCLUIDO	</t>
        </is>
      </c>
      <c r="D101" t="n">
        <v>3.9998</v>
      </c>
      <c r="E101" t="n">
        <v>25</v>
      </c>
      <c r="F101" t="n">
        <v>19.91</v>
      </c>
      <c r="G101" t="n">
        <v>15.93</v>
      </c>
      <c r="H101" t="n">
        <v>0.22</v>
      </c>
      <c r="I101" t="n">
        <v>75</v>
      </c>
      <c r="J101" t="n">
        <v>178.59</v>
      </c>
      <c r="K101" t="n">
        <v>52.44</v>
      </c>
      <c r="L101" t="n">
        <v>2.25</v>
      </c>
      <c r="M101" t="n">
        <v>73</v>
      </c>
      <c r="N101" t="n">
        <v>33.89</v>
      </c>
      <c r="O101" t="n">
        <v>22259.66</v>
      </c>
      <c r="P101" t="n">
        <v>231.96</v>
      </c>
      <c r="Q101" t="n">
        <v>3033.7</v>
      </c>
      <c r="R101" t="n">
        <v>131.33</v>
      </c>
      <c r="S101" t="n">
        <v>56.78</v>
      </c>
      <c r="T101" t="n">
        <v>35178.25</v>
      </c>
      <c r="U101" t="n">
        <v>0.43</v>
      </c>
      <c r="V101" t="n">
        <v>0.8100000000000001</v>
      </c>
      <c r="W101" t="n">
        <v>2.76</v>
      </c>
      <c r="X101" t="n">
        <v>2.15</v>
      </c>
      <c r="Y101" t="n">
        <v>1</v>
      </c>
      <c r="Z101" t="n">
        <v>10</v>
      </c>
    </row>
    <row r="102">
      <c r="A102" t="n">
        <v>6</v>
      </c>
      <c r="B102" t="n">
        <v>90</v>
      </c>
      <c r="C102" t="inlineStr">
        <is>
          <t xml:space="preserve">CONCLUIDO	</t>
        </is>
      </c>
      <c r="D102" t="n">
        <v>4.0943</v>
      </c>
      <c r="E102" t="n">
        <v>24.42</v>
      </c>
      <c r="F102" t="n">
        <v>19.66</v>
      </c>
      <c r="G102" t="n">
        <v>17.87</v>
      </c>
      <c r="H102" t="n">
        <v>0.25</v>
      </c>
      <c r="I102" t="n">
        <v>66</v>
      </c>
      <c r="J102" t="n">
        <v>178.96</v>
      </c>
      <c r="K102" t="n">
        <v>52.44</v>
      </c>
      <c r="L102" t="n">
        <v>2.5</v>
      </c>
      <c r="M102" t="n">
        <v>64</v>
      </c>
      <c r="N102" t="n">
        <v>34.02</v>
      </c>
      <c r="O102" t="n">
        <v>22305.48</v>
      </c>
      <c r="P102" t="n">
        <v>224.45</v>
      </c>
      <c r="Q102" t="n">
        <v>3033.72</v>
      </c>
      <c r="R102" t="n">
        <v>122.46</v>
      </c>
      <c r="S102" t="n">
        <v>56.78</v>
      </c>
      <c r="T102" t="n">
        <v>30785.8</v>
      </c>
      <c r="U102" t="n">
        <v>0.46</v>
      </c>
      <c r="V102" t="n">
        <v>0.82</v>
      </c>
      <c r="W102" t="n">
        <v>2.76</v>
      </c>
      <c r="X102" t="n">
        <v>1.89</v>
      </c>
      <c r="Y102" t="n">
        <v>1</v>
      </c>
      <c r="Z102" t="n">
        <v>10</v>
      </c>
    </row>
    <row r="103">
      <c r="A103" t="n">
        <v>7</v>
      </c>
      <c r="B103" t="n">
        <v>90</v>
      </c>
      <c r="C103" t="inlineStr">
        <is>
          <t xml:space="preserve">CONCLUIDO	</t>
        </is>
      </c>
      <c r="D103" t="n">
        <v>4.1844</v>
      </c>
      <c r="E103" t="n">
        <v>23.9</v>
      </c>
      <c r="F103" t="n">
        <v>19.42</v>
      </c>
      <c r="G103" t="n">
        <v>20.08</v>
      </c>
      <c r="H103" t="n">
        <v>0.27</v>
      </c>
      <c r="I103" t="n">
        <v>58</v>
      </c>
      <c r="J103" t="n">
        <v>179.33</v>
      </c>
      <c r="K103" t="n">
        <v>52.44</v>
      </c>
      <c r="L103" t="n">
        <v>2.75</v>
      </c>
      <c r="M103" t="n">
        <v>56</v>
      </c>
      <c r="N103" t="n">
        <v>34.14</v>
      </c>
      <c r="O103" t="n">
        <v>22351.34</v>
      </c>
      <c r="P103" t="n">
        <v>216.2</v>
      </c>
      <c r="Q103" t="n">
        <v>3033.67</v>
      </c>
      <c r="R103" t="n">
        <v>114.55</v>
      </c>
      <c r="S103" t="n">
        <v>56.78</v>
      </c>
      <c r="T103" t="n">
        <v>26872.75</v>
      </c>
      <c r="U103" t="n">
        <v>0.5</v>
      </c>
      <c r="V103" t="n">
        <v>0.83</v>
      </c>
      <c r="W103" t="n">
        <v>2.75</v>
      </c>
      <c r="X103" t="n">
        <v>1.65</v>
      </c>
      <c r="Y103" t="n">
        <v>1</v>
      </c>
      <c r="Z103" t="n">
        <v>10</v>
      </c>
    </row>
    <row r="104">
      <c r="A104" t="n">
        <v>8</v>
      </c>
      <c r="B104" t="n">
        <v>90</v>
      </c>
      <c r="C104" t="inlineStr">
        <is>
          <t xml:space="preserve">CONCLUIDO	</t>
        </is>
      </c>
      <c r="D104" t="n">
        <v>4.2518</v>
      </c>
      <c r="E104" t="n">
        <v>23.52</v>
      </c>
      <c r="F104" t="n">
        <v>19.25</v>
      </c>
      <c r="G104" t="n">
        <v>22.21</v>
      </c>
      <c r="H104" t="n">
        <v>0.3</v>
      </c>
      <c r="I104" t="n">
        <v>52</v>
      </c>
      <c r="J104" t="n">
        <v>179.7</v>
      </c>
      <c r="K104" t="n">
        <v>52.44</v>
      </c>
      <c r="L104" t="n">
        <v>3</v>
      </c>
      <c r="M104" t="n">
        <v>50</v>
      </c>
      <c r="N104" t="n">
        <v>34.26</v>
      </c>
      <c r="O104" t="n">
        <v>22397.24</v>
      </c>
      <c r="P104" t="n">
        <v>210.51</v>
      </c>
      <c r="Q104" t="n">
        <v>3033.51</v>
      </c>
      <c r="R104" t="n">
        <v>109.08</v>
      </c>
      <c r="S104" t="n">
        <v>56.78</v>
      </c>
      <c r="T104" t="n">
        <v>24166.31</v>
      </c>
      <c r="U104" t="n">
        <v>0.52</v>
      </c>
      <c r="V104" t="n">
        <v>0.84</v>
      </c>
      <c r="W104" t="n">
        <v>2.74</v>
      </c>
      <c r="X104" t="n">
        <v>1.48</v>
      </c>
      <c r="Y104" t="n">
        <v>1</v>
      </c>
      <c r="Z104" t="n">
        <v>10</v>
      </c>
    </row>
    <row r="105">
      <c r="A105" t="n">
        <v>9</v>
      </c>
      <c r="B105" t="n">
        <v>90</v>
      </c>
      <c r="C105" t="inlineStr">
        <is>
          <t xml:space="preserve">CONCLUIDO	</t>
        </is>
      </c>
      <c r="D105" t="n">
        <v>4.3251</v>
      </c>
      <c r="E105" t="n">
        <v>23.12</v>
      </c>
      <c r="F105" t="n">
        <v>19.07</v>
      </c>
      <c r="G105" t="n">
        <v>24.87</v>
      </c>
      <c r="H105" t="n">
        <v>0.32</v>
      </c>
      <c r="I105" t="n">
        <v>46</v>
      </c>
      <c r="J105" t="n">
        <v>180.07</v>
      </c>
      <c r="K105" t="n">
        <v>52.44</v>
      </c>
      <c r="L105" t="n">
        <v>3.25</v>
      </c>
      <c r="M105" t="n">
        <v>44</v>
      </c>
      <c r="N105" t="n">
        <v>34.38</v>
      </c>
      <c r="O105" t="n">
        <v>22443.18</v>
      </c>
      <c r="P105" t="n">
        <v>202.94</v>
      </c>
      <c r="Q105" t="n">
        <v>3033.53</v>
      </c>
      <c r="R105" t="n">
        <v>102.92</v>
      </c>
      <c r="S105" t="n">
        <v>56.78</v>
      </c>
      <c r="T105" t="n">
        <v>21118.49</v>
      </c>
      <c r="U105" t="n">
        <v>0.55</v>
      </c>
      <c r="V105" t="n">
        <v>0.85</v>
      </c>
      <c r="W105" t="n">
        <v>2.73</v>
      </c>
      <c r="X105" t="n">
        <v>1.3</v>
      </c>
      <c r="Y105" t="n">
        <v>1</v>
      </c>
      <c r="Z105" t="n">
        <v>10</v>
      </c>
    </row>
    <row r="106">
      <c r="A106" t="n">
        <v>10</v>
      </c>
      <c r="B106" t="n">
        <v>90</v>
      </c>
      <c r="C106" t="inlineStr">
        <is>
          <t xml:space="preserve">CONCLUIDO	</t>
        </is>
      </c>
      <c r="D106" t="n">
        <v>4.3705</v>
      </c>
      <c r="E106" t="n">
        <v>22.88</v>
      </c>
      <c r="F106" t="n">
        <v>18.97</v>
      </c>
      <c r="G106" t="n">
        <v>27.1</v>
      </c>
      <c r="H106" t="n">
        <v>0.34</v>
      </c>
      <c r="I106" t="n">
        <v>42</v>
      </c>
      <c r="J106" t="n">
        <v>180.45</v>
      </c>
      <c r="K106" t="n">
        <v>52.44</v>
      </c>
      <c r="L106" t="n">
        <v>3.5</v>
      </c>
      <c r="M106" t="n">
        <v>37</v>
      </c>
      <c r="N106" t="n">
        <v>34.51</v>
      </c>
      <c r="O106" t="n">
        <v>22489.16</v>
      </c>
      <c r="P106" t="n">
        <v>195.7</v>
      </c>
      <c r="Q106" t="n">
        <v>3033.73</v>
      </c>
      <c r="R106" t="n">
        <v>99.81999999999999</v>
      </c>
      <c r="S106" t="n">
        <v>56.78</v>
      </c>
      <c r="T106" t="n">
        <v>19589.02</v>
      </c>
      <c r="U106" t="n">
        <v>0.57</v>
      </c>
      <c r="V106" t="n">
        <v>0.85</v>
      </c>
      <c r="W106" t="n">
        <v>2.73</v>
      </c>
      <c r="X106" t="n">
        <v>1.2</v>
      </c>
      <c r="Y106" t="n">
        <v>1</v>
      </c>
      <c r="Z106" t="n">
        <v>10</v>
      </c>
    </row>
    <row r="107">
      <c r="A107" t="n">
        <v>11</v>
      </c>
      <c r="B107" t="n">
        <v>90</v>
      </c>
      <c r="C107" t="inlineStr">
        <is>
          <t xml:space="preserve">CONCLUIDO	</t>
        </is>
      </c>
      <c r="D107" t="n">
        <v>4.4336</v>
      </c>
      <c r="E107" t="n">
        <v>22.56</v>
      </c>
      <c r="F107" t="n">
        <v>18.82</v>
      </c>
      <c r="G107" t="n">
        <v>30.52</v>
      </c>
      <c r="H107" t="n">
        <v>0.37</v>
      </c>
      <c r="I107" t="n">
        <v>37</v>
      </c>
      <c r="J107" t="n">
        <v>180.82</v>
      </c>
      <c r="K107" t="n">
        <v>52.44</v>
      </c>
      <c r="L107" t="n">
        <v>3.75</v>
      </c>
      <c r="M107" t="n">
        <v>24</v>
      </c>
      <c r="N107" t="n">
        <v>34.63</v>
      </c>
      <c r="O107" t="n">
        <v>22535.19</v>
      </c>
      <c r="P107" t="n">
        <v>186.19</v>
      </c>
      <c r="Q107" t="n">
        <v>3033.79</v>
      </c>
      <c r="R107" t="n">
        <v>94.58</v>
      </c>
      <c r="S107" t="n">
        <v>56.78</v>
      </c>
      <c r="T107" t="n">
        <v>16990.9</v>
      </c>
      <c r="U107" t="n">
        <v>0.6</v>
      </c>
      <c r="V107" t="n">
        <v>0.86</v>
      </c>
      <c r="W107" t="n">
        <v>2.73</v>
      </c>
      <c r="X107" t="n">
        <v>1.05</v>
      </c>
      <c r="Y107" t="n">
        <v>1</v>
      </c>
      <c r="Z107" t="n">
        <v>10</v>
      </c>
    </row>
    <row r="108">
      <c r="A108" t="n">
        <v>12</v>
      </c>
      <c r="B108" t="n">
        <v>90</v>
      </c>
      <c r="C108" t="inlineStr">
        <is>
          <t xml:space="preserve">CONCLUIDO	</t>
        </is>
      </c>
      <c r="D108" t="n">
        <v>4.4421</v>
      </c>
      <c r="E108" t="n">
        <v>22.51</v>
      </c>
      <c r="F108" t="n">
        <v>18.81</v>
      </c>
      <c r="G108" t="n">
        <v>31.35</v>
      </c>
      <c r="H108" t="n">
        <v>0.39</v>
      </c>
      <c r="I108" t="n">
        <v>36</v>
      </c>
      <c r="J108" t="n">
        <v>181.19</v>
      </c>
      <c r="K108" t="n">
        <v>52.44</v>
      </c>
      <c r="L108" t="n">
        <v>4</v>
      </c>
      <c r="M108" t="n">
        <v>12</v>
      </c>
      <c r="N108" t="n">
        <v>34.75</v>
      </c>
      <c r="O108" t="n">
        <v>22581.25</v>
      </c>
      <c r="P108" t="n">
        <v>187.05</v>
      </c>
      <c r="Q108" t="n">
        <v>3033.66</v>
      </c>
      <c r="R108" t="n">
        <v>94.12</v>
      </c>
      <c r="S108" t="n">
        <v>56.78</v>
      </c>
      <c r="T108" t="n">
        <v>16767.65</v>
      </c>
      <c r="U108" t="n">
        <v>0.6</v>
      </c>
      <c r="V108" t="n">
        <v>0.86</v>
      </c>
      <c r="W108" t="n">
        <v>2.74</v>
      </c>
      <c r="X108" t="n">
        <v>1.05</v>
      </c>
      <c r="Y108" t="n">
        <v>1</v>
      </c>
      <c r="Z108" t="n">
        <v>10</v>
      </c>
    </row>
    <row r="109">
      <c r="A109" t="n">
        <v>13</v>
      </c>
      <c r="B109" t="n">
        <v>90</v>
      </c>
      <c r="C109" t="inlineStr">
        <is>
          <t xml:space="preserve">CONCLUIDO	</t>
        </is>
      </c>
      <c r="D109" t="n">
        <v>4.4549</v>
      </c>
      <c r="E109" t="n">
        <v>22.45</v>
      </c>
      <c r="F109" t="n">
        <v>18.78</v>
      </c>
      <c r="G109" t="n">
        <v>32.2</v>
      </c>
      <c r="H109" t="n">
        <v>0.42</v>
      </c>
      <c r="I109" t="n">
        <v>35</v>
      </c>
      <c r="J109" t="n">
        <v>181.57</v>
      </c>
      <c r="K109" t="n">
        <v>52.44</v>
      </c>
      <c r="L109" t="n">
        <v>4.25</v>
      </c>
      <c r="M109" t="n">
        <v>4</v>
      </c>
      <c r="N109" t="n">
        <v>34.88</v>
      </c>
      <c r="O109" t="n">
        <v>22627.36</v>
      </c>
      <c r="P109" t="n">
        <v>185.38</v>
      </c>
      <c r="Q109" t="n">
        <v>3033.65</v>
      </c>
      <c r="R109" t="n">
        <v>92.59</v>
      </c>
      <c r="S109" t="n">
        <v>56.78</v>
      </c>
      <c r="T109" t="n">
        <v>16009.89</v>
      </c>
      <c r="U109" t="n">
        <v>0.61</v>
      </c>
      <c r="V109" t="n">
        <v>0.86</v>
      </c>
      <c r="W109" t="n">
        <v>2.75</v>
      </c>
      <c r="X109" t="n">
        <v>1.02</v>
      </c>
      <c r="Y109" t="n">
        <v>1</v>
      </c>
      <c r="Z109" t="n">
        <v>10</v>
      </c>
    </row>
    <row r="110">
      <c r="A110" t="n">
        <v>14</v>
      </c>
      <c r="B110" t="n">
        <v>90</v>
      </c>
      <c r="C110" t="inlineStr">
        <is>
          <t xml:space="preserve">CONCLUIDO	</t>
        </is>
      </c>
      <c r="D110" t="n">
        <v>4.4572</v>
      </c>
      <c r="E110" t="n">
        <v>22.44</v>
      </c>
      <c r="F110" t="n">
        <v>18.77</v>
      </c>
      <c r="G110" t="n">
        <v>32.18</v>
      </c>
      <c r="H110" t="n">
        <v>0.44</v>
      </c>
      <c r="I110" t="n">
        <v>35</v>
      </c>
      <c r="J110" t="n">
        <v>181.94</v>
      </c>
      <c r="K110" t="n">
        <v>52.44</v>
      </c>
      <c r="L110" t="n">
        <v>4.5</v>
      </c>
      <c r="M110" t="n">
        <v>0</v>
      </c>
      <c r="N110" t="n">
        <v>35</v>
      </c>
      <c r="O110" t="n">
        <v>22673.63</v>
      </c>
      <c r="P110" t="n">
        <v>185.66</v>
      </c>
      <c r="Q110" t="n">
        <v>3033.97</v>
      </c>
      <c r="R110" t="n">
        <v>92.26000000000001</v>
      </c>
      <c r="S110" t="n">
        <v>56.78</v>
      </c>
      <c r="T110" t="n">
        <v>15843.21</v>
      </c>
      <c r="U110" t="n">
        <v>0.62</v>
      </c>
      <c r="V110" t="n">
        <v>0.86</v>
      </c>
      <c r="W110" t="n">
        <v>2.75</v>
      </c>
      <c r="X110" t="n">
        <v>1</v>
      </c>
      <c r="Y110" t="n">
        <v>1</v>
      </c>
      <c r="Z110" t="n">
        <v>10</v>
      </c>
    </row>
    <row r="111">
      <c r="A111" t="n">
        <v>0</v>
      </c>
      <c r="B111" t="n">
        <v>110</v>
      </c>
      <c r="C111" t="inlineStr">
        <is>
          <t xml:space="preserve">CONCLUIDO	</t>
        </is>
      </c>
      <c r="D111" t="n">
        <v>2.4933</v>
      </c>
      <c r="E111" t="n">
        <v>40.11</v>
      </c>
      <c r="F111" t="n">
        <v>25.97</v>
      </c>
      <c r="G111" t="n">
        <v>5.71</v>
      </c>
      <c r="H111" t="n">
        <v>0.08</v>
      </c>
      <c r="I111" t="n">
        <v>273</v>
      </c>
      <c r="J111" t="n">
        <v>213.37</v>
      </c>
      <c r="K111" t="n">
        <v>56.13</v>
      </c>
      <c r="L111" t="n">
        <v>1</v>
      </c>
      <c r="M111" t="n">
        <v>271</v>
      </c>
      <c r="N111" t="n">
        <v>46.25</v>
      </c>
      <c r="O111" t="n">
        <v>26550.29</v>
      </c>
      <c r="P111" t="n">
        <v>375.63</v>
      </c>
      <c r="Q111" t="n">
        <v>3034.84</v>
      </c>
      <c r="R111" t="n">
        <v>328.54</v>
      </c>
      <c r="S111" t="n">
        <v>56.78</v>
      </c>
      <c r="T111" t="n">
        <v>132793.36</v>
      </c>
      <c r="U111" t="n">
        <v>0.17</v>
      </c>
      <c r="V111" t="n">
        <v>0.62</v>
      </c>
      <c r="W111" t="n">
        <v>3.11</v>
      </c>
      <c r="X111" t="n">
        <v>8.199999999999999</v>
      </c>
      <c r="Y111" t="n">
        <v>1</v>
      </c>
      <c r="Z111" t="n">
        <v>10</v>
      </c>
    </row>
    <row r="112">
      <c r="A112" t="n">
        <v>1</v>
      </c>
      <c r="B112" t="n">
        <v>110</v>
      </c>
      <c r="C112" t="inlineStr">
        <is>
          <t xml:space="preserve">CONCLUIDO	</t>
        </is>
      </c>
      <c r="D112" t="n">
        <v>2.9032</v>
      </c>
      <c r="E112" t="n">
        <v>34.44</v>
      </c>
      <c r="F112" t="n">
        <v>23.56</v>
      </c>
      <c r="G112" t="n">
        <v>7.21</v>
      </c>
      <c r="H112" t="n">
        <v>0.1</v>
      </c>
      <c r="I112" t="n">
        <v>196</v>
      </c>
      <c r="J112" t="n">
        <v>213.78</v>
      </c>
      <c r="K112" t="n">
        <v>56.13</v>
      </c>
      <c r="L112" t="n">
        <v>1.25</v>
      </c>
      <c r="M112" t="n">
        <v>194</v>
      </c>
      <c r="N112" t="n">
        <v>46.4</v>
      </c>
      <c r="O112" t="n">
        <v>26600.32</v>
      </c>
      <c r="P112" t="n">
        <v>337.18</v>
      </c>
      <c r="Q112" t="n">
        <v>3034.48</v>
      </c>
      <c r="R112" t="n">
        <v>249.53</v>
      </c>
      <c r="S112" t="n">
        <v>56.78</v>
      </c>
      <c r="T112" t="n">
        <v>93673.89999999999</v>
      </c>
      <c r="U112" t="n">
        <v>0.23</v>
      </c>
      <c r="V112" t="n">
        <v>0.6899999999999999</v>
      </c>
      <c r="W112" t="n">
        <v>2.98</v>
      </c>
      <c r="X112" t="n">
        <v>5.79</v>
      </c>
      <c r="Y112" t="n">
        <v>1</v>
      </c>
      <c r="Z112" t="n">
        <v>10</v>
      </c>
    </row>
    <row r="113">
      <c r="A113" t="n">
        <v>2</v>
      </c>
      <c r="B113" t="n">
        <v>110</v>
      </c>
      <c r="C113" t="inlineStr">
        <is>
          <t xml:space="preserve">CONCLUIDO	</t>
        </is>
      </c>
      <c r="D113" t="n">
        <v>3.1986</v>
      </c>
      <c r="E113" t="n">
        <v>31.26</v>
      </c>
      <c r="F113" t="n">
        <v>22.23</v>
      </c>
      <c r="G113" t="n">
        <v>8.779999999999999</v>
      </c>
      <c r="H113" t="n">
        <v>0.12</v>
      </c>
      <c r="I113" t="n">
        <v>152</v>
      </c>
      <c r="J113" t="n">
        <v>214.19</v>
      </c>
      <c r="K113" t="n">
        <v>56.13</v>
      </c>
      <c r="L113" t="n">
        <v>1.5</v>
      </c>
      <c r="M113" t="n">
        <v>150</v>
      </c>
      <c r="N113" t="n">
        <v>46.56</v>
      </c>
      <c r="O113" t="n">
        <v>26650.41</v>
      </c>
      <c r="P113" t="n">
        <v>314.67</v>
      </c>
      <c r="Q113" t="n">
        <v>3034.6</v>
      </c>
      <c r="R113" t="n">
        <v>206.13</v>
      </c>
      <c r="S113" t="n">
        <v>56.78</v>
      </c>
      <c r="T113" t="n">
        <v>72194.48</v>
      </c>
      <c r="U113" t="n">
        <v>0.28</v>
      </c>
      <c r="V113" t="n">
        <v>0.73</v>
      </c>
      <c r="W113" t="n">
        <v>2.91</v>
      </c>
      <c r="X113" t="n">
        <v>4.46</v>
      </c>
      <c r="Y113" t="n">
        <v>1</v>
      </c>
      <c r="Z113" t="n">
        <v>10</v>
      </c>
    </row>
    <row r="114">
      <c r="A114" t="n">
        <v>3</v>
      </c>
      <c r="B114" t="n">
        <v>110</v>
      </c>
      <c r="C114" t="inlineStr">
        <is>
          <t xml:space="preserve">CONCLUIDO	</t>
        </is>
      </c>
      <c r="D114" t="n">
        <v>3.4217</v>
      </c>
      <c r="E114" t="n">
        <v>29.23</v>
      </c>
      <c r="F114" t="n">
        <v>21.38</v>
      </c>
      <c r="G114" t="n">
        <v>10.34</v>
      </c>
      <c r="H114" t="n">
        <v>0.14</v>
      </c>
      <c r="I114" t="n">
        <v>124</v>
      </c>
      <c r="J114" t="n">
        <v>214.59</v>
      </c>
      <c r="K114" t="n">
        <v>56.13</v>
      </c>
      <c r="L114" t="n">
        <v>1.75</v>
      </c>
      <c r="M114" t="n">
        <v>122</v>
      </c>
      <c r="N114" t="n">
        <v>46.72</v>
      </c>
      <c r="O114" t="n">
        <v>26700.55</v>
      </c>
      <c r="P114" t="n">
        <v>298.94</v>
      </c>
      <c r="Q114" t="n">
        <v>3033.98</v>
      </c>
      <c r="R114" t="n">
        <v>178.14</v>
      </c>
      <c r="S114" t="n">
        <v>56.78</v>
      </c>
      <c r="T114" t="n">
        <v>58338.87</v>
      </c>
      <c r="U114" t="n">
        <v>0.32</v>
      </c>
      <c r="V114" t="n">
        <v>0.75</v>
      </c>
      <c r="W114" t="n">
        <v>2.87</v>
      </c>
      <c r="X114" t="n">
        <v>3.61</v>
      </c>
      <c r="Y114" t="n">
        <v>1</v>
      </c>
      <c r="Z114" t="n">
        <v>10</v>
      </c>
    </row>
    <row r="115">
      <c r="A115" t="n">
        <v>4</v>
      </c>
      <c r="B115" t="n">
        <v>110</v>
      </c>
      <c r="C115" t="inlineStr">
        <is>
          <t xml:space="preserve">CONCLUIDO	</t>
        </is>
      </c>
      <c r="D115" t="n">
        <v>3.59</v>
      </c>
      <c r="E115" t="n">
        <v>27.86</v>
      </c>
      <c r="F115" t="n">
        <v>20.81</v>
      </c>
      <c r="G115" t="n">
        <v>11.89</v>
      </c>
      <c r="H115" t="n">
        <v>0.17</v>
      </c>
      <c r="I115" t="n">
        <v>105</v>
      </c>
      <c r="J115" t="n">
        <v>215</v>
      </c>
      <c r="K115" t="n">
        <v>56.13</v>
      </c>
      <c r="L115" t="n">
        <v>2</v>
      </c>
      <c r="M115" t="n">
        <v>103</v>
      </c>
      <c r="N115" t="n">
        <v>46.87</v>
      </c>
      <c r="O115" t="n">
        <v>26750.75</v>
      </c>
      <c r="P115" t="n">
        <v>287.9</v>
      </c>
      <c r="Q115" t="n">
        <v>3033.93</v>
      </c>
      <c r="R115" t="n">
        <v>159.98</v>
      </c>
      <c r="S115" t="n">
        <v>56.78</v>
      </c>
      <c r="T115" t="n">
        <v>49350.56</v>
      </c>
      <c r="U115" t="n">
        <v>0.35</v>
      </c>
      <c r="V115" t="n">
        <v>0.78</v>
      </c>
      <c r="W115" t="n">
        <v>2.83</v>
      </c>
      <c r="X115" t="n">
        <v>3.04</v>
      </c>
      <c r="Y115" t="n">
        <v>1</v>
      </c>
      <c r="Z115" t="n">
        <v>10</v>
      </c>
    </row>
    <row r="116">
      <c r="A116" t="n">
        <v>5</v>
      </c>
      <c r="B116" t="n">
        <v>110</v>
      </c>
      <c r="C116" t="inlineStr">
        <is>
          <t xml:space="preserve">CONCLUIDO	</t>
        </is>
      </c>
      <c r="D116" t="n">
        <v>3.7373</v>
      </c>
      <c r="E116" t="n">
        <v>26.76</v>
      </c>
      <c r="F116" t="n">
        <v>20.34</v>
      </c>
      <c r="G116" t="n">
        <v>13.56</v>
      </c>
      <c r="H116" t="n">
        <v>0.19</v>
      </c>
      <c r="I116" t="n">
        <v>90</v>
      </c>
      <c r="J116" t="n">
        <v>215.41</v>
      </c>
      <c r="K116" t="n">
        <v>56.13</v>
      </c>
      <c r="L116" t="n">
        <v>2.25</v>
      </c>
      <c r="M116" t="n">
        <v>88</v>
      </c>
      <c r="N116" t="n">
        <v>47.03</v>
      </c>
      <c r="O116" t="n">
        <v>26801</v>
      </c>
      <c r="P116" t="n">
        <v>277.73</v>
      </c>
      <c r="Q116" t="n">
        <v>3033.63</v>
      </c>
      <c r="R116" t="n">
        <v>145.05</v>
      </c>
      <c r="S116" t="n">
        <v>56.78</v>
      </c>
      <c r="T116" t="n">
        <v>41960.27</v>
      </c>
      <c r="U116" t="n">
        <v>0.39</v>
      </c>
      <c r="V116" t="n">
        <v>0.79</v>
      </c>
      <c r="W116" t="n">
        <v>2.8</v>
      </c>
      <c r="X116" t="n">
        <v>2.58</v>
      </c>
      <c r="Y116" t="n">
        <v>1</v>
      </c>
      <c r="Z116" t="n">
        <v>10</v>
      </c>
    </row>
    <row r="117">
      <c r="A117" t="n">
        <v>6</v>
      </c>
      <c r="B117" t="n">
        <v>110</v>
      </c>
      <c r="C117" t="inlineStr">
        <is>
          <t xml:space="preserve">CONCLUIDO	</t>
        </is>
      </c>
      <c r="D117" t="n">
        <v>3.8499</v>
      </c>
      <c r="E117" t="n">
        <v>25.97</v>
      </c>
      <c r="F117" t="n">
        <v>20.03</v>
      </c>
      <c r="G117" t="n">
        <v>15.21</v>
      </c>
      <c r="H117" t="n">
        <v>0.21</v>
      </c>
      <c r="I117" t="n">
        <v>79</v>
      </c>
      <c r="J117" t="n">
        <v>215.82</v>
      </c>
      <c r="K117" t="n">
        <v>56.13</v>
      </c>
      <c r="L117" t="n">
        <v>2.5</v>
      </c>
      <c r="M117" t="n">
        <v>77</v>
      </c>
      <c r="N117" t="n">
        <v>47.19</v>
      </c>
      <c r="O117" t="n">
        <v>26851.31</v>
      </c>
      <c r="P117" t="n">
        <v>269.66</v>
      </c>
      <c r="Q117" t="n">
        <v>3033.72</v>
      </c>
      <c r="R117" t="n">
        <v>134.38</v>
      </c>
      <c r="S117" t="n">
        <v>56.78</v>
      </c>
      <c r="T117" t="n">
        <v>36684.32</v>
      </c>
      <c r="U117" t="n">
        <v>0.42</v>
      </c>
      <c r="V117" t="n">
        <v>0.8100000000000001</v>
      </c>
      <c r="W117" t="n">
        <v>2.78</v>
      </c>
      <c r="X117" t="n">
        <v>2.26</v>
      </c>
      <c r="Y117" t="n">
        <v>1</v>
      </c>
      <c r="Z117" t="n">
        <v>10</v>
      </c>
    </row>
    <row r="118">
      <c r="A118" t="n">
        <v>7</v>
      </c>
      <c r="B118" t="n">
        <v>110</v>
      </c>
      <c r="C118" t="inlineStr">
        <is>
          <t xml:space="preserve">CONCLUIDO	</t>
        </is>
      </c>
      <c r="D118" t="n">
        <v>3.9484</v>
      </c>
      <c r="E118" t="n">
        <v>25.33</v>
      </c>
      <c r="F118" t="n">
        <v>19.76</v>
      </c>
      <c r="G118" t="n">
        <v>16.94</v>
      </c>
      <c r="H118" t="n">
        <v>0.23</v>
      </c>
      <c r="I118" t="n">
        <v>70</v>
      </c>
      <c r="J118" t="n">
        <v>216.22</v>
      </c>
      <c r="K118" t="n">
        <v>56.13</v>
      </c>
      <c r="L118" t="n">
        <v>2.75</v>
      </c>
      <c r="M118" t="n">
        <v>68</v>
      </c>
      <c r="N118" t="n">
        <v>47.35</v>
      </c>
      <c r="O118" t="n">
        <v>26901.66</v>
      </c>
      <c r="P118" t="n">
        <v>263.1</v>
      </c>
      <c r="Q118" t="n">
        <v>3033.63</v>
      </c>
      <c r="R118" t="n">
        <v>126.07</v>
      </c>
      <c r="S118" t="n">
        <v>56.78</v>
      </c>
      <c r="T118" t="n">
        <v>32573.89</v>
      </c>
      <c r="U118" t="n">
        <v>0.45</v>
      </c>
      <c r="V118" t="n">
        <v>0.82</v>
      </c>
      <c r="W118" t="n">
        <v>2.76</v>
      </c>
      <c r="X118" t="n">
        <v>1.99</v>
      </c>
      <c r="Y118" t="n">
        <v>1</v>
      </c>
      <c r="Z118" t="n">
        <v>10</v>
      </c>
    </row>
    <row r="119">
      <c r="A119" t="n">
        <v>8</v>
      </c>
      <c r="B119" t="n">
        <v>110</v>
      </c>
      <c r="C119" t="inlineStr">
        <is>
          <t xml:space="preserve">CONCLUIDO	</t>
        </is>
      </c>
      <c r="D119" t="n">
        <v>4.0243</v>
      </c>
      <c r="E119" t="n">
        <v>24.85</v>
      </c>
      <c r="F119" t="n">
        <v>19.58</v>
      </c>
      <c r="G119" t="n">
        <v>18.64</v>
      </c>
      <c r="H119" t="n">
        <v>0.25</v>
      </c>
      <c r="I119" t="n">
        <v>63</v>
      </c>
      <c r="J119" t="n">
        <v>216.63</v>
      </c>
      <c r="K119" t="n">
        <v>56.13</v>
      </c>
      <c r="L119" t="n">
        <v>3</v>
      </c>
      <c r="M119" t="n">
        <v>61</v>
      </c>
      <c r="N119" t="n">
        <v>47.51</v>
      </c>
      <c r="O119" t="n">
        <v>26952.08</v>
      </c>
      <c r="P119" t="n">
        <v>256.89</v>
      </c>
      <c r="Q119" t="n">
        <v>3033.89</v>
      </c>
      <c r="R119" t="n">
        <v>120.09</v>
      </c>
      <c r="S119" t="n">
        <v>56.78</v>
      </c>
      <c r="T119" t="n">
        <v>29618.58</v>
      </c>
      <c r="U119" t="n">
        <v>0.47</v>
      </c>
      <c r="V119" t="n">
        <v>0.82</v>
      </c>
      <c r="W119" t="n">
        <v>2.75</v>
      </c>
      <c r="X119" t="n">
        <v>1.81</v>
      </c>
      <c r="Y119" t="n">
        <v>1</v>
      </c>
      <c r="Z119" t="n">
        <v>10</v>
      </c>
    </row>
    <row r="120">
      <c r="A120" t="n">
        <v>9</v>
      </c>
      <c r="B120" t="n">
        <v>110</v>
      </c>
      <c r="C120" t="inlineStr">
        <is>
          <t xml:space="preserve">CONCLUIDO	</t>
        </is>
      </c>
      <c r="D120" t="n">
        <v>4.0964</v>
      </c>
      <c r="E120" t="n">
        <v>24.41</v>
      </c>
      <c r="F120" t="n">
        <v>19.39</v>
      </c>
      <c r="G120" t="n">
        <v>20.41</v>
      </c>
      <c r="H120" t="n">
        <v>0.27</v>
      </c>
      <c r="I120" t="n">
        <v>57</v>
      </c>
      <c r="J120" t="n">
        <v>217.04</v>
      </c>
      <c r="K120" t="n">
        <v>56.13</v>
      </c>
      <c r="L120" t="n">
        <v>3.25</v>
      </c>
      <c r="M120" t="n">
        <v>55</v>
      </c>
      <c r="N120" t="n">
        <v>47.66</v>
      </c>
      <c r="O120" t="n">
        <v>27002.55</v>
      </c>
      <c r="P120" t="n">
        <v>250.96</v>
      </c>
      <c r="Q120" t="n">
        <v>3033.53</v>
      </c>
      <c r="R120" t="n">
        <v>114.02</v>
      </c>
      <c r="S120" t="n">
        <v>56.78</v>
      </c>
      <c r="T120" t="n">
        <v>26615.05</v>
      </c>
      <c r="U120" t="n">
        <v>0.5</v>
      </c>
      <c r="V120" t="n">
        <v>0.83</v>
      </c>
      <c r="W120" t="n">
        <v>2.74</v>
      </c>
      <c r="X120" t="n">
        <v>1.63</v>
      </c>
      <c r="Y120" t="n">
        <v>1</v>
      </c>
      <c r="Z120" t="n">
        <v>10</v>
      </c>
    </row>
    <row r="121">
      <c r="A121" t="n">
        <v>10</v>
      </c>
      <c r="B121" t="n">
        <v>110</v>
      </c>
      <c r="C121" t="inlineStr">
        <is>
          <t xml:space="preserve">CONCLUIDO	</t>
        </is>
      </c>
      <c r="D121" t="n">
        <v>4.1533</v>
      </c>
      <c r="E121" t="n">
        <v>24.08</v>
      </c>
      <c r="F121" t="n">
        <v>19.27</v>
      </c>
      <c r="G121" t="n">
        <v>22.23</v>
      </c>
      <c r="H121" t="n">
        <v>0.29</v>
      </c>
      <c r="I121" t="n">
        <v>52</v>
      </c>
      <c r="J121" t="n">
        <v>217.45</v>
      </c>
      <c r="K121" t="n">
        <v>56.13</v>
      </c>
      <c r="L121" t="n">
        <v>3.5</v>
      </c>
      <c r="M121" t="n">
        <v>50</v>
      </c>
      <c r="N121" t="n">
        <v>47.82</v>
      </c>
      <c r="O121" t="n">
        <v>27053.07</v>
      </c>
      <c r="P121" t="n">
        <v>246.22</v>
      </c>
      <c r="Q121" t="n">
        <v>3033.65</v>
      </c>
      <c r="R121" t="n">
        <v>109.66</v>
      </c>
      <c r="S121" t="n">
        <v>56.78</v>
      </c>
      <c r="T121" t="n">
        <v>24457.79</v>
      </c>
      <c r="U121" t="n">
        <v>0.52</v>
      </c>
      <c r="V121" t="n">
        <v>0.84</v>
      </c>
      <c r="W121" t="n">
        <v>2.74</v>
      </c>
      <c r="X121" t="n">
        <v>1.5</v>
      </c>
      <c r="Y121" t="n">
        <v>1</v>
      </c>
      <c r="Z121" t="n">
        <v>10</v>
      </c>
    </row>
    <row r="122">
      <c r="A122" t="n">
        <v>11</v>
      </c>
      <c r="B122" t="n">
        <v>110</v>
      </c>
      <c r="C122" t="inlineStr">
        <is>
          <t xml:space="preserve">CONCLUIDO	</t>
        </is>
      </c>
      <c r="D122" t="n">
        <v>4.2205</v>
      </c>
      <c r="E122" t="n">
        <v>23.69</v>
      </c>
      <c r="F122" t="n">
        <v>19.1</v>
      </c>
      <c r="G122" t="n">
        <v>24.38</v>
      </c>
      <c r="H122" t="n">
        <v>0.31</v>
      </c>
      <c r="I122" t="n">
        <v>47</v>
      </c>
      <c r="J122" t="n">
        <v>217.86</v>
      </c>
      <c r="K122" t="n">
        <v>56.13</v>
      </c>
      <c r="L122" t="n">
        <v>3.75</v>
      </c>
      <c r="M122" t="n">
        <v>45</v>
      </c>
      <c r="N122" t="n">
        <v>47.98</v>
      </c>
      <c r="O122" t="n">
        <v>27103.65</v>
      </c>
      <c r="P122" t="n">
        <v>239.31</v>
      </c>
      <c r="Q122" t="n">
        <v>3033.69</v>
      </c>
      <c r="R122" t="n">
        <v>104.28</v>
      </c>
      <c r="S122" t="n">
        <v>56.78</v>
      </c>
      <c r="T122" t="n">
        <v>21791.87</v>
      </c>
      <c r="U122" t="n">
        <v>0.54</v>
      </c>
      <c r="V122" t="n">
        <v>0.84</v>
      </c>
      <c r="W122" t="n">
        <v>2.73</v>
      </c>
      <c r="X122" t="n">
        <v>1.33</v>
      </c>
      <c r="Y122" t="n">
        <v>1</v>
      </c>
      <c r="Z122" t="n">
        <v>10</v>
      </c>
    </row>
    <row r="123">
      <c r="A123" t="n">
        <v>12</v>
      </c>
      <c r="B123" t="n">
        <v>110</v>
      </c>
      <c r="C123" t="inlineStr">
        <is>
          <t xml:space="preserve">CONCLUIDO	</t>
        </is>
      </c>
      <c r="D123" t="n">
        <v>4.2753</v>
      </c>
      <c r="E123" t="n">
        <v>23.39</v>
      </c>
      <c r="F123" t="n">
        <v>18.96</v>
      </c>
      <c r="G123" t="n">
        <v>26.46</v>
      </c>
      <c r="H123" t="n">
        <v>0.33</v>
      </c>
      <c r="I123" t="n">
        <v>43</v>
      </c>
      <c r="J123" t="n">
        <v>218.27</v>
      </c>
      <c r="K123" t="n">
        <v>56.13</v>
      </c>
      <c r="L123" t="n">
        <v>4</v>
      </c>
      <c r="M123" t="n">
        <v>41</v>
      </c>
      <c r="N123" t="n">
        <v>48.15</v>
      </c>
      <c r="O123" t="n">
        <v>27154.29</v>
      </c>
      <c r="P123" t="n">
        <v>233.69</v>
      </c>
      <c r="Q123" t="n">
        <v>3033.63</v>
      </c>
      <c r="R123" t="n">
        <v>99.73</v>
      </c>
      <c r="S123" t="n">
        <v>56.78</v>
      </c>
      <c r="T123" t="n">
        <v>19539.2</v>
      </c>
      <c r="U123" t="n">
        <v>0.57</v>
      </c>
      <c r="V123" t="n">
        <v>0.85</v>
      </c>
      <c r="W123" t="n">
        <v>2.72</v>
      </c>
      <c r="X123" t="n">
        <v>1.2</v>
      </c>
      <c r="Y123" t="n">
        <v>1</v>
      </c>
      <c r="Z123" t="n">
        <v>10</v>
      </c>
    </row>
    <row r="124">
      <c r="A124" t="n">
        <v>13</v>
      </c>
      <c r="B124" t="n">
        <v>110</v>
      </c>
      <c r="C124" t="inlineStr">
        <is>
          <t xml:space="preserve">CONCLUIDO	</t>
        </is>
      </c>
      <c r="D124" t="n">
        <v>4.3124</v>
      </c>
      <c r="E124" t="n">
        <v>23.19</v>
      </c>
      <c r="F124" t="n">
        <v>18.89</v>
      </c>
      <c r="G124" t="n">
        <v>28.33</v>
      </c>
      <c r="H124" t="n">
        <v>0.35</v>
      </c>
      <c r="I124" t="n">
        <v>40</v>
      </c>
      <c r="J124" t="n">
        <v>218.68</v>
      </c>
      <c r="K124" t="n">
        <v>56.13</v>
      </c>
      <c r="L124" t="n">
        <v>4.25</v>
      </c>
      <c r="M124" t="n">
        <v>38</v>
      </c>
      <c r="N124" t="n">
        <v>48.31</v>
      </c>
      <c r="O124" t="n">
        <v>27204.98</v>
      </c>
      <c r="P124" t="n">
        <v>227.91</v>
      </c>
      <c r="Q124" t="n">
        <v>3033.45</v>
      </c>
      <c r="R124" t="n">
        <v>97.40000000000001</v>
      </c>
      <c r="S124" t="n">
        <v>56.78</v>
      </c>
      <c r="T124" t="n">
        <v>18386.39</v>
      </c>
      <c r="U124" t="n">
        <v>0.58</v>
      </c>
      <c r="V124" t="n">
        <v>0.85</v>
      </c>
      <c r="W124" t="n">
        <v>2.72</v>
      </c>
      <c r="X124" t="n">
        <v>1.12</v>
      </c>
      <c r="Y124" t="n">
        <v>1</v>
      </c>
      <c r="Z124" t="n">
        <v>10</v>
      </c>
    </row>
    <row r="125">
      <c r="A125" t="n">
        <v>14</v>
      </c>
      <c r="B125" t="n">
        <v>110</v>
      </c>
      <c r="C125" t="inlineStr">
        <is>
          <t xml:space="preserve">CONCLUIDO	</t>
        </is>
      </c>
      <c r="D125" t="n">
        <v>4.348</v>
      </c>
      <c r="E125" t="n">
        <v>23</v>
      </c>
      <c r="F125" t="n">
        <v>18.82</v>
      </c>
      <c r="G125" t="n">
        <v>30.53</v>
      </c>
      <c r="H125" t="n">
        <v>0.36</v>
      </c>
      <c r="I125" t="n">
        <v>37</v>
      </c>
      <c r="J125" t="n">
        <v>219.09</v>
      </c>
      <c r="K125" t="n">
        <v>56.13</v>
      </c>
      <c r="L125" t="n">
        <v>4.5</v>
      </c>
      <c r="M125" t="n">
        <v>34</v>
      </c>
      <c r="N125" t="n">
        <v>48.47</v>
      </c>
      <c r="O125" t="n">
        <v>27255.72</v>
      </c>
      <c r="P125" t="n">
        <v>224.06</v>
      </c>
      <c r="Q125" t="n">
        <v>3033.58</v>
      </c>
      <c r="R125" t="n">
        <v>94.91</v>
      </c>
      <c r="S125" t="n">
        <v>56.78</v>
      </c>
      <c r="T125" t="n">
        <v>17158.8</v>
      </c>
      <c r="U125" t="n">
        <v>0.6</v>
      </c>
      <c r="V125" t="n">
        <v>0.86</v>
      </c>
      <c r="W125" t="n">
        <v>2.73</v>
      </c>
      <c r="X125" t="n">
        <v>1.06</v>
      </c>
      <c r="Y125" t="n">
        <v>1</v>
      </c>
      <c r="Z125" t="n">
        <v>10</v>
      </c>
    </row>
    <row r="126">
      <c r="A126" t="n">
        <v>15</v>
      </c>
      <c r="B126" t="n">
        <v>110</v>
      </c>
      <c r="C126" t="inlineStr">
        <is>
          <t xml:space="preserve">CONCLUIDO	</t>
        </is>
      </c>
      <c r="D126" t="n">
        <v>4.3922</v>
      </c>
      <c r="E126" t="n">
        <v>22.77</v>
      </c>
      <c r="F126" t="n">
        <v>18.72</v>
      </c>
      <c r="G126" t="n">
        <v>33.03</v>
      </c>
      <c r="H126" t="n">
        <v>0.38</v>
      </c>
      <c r="I126" t="n">
        <v>34</v>
      </c>
      <c r="J126" t="n">
        <v>219.51</v>
      </c>
      <c r="K126" t="n">
        <v>56.13</v>
      </c>
      <c r="L126" t="n">
        <v>4.75</v>
      </c>
      <c r="M126" t="n">
        <v>32</v>
      </c>
      <c r="N126" t="n">
        <v>48.63</v>
      </c>
      <c r="O126" t="n">
        <v>27306.53</v>
      </c>
      <c r="P126" t="n">
        <v>218.7</v>
      </c>
      <c r="Q126" t="n">
        <v>3033.6</v>
      </c>
      <c r="R126" t="n">
        <v>91.90000000000001</v>
      </c>
      <c r="S126" t="n">
        <v>56.78</v>
      </c>
      <c r="T126" t="n">
        <v>15667.16</v>
      </c>
      <c r="U126" t="n">
        <v>0.62</v>
      </c>
      <c r="V126" t="n">
        <v>0.86</v>
      </c>
      <c r="W126" t="n">
        <v>2.71</v>
      </c>
      <c r="X126" t="n">
        <v>0.95</v>
      </c>
      <c r="Y126" t="n">
        <v>1</v>
      </c>
      <c r="Z126" t="n">
        <v>10</v>
      </c>
    </row>
    <row r="127">
      <c r="A127" t="n">
        <v>16</v>
      </c>
      <c r="B127" t="n">
        <v>110</v>
      </c>
      <c r="C127" t="inlineStr">
        <is>
          <t xml:space="preserve">CONCLUIDO	</t>
        </is>
      </c>
      <c r="D127" t="n">
        <v>4.4216</v>
      </c>
      <c r="E127" t="n">
        <v>22.62</v>
      </c>
      <c r="F127" t="n">
        <v>18.65</v>
      </c>
      <c r="G127" t="n">
        <v>34.97</v>
      </c>
      <c r="H127" t="n">
        <v>0.4</v>
      </c>
      <c r="I127" t="n">
        <v>32</v>
      </c>
      <c r="J127" t="n">
        <v>219.92</v>
      </c>
      <c r="K127" t="n">
        <v>56.13</v>
      </c>
      <c r="L127" t="n">
        <v>5</v>
      </c>
      <c r="M127" t="n">
        <v>25</v>
      </c>
      <c r="N127" t="n">
        <v>48.79</v>
      </c>
      <c r="O127" t="n">
        <v>27357.39</v>
      </c>
      <c r="P127" t="n">
        <v>213.26</v>
      </c>
      <c r="Q127" t="n">
        <v>3033.63</v>
      </c>
      <c r="R127" t="n">
        <v>89.53</v>
      </c>
      <c r="S127" t="n">
        <v>56.78</v>
      </c>
      <c r="T127" t="n">
        <v>14490.42</v>
      </c>
      <c r="U127" t="n">
        <v>0.63</v>
      </c>
      <c r="V127" t="n">
        <v>0.87</v>
      </c>
      <c r="W127" t="n">
        <v>2.71</v>
      </c>
      <c r="X127" t="n">
        <v>0.89</v>
      </c>
      <c r="Y127" t="n">
        <v>1</v>
      </c>
      <c r="Z127" t="n">
        <v>10</v>
      </c>
    </row>
    <row r="128">
      <c r="A128" t="n">
        <v>17</v>
      </c>
      <c r="B128" t="n">
        <v>110</v>
      </c>
      <c r="C128" t="inlineStr">
        <is>
          <t xml:space="preserve">CONCLUIDO	</t>
        </is>
      </c>
      <c r="D128" t="n">
        <v>4.4292</v>
      </c>
      <c r="E128" t="n">
        <v>22.58</v>
      </c>
      <c r="F128" t="n">
        <v>18.66</v>
      </c>
      <c r="G128" t="n">
        <v>36.11</v>
      </c>
      <c r="H128" t="n">
        <v>0.42</v>
      </c>
      <c r="I128" t="n">
        <v>31</v>
      </c>
      <c r="J128" t="n">
        <v>220.33</v>
      </c>
      <c r="K128" t="n">
        <v>56.13</v>
      </c>
      <c r="L128" t="n">
        <v>5.25</v>
      </c>
      <c r="M128" t="n">
        <v>19</v>
      </c>
      <c r="N128" t="n">
        <v>48.95</v>
      </c>
      <c r="O128" t="n">
        <v>27408.3</v>
      </c>
      <c r="P128" t="n">
        <v>211.34</v>
      </c>
      <c r="Q128" t="n">
        <v>3033.66</v>
      </c>
      <c r="R128" t="n">
        <v>89.13</v>
      </c>
      <c r="S128" t="n">
        <v>56.78</v>
      </c>
      <c r="T128" t="n">
        <v>14300.16</v>
      </c>
      <c r="U128" t="n">
        <v>0.64</v>
      </c>
      <c r="V128" t="n">
        <v>0.86</v>
      </c>
      <c r="W128" t="n">
        <v>2.72</v>
      </c>
      <c r="X128" t="n">
        <v>0.89</v>
      </c>
      <c r="Y128" t="n">
        <v>1</v>
      </c>
      <c r="Z128" t="n">
        <v>10</v>
      </c>
    </row>
    <row r="129">
      <c r="A129" t="n">
        <v>18</v>
      </c>
      <c r="B129" t="n">
        <v>110</v>
      </c>
      <c r="C129" t="inlineStr">
        <is>
          <t xml:space="preserve">CONCLUIDO	</t>
        </is>
      </c>
      <c r="D129" t="n">
        <v>4.4414</v>
      </c>
      <c r="E129" t="n">
        <v>22.52</v>
      </c>
      <c r="F129" t="n">
        <v>18.64</v>
      </c>
      <c r="G129" t="n">
        <v>37.27</v>
      </c>
      <c r="H129" t="n">
        <v>0.44</v>
      </c>
      <c r="I129" t="n">
        <v>30</v>
      </c>
      <c r="J129" t="n">
        <v>220.74</v>
      </c>
      <c r="K129" t="n">
        <v>56.13</v>
      </c>
      <c r="L129" t="n">
        <v>5.5</v>
      </c>
      <c r="M129" t="n">
        <v>9</v>
      </c>
      <c r="N129" t="n">
        <v>49.12</v>
      </c>
      <c r="O129" t="n">
        <v>27459.27</v>
      </c>
      <c r="P129" t="n">
        <v>208.05</v>
      </c>
      <c r="Q129" t="n">
        <v>3033.6</v>
      </c>
      <c r="R129" t="n">
        <v>88.29000000000001</v>
      </c>
      <c r="S129" t="n">
        <v>56.78</v>
      </c>
      <c r="T129" t="n">
        <v>13883.83</v>
      </c>
      <c r="U129" t="n">
        <v>0.64</v>
      </c>
      <c r="V129" t="n">
        <v>0.87</v>
      </c>
      <c r="W129" t="n">
        <v>2.73</v>
      </c>
      <c r="X129" t="n">
        <v>0.87</v>
      </c>
      <c r="Y129" t="n">
        <v>1</v>
      </c>
      <c r="Z129" t="n">
        <v>10</v>
      </c>
    </row>
    <row r="130">
      <c r="A130" t="n">
        <v>19</v>
      </c>
      <c r="B130" t="n">
        <v>110</v>
      </c>
      <c r="C130" t="inlineStr">
        <is>
          <t xml:space="preserve">CONCLUIDO	</t>
        </is>
      </c>
      <c r="D130" t="n">
        <v>4.4528</v>
      </c>
      <c r="E130" t="n">
        <v>22.46</v>
      </c>
      <c r="F130" t="n">
        <v>18.62</v>
      </c>
      <c r="G130" t="n">
        <v>38.53</v>
      </c>
      <c r="H130" t="n">
        <v>0.46</v>
      </c>
      <c r="I130" t="n">
        <v>29</v>
      </c>
      <c r="J130" t="n">
        <v>221.16</v>
      </c>
      <c r="K130" t="n">
        <v>56.13</v>
      </c>
      <c r="L130" t="n">
        <v>5.75</v>
      </c>
      <c r="M130" t="n">
        <v>3</v>
      </c>
      <c r="N130" t="n">
        <v>49.28</v>
      </c>
      <c r="O130" t="n">
        <v>27510.3</v>
      </c>
      <c r="P130" t="n">
        <v>207.49</v>
      </c>
      <c r="Q130" t="n">
        <v>3033.67</v>
      </c>
      <c r="R130" t="n">
        <v>87.38</v>
      </c>
      <c r="S130" t="n">
        <v>56.78</v>
      </c>
      <c r="T130" t="n">
        <v>13432.33</v>
      </c>
      <c r="U130" t="n">
        <v>0.65</v>
      </c>
      <c r="V130" t="n">
        <v>0.87</v>
      </c>
      <c r="W130" t="n">
        <v>2.74</v>
      </c>
      <c r="X130" t="n">
        <v>0.86</v>
      </c>
      <c r="Y130" t="n">
        <v>1</v>
      </c>
      <c r="Z130" t="n">
        <v>10</v>
      </c>
    </row>
    <row r="131">
      <c r="A131" t="n">
        <v>20</v>
      </c>
      <c r="B131" t="n">
        <v>110</v>
      </c>
      <c r="C131" t="inlineStr">
        <is>
          <t xml:space="preserve">CONCLUIDO	</t>
        </is>
      </c>
      <c r="D131" t="n">
        <v>4.4553</v>
      </c>
      <c r="E131" t="n">
        <v>22.45</v>
      </c>
      <c r="F131" t="n">
        <v>18.61</v>
      </c>
      <c r="G131" t="n">
        <v>38.5</v>
      </c>
      <c r="H131" t="n">
        <v>0.48</v>
      </c>
      <c r="I131" t="n">
        <v>29</v>
      </c>
      <c r="J131" t="n">
        <v>221.57</v>
      </c>
      <c r="K131" t="n">
        <v>56.13</v>
      </c>
      <c r="L131" t="n">
        <v>6</v>
      </c>
      <c r="M131" t="n">
        <v>0</v>
      </c>
      <c r="N131" t="n">
        <v>49.45</v>
      </c>
      <c r="O131" t="n">
        <v>27561.39</v>
      </c>
      <c r="P131" t="n">
        <v>207.29</v>
      </c>
      <c r="Q131" t="n">
        <v>3033.79</v>
      </c>
      <c r="R131" t="n">
        <v>87.06999999999999</v>
      </c>
      <c r="S131" t="n">
        <v>56.78</v>
      </c>
      <c r="T131" t="n">
        <v>13275.99</v>
      </c>
      <c r="U131" t="n">
        <v>0.65</v>
      </c>
      <c r="V131" t="n">
        <v>0.87</v>
      </c>
      <c r="W131" t="n">
        <v>2.74</v>
      </c>
      <c r="X131" t="n">
        <v>0.84</v>
      </c>
      <c r="Y131" t="n">
        <v>1</v>
      </c>
      <c r="Z131" t="n">
        <v>10</v>
      </c>
    </row>
    <row r="132">
      <c r="A132" t="n">
        <v>0</v>
      </c>
      <c r="B132" t="n">
        <v>150</v>
      </c>
      <c r="C132" t="inlineStr">
        <is>
          <t xml:space="preserve">CONCLUIDO	</t>
        </is>
      </c>
      <c r="D132" t="n">
        <v>1.846</v>
      </c>
      <c r="E132" t="n">
        <v>54.17</v>
      </c>
      <c r="F132" t="n">
        <v>29.62</v>
      </c>
      <c r="G132" t="n">
        <v>4.58</v>
      </c>
      <c r="H132" t="n">
        <v>0.06</v>
      </c>
      <c r="I132" t="n">
        <v>388</v>
      </c>
      <c r="J132" t="n">
        <v>296.65</v>
      </c>
      <c r="K132" t="n">
        <v>61.82</v>
      </c>
      <c r="L132" t="n">
        <v>1</v>
      </c>
      <c r="M132" t="n">
        <v>386</v>
      </c>
      <c r="N132" t="n">
        <v>83.83</v>
      </c>
      <c r="O132" t="n">
        <v>36821.52</v>
      </c>
      <c r="P132" t="n">
        <v>533.5599999999999</v>
      </c>
      <c r="Q132" t="n">
        <v>3035.43</v>
      </c>
      <c r="R132" t="n">
        <v>448.58</v>
      </c>
      <c r="S132" t="n">
        <v>56.78</v>
      </c>
      <c r="T132" t="n">
        <v>192237.57</v>
      </c>
      <c r="U132" t="n">
        <v>0.13</v>
      </c>
      <c r="V132" t="n">
        <v>0.55</v>
      </c>
      <c r="W132" t="n">
        <v>3.29</v>
      </c>
      <c r="X132" t="n">
        <v>11.84</v>
      </c>
      <c r="Y132" t="n">
        <v>1</v>
      </c>
      <c r="Z132" t="n">
        <v>10</v>
      </c>
    </row>
    <row r="133">
      <c r="A133" t="n">
        <v>1</v>
      </c>
      <c r="B133" t="n">
        <v>150</v>
      </c>
      <c r="C133" t="inlineStr">
        <is>
          <t xml:space="preserve">CONCLUIDO	</t>
        </is>
      </c>
      <c r="D133" t="n">
        <v>2.2834</v>
      </c>
      <c r="E133" t="n">
        <v>43.79</v>
      </c>
      <c r="F133" t="n">
        <v>25.85</v>
      </c>
      <c r="G133" t="n">
        <v>5.77</v>
      </c>
      <c r="H133" t="n">
        <v>0.07000000000000001</v>
      </c>
      <c r="I133" t="n">
        <v>269</v>
      </c>
      <c r="J133" t="n">
        <v>297.17</v>
      </c>
      <c r="K133" t="n">
        <v>61.82</v>
      </c>
      <c r="L133" t="n">
        <v>1.25</v>
      </c>
      <c r="M133" t="n">
        <v>267</v>
      </c>
      <c r="N133" t="n">
        <v>84.09999999999999</v>
      </c>
      <c r="O133" t="n">
        <v>36885.7</v>
      </c>
      <c r="P133" t="n">
        <v>463.1</v>
      </c>
      <c r="Q133" t="n">
        <v>3034.94</v>
      </c>
      <c r="R133" t="n">
        <v>324.35</v>
      </c>
      <c r="S133" t="n">
        <v>56.78</v>
      </c>
      <c r="T133" t="n">
        <v>130718.97</v>
      </c>
      <c r="U133" t="n">
        <v>0.18</v>
      </c>
      <c r="V133" t="n">
        <v>0.62</v>
      </c>
      <c r="W133" t="n">
        <v>3.11</v>
      </c>
      <c r="X133" t="n">
        <v>8.08</v>
      </c>
      <c r="Y133" t="n">
        <v>1</v>
      </c>
      <c r="Z133" t="n">
        <v>10</v>
      </c>
    </row>
    <row r="134">
      <c r="A134" t="n">
        <v>2</v>
      </c>
      <c r="B134" t="n">
        <v>150</v>
      </c>
      <c r="C134" t="inlineStr">
        <is>
          <t xml:space="preserve">CONCLUIDO	</t>
        </is>
      </c>
      <c r="D134" t="n">
        <v>2.6162</v>
      </c>
      <c r="E134" t="n">
        <v>38.22</v>
      </c>
      <c r="F134" t="n">
        <v>23.84</v>
      </c>
      <c r="G134" t="n">
        <v>6.98</v>
      </c>
      <c r="H134" t="n">
        <v>0.09</v>
      </c>
      <c r="I134" t="n">
        <v>205</v>
      </c>
      <c r="J134" t="n">
        <v>297.7</v>
      </c>
      <c r="K134" t="n">
        <v>61.82</v>
      </c>
      <c r="L134" t="n">
        <v>1.5</v>
      </c>
      <c r="M134" t="n">
        <v>203</v>
      </c>
      <c r="N134" t="n">
        <v>84.37</v>
      </c>
      <c r="O134" t="n">
        <v>36949.99</v>
      </c>
      <c r="P134" t="n">
        <v>424.42</v>
      </c>
      <c r="Q134" t="n">
        <v>3034.31</v>
      </c>
      <c r="R134" t="n">
        <v>258.57</v>
      </c>
      <c r="S134" t="n">
        <v>56.78</v>
      </c>
      <c r="T134" t="n">
        <v>98149.61</v>
      </c>
      <c r="U134" t="n">
        <v>0.22</v>
      </c>
      <c r="V134" t="n">
        <v>0.68</v>
      </c>
      <c r="W134" t="n">
        <v>3</v>
      </c>
      <c r="X134" t="n">
        <v>6.07</v>
      </c>
      <c r="Y134" t="n">
        <v>1</v>
      </c>
      <c r="Z134" t="n">
        <v>10</v>
      </c>
    </row>
    <row r="135">
      <c r="A135" t="n">
        <v>3</v>
      </c>
      <c r="B135" t="n">
        <v>150</v>
      </c>
      <c r="C135" t="inlineStr">
        <is>
          <t xml:space="preserve">CONCLUIDO	</t>
        </is>
      </c>
      <c r="D135" t="n">
        <v>2.8678</v>
      </c>
      <c r="E135" t="n">
        <v>34.87</v>
      </c>
      <c r="F135" t="n">
        <v>22.65</v>
      </c>
      <c r="G135" t="n">
        <v>8.19</v>
      </c>
      <c r="H135" t="n">
        <v>0.1</v>
      </c>
      <c r="I135" t="n">
        <v>166</v>
      </c>
      <c r="J135" t="n">
        <v>298.22</v>
      </c>
      <c r="K135" t="n">
        <v>61.82</v>
      </c>
      <c r="L135" t="n">
        <v>1.75</v>
      </c>
      <c r="M135" t="n">
        <v>164</v>
      </c>
      <c r="N135" t="n">
        <v>84.65000000000001</v>
      </c>
      <c r="O135" t="n">
        <v>37014.39</v>
      </c>
      <c r="P135" t="n">
        <v>400.95</v>
      </c>
      <c r="Q135" t="n">
        <v>3033.98</v>
      </c>
      <c r="R135" t="n">
        <v>219.62</v>
      </c>
      <c r="S135" t="n">
        <v>56.78</v>
      </c>
      <c r="T135" t="n">
        <v>78868.95</v>
      </c>
      <c r="U135" t="n">
        <v>0.26</v>
      </c>
      <c r="V135" t="n">
        <v>0.71</v>
      </c>
      <c r="W135" t="n">
        <v>2.94</v>
      </c>
      <c r="X135" t="n">
        <v>4.88</v>
      </c>
      <c r="Y135" t="n">
        <v>1</v>
      </c>
      <c r="Z135" t="n">
        <v>10</v>
      </c>
    </row>
    <row r="136">
      <c r="A136" t="n">
        <v>4</v>
      </c>
      <c r="B136" t="n">
        <v>150</v>
      </c>
      <c r="C136" t="inlineStr">
        <is>
          <t xml:space="preserve">CONCLUIDO	</t>
        </is>
      </c>
      <c r="D136" t="n">
        <v>3.0753</v>
      </c>
      <c r="E136" t="n">
        <v>32.52</v>
      </c>
      <c r="F136" t="n">
        <v>21.8</v>
      </c>
      <c r="G136" t="n">
        <v>9.41</v>
      </c>
      <c r="H136" t="n">
        <v>0.12</v>
      </c>
      <c r="I136" t="n">
        <v>139</v>
      </c>
      <c r="J136" t="n">
        <v>298.74</v>
      </c>
      <c r="K136" t="n">
        <v>61.82</v>
      </c>
      <c r="L136" t="n">
        <v>2</v>
      </c>
      <c r="M136" t="n">
        <v>137</v>
      </c>
      <c r="N136" t="n">
        <v>84.92</v>
      </c>
      <c r="O136" t="n">
        <v>37078.91</v>
      </c>
      <c r="P136" t="n">
        <v>383.38</v>
      </c>
      <c r="Q136" t="n">
        <v>3034.14</v>
      </c>
      <c r="R136" t="n">
        <v>192.31</v>
      </c>
      <c r="S136" t="n">
        <v>56.78</v>
      </c>
      <c r="T136" t="n">
        <v>65345.87</v>
      </c>
      <c r="U136" t="n">
        <v>0.3</v>
      </c>
      <c r="V136" t="n">
        <v>0.74</v>
      </c>
      <c r="W136" t="n">
        <v>2.88</v>
      </c>
      <c r="X136" t="n">
        <v>4.03</v>
      </c>
      <c r="Y136" t="n">
        <v>1</v>
      </c>
      <c r="Z136" t="n">
        <v>10</v>
      </c>
    </row>
    <row r="137">
      <c r="A137" t="n">
        <v>5</v>
      </c>
      <c r="B137" t="n">
        <v>150</v>
      </c>
      <c r="C137" t="inlineStr">
        <is>
          <t xml:space="preserve">CONCLUIDO	</t>
        </is>
      </c>
      <c r="D137" t="n">
        <v>3.2362</v>
      </c>
      <c r="E137" t="n">
        <v>30.9</v>
      </c>
      <c r="F137" t="n">
        <v>21.24</v>
      </c>
      <c r="G137" t="n">
        <v>10.62</v>
      </c>
      <c r="H137" t="n">
        <v>0.13</v>
      </c>
      <c r="I137" t="n">
        <v>120</v>
      </c>
      <c r="J137" t="n">
        <v>299.26</v>
      </c>
      <c r="K137" t="n">
        <v>61.82</v>
      </c>
      <c r="L137" t="n">
        <v>2.25</v>
      </c>
      <c r="M137" t="n">
        <v>118</v>
      </c>
      <c r="N137" t="n">
        <v>85.19</v>
      </c>
      <c r="O137" t="n">
        <v>37143.54</v>
      </c>
      <c r="P137" t="n">
        <v>371.52</v>
      </c>
      <c r="Q137" t="n">
        <v>3034.09</v>
      </c>
      <c r="R137" t="n">
        <v>174.04</v>
      </c>
      <c r="S137" t="n">
        <v>56.78</v>
      </c>
      <c r="T137" t="n">
        <v>56309.53</v>
      </c>
      <c r="U137" t="n">
        <v>0.33</v>
      </c>
      <c r="V137" t="n">
        <v>0.76</v>
      </c>
      <c r="W137" t="n">
        <v>2.85</v>
      </c>
      <c r="X137" t="n">
        <v>3.47</v>
      </c>
      <c r="Y137" t="n">
        <v>1</v>
      </c>
      <c r="Z137" t="n">
        <v>10</v>
      </c>
    </row>
    <row r="138">
      <c r="A138" t="n">
        <v>6</v>
      </c>
      <c r="B138" t="n">
        <v>150</v>
      </c>
      <c r="C138" t="inlineStr">
        <is>
          <t xml:space="preserve">CONCLUIDO	</t>
        </is>
      </c>
      <c r="D138" t="n">
        <v>3.3751</v>
      </c>
      <c r="E138" t="n">
        <v>29.63</v>
      </c>
      <c r="F138" t="n">
        <v>20.8</v>
      </c>
      <c r="G138" t="n">
        <v>11.88</v>
      </c>
      <c r="H138" t="n">
        <v>0.15</v>
      </c>
      <c r="I138" t="n">
        <v>105</v>
      </c>
      <c r="J138" t="n">
        <v>299.79</v>
      </c>
      <c r="K138" t="n">
        <v>61.82</v>
      </c>
      <c r="L138" t="n">
        <v>2.5</v>
      </c>
      <c r="M138" t="n">
        <v>103</v>
      </c>
      <c r="N138" t="n">
        <v>85.47</v>
      </c>
      <c r="O138" t="n">
        <v>37208.42</v>
      </c>
      <c r="P138" t="n">
        <v>361.52</v>
      </c>
      <c r="Q138" t="n">
        <v>3033.71</v>
      </c>
      <c r="R138" t="n">
        <v>159.37</v>
      </c>
      <c r="S138" t="n">
        <v>56.78</v>
      </c>
      <c r="T138" t="n">
        <v>49049.49</v>
      </c>
      <c r="U138" t="n">
        <v>0.36</v>
      </c>
      <c r="V138" t="n">
        <v>0.78</v>
      </c>
      <c r="W138" t="n">
        <v>2.83</v>
      </c>
      <c r="X138" t="n">
        <v>3.03</v>
      </c>
      <c r="Y138" t="n">
        <v>1</v>
      </c>
      <c r="Z138" t="n">
        <v>10</v>
      </c>
    </row>
    <row r="139">
      <c r="A139" t="n">
        <v>7</v>
      </c>
      <c r="B139" t="n">
        <v>150</v>
      </c>
      <c r="C139" t="inlineStr">
        <is>
          <t xml:space="preserve">CONCLUIDO	</t>
        </is>
      </c>
      <c r="D139" t="n">
        <v>3.4807</v>
      </c>
      <c r="E139" t="n">
        <v>28.73</v>
      </c>
      <c r="F139" t="n">
        <v>20.51</v>
      </c>
      <c r="G139" t="n">
        <v>13.09</v>
      </c>
      <c r="H139" t="n">
        <v>0.16</v>
      </c>
      <c r="I139" t="n">
        <v>94</v>
      </c>
      <c r="J139" t="n">
        <v>300.32</v>
      </c>
      <c r="K139" t="n">
        <v>61.82</v>
      </c>
      <c r="L139" t="n">
        <v>2.75</v>
      </c>
      <c r="M139" t="n">
        <v>92</v>
      </c>
      <c r="N139" t="n">
        <v>85.73999999999999</v>
      </c>
      <c r="O139" t="n">
        <v>37273.29</v>
      </c>
      <c r="P139" t="n">
        <v>354.41</v>
      </c>
      <c r="Q139" t="n">
        <v>3033.77</v>
      </c>
      <c r="R139" t="n">
        <v>149.94</v>
      </c>
      <c r="S139" t="n">
        <v>56.78</v>
      </c>
      <c r="T139" t="n">
        <v>44389.25</v>
      </c>
      <c r="U139" t="n">
        <v>0.38</v>
      </c>
      <c r="V139" t="n">
        <v>0.79</v>
      </c>
      <c r="W139" t="n">
        <v>2.82</v>
      </c>
      <c r="X139" t="n">
        <v>2.74</v>
      </c>
      <c r="Y139" t="n">
        <v>1</v>
      </c>
      <c r="Z139" t="n">
        <v>10</v>
      </c>
    </row>
    <row r="140">
      <c r="A140" t="n">
        <v>8</v>
      </c>
      <c r="B140" t="n">
        <v>150</v>
      </c>
      <c r="C140" t="inlineStr">
        <is>
          <t xml:space="preserve">CONCLUIDO	</t>
        </is>
      </c>
      <c r="D140" t="n">
        <v>3.5932</v>
      </c>
      <c r="E140" t="n">
        <v>27.83</v>
      </c>
      <c r="F140" t="n">
        <v>20.17</v>
      </c>
      <c r="G140" t="n">
        <v>14.4</v>
      </c>
      <c r="H140" t="n">
        <v>0.18</v>
      </c>
      <c r="I140" t="n">
        <v>84</v>
      </c>
      <c r="J140" t="n">
        <v>300.84</v>
      </c>
      <c r="K140" t="n">
        <v>61.82</v>
      </c>
      <c r="L140" t="n">
        <v>3</v>
      </c>
      <c r="M140" t="n">
        <v>82</v>
      </c>
      <c r="N140" t="n">
        <v>86.02</v>
      </c>
      <c r="O140" t="n">
        <v>37338.27</v>
      </c>
      <c r="P140" t="n">
        <v>346.05</v>
      </c>
      <c r="Q140" t="n">
        <v>3033.69</v>
      </c>
      <c r="R140" t="n">
        <v>139.06</v>
      </c>
      <c r="S140" t="n">
        <v>56.78</v>
      </c>
      <c r="T140" t="n">
        <v>38999.01</v>
      </c>
      <c r="U140" t="n">
        <v>0.41</v>
      </c>
      <c r="V140" t="n">
        <v>0.8</v>
      </c>
      <c r="W140" t="n">
        <v>2.79</v>
      </c>
      <c r="X140" t="n">
        <v>2.4</v>
      </c>
      <c r="Y140" t="n">
        <v>1</v>
      </c>
      <c r="Z140" t="n">
        <v>10</v>
      </c>
    </row>
    <row r="141">
      <c r="A141" t="n">
        <v>9</v>
      </c>
      <c r="B141" t="n">
        <v>150</v>
      </c>
      <c r="C141" t="inlineStr">
        <is>
          <t xml:space="preserve">CONCLUIDO	</t>
        </is>
      </c>
      <c r="D141" t="n">
        <v>3.6663</v>
      </c>
      <c r="E141" t="n">
        <v>27.28</v>
      </c>
      <c r="F141" t="n">
        <v>20</v>
      </c>
      <c r="G141" t="n">
        <v>15.58</v>
      </c>
      <c r="H141" t="n">
        <v>0.19</v>
      </c>
      <c r="I141" t="n">
        <v>77</v>
      </c>
      <c r="J141" t="n">
        <v>301.37</v>
      </c>
      <c r="K141" t="n">
        <v>61.82</v>
      </c>
      <c r="L141" t="n">
        <v>3.25</v>
      </c>
      <c r="M141" t="n">
        <v>75</v>
      </c>
      <c r="N141" t="n">
        <v>86.3</v>
      </c>
      <c r="O141" t="n">
        <v>37403.38</v>
      </c>
      <c r="P141" t="n">
        <v>340.73</v>
      </c>
      <c r="Q141" t="n">
        <v>3033.69</v>
      </c>
      <c r="R141" t="n">
        <v>133.45</v>
      </c>
      <c r="S141" t="n">
        <v>56.78</v>
      </c>
      <c r="T141" t="n">
        <v>36226.01</v>
      </c>
      <c r="U141" t="n">
        <v>0.43</v>
      </c>
      <c r="V141" t="n">
        <v>0.8100000000000001</v>
      </c>
      <c r="W141" t="n">
        <v>2.79</v>
      </c>
      <c r="X141" t="n">
        <v>2.23</v>
      </c>
      <c r="Y141" t="n">
        <v>1</v>
      </c>
      <c r="Z141" t="n">
        <v>10</v>
      </c>
    </row>
    <row r="142">
      <c r="A142" t="n">
        <v>10</v>
      </c>
      <c r="B142" t="n">
        <v>150</v>
      </c>
      <c r="C142" t="inlineStr">
        <is>
          <t xml:space="preserve">CONCLUIDO	</t>
        </is>
      </c>
      <c r="D142" t="n">
        <v>3.748</v>
      </c>
      <c r="E142" t="n">
        <v>26.68</v>
      </c>
      <c r="F142" t="n">
        <v>19.79</v>
      </c>
      <c r="G142" t="n">
        <v>16.97</v>
      </c>
      <c r="H142" t="n">
        <v>0.21</v>
      </c>
      <c r="I142" t="n">
        <v>70</v>
      </c>
      <c r="J142" t="n">
        <v>301.9</v>
      </c>
      <c r="K142" t="n">
        <v>61.82</v>
      </c>
      <c r="L142" t="n">
        <v>3.5</v>
      </c>
      <c r="M142" t="n">
        <v>68</v>
      </c>
      <c r="N142" t="n">
        <v>86.58</v>
      </c>
      <c r="O142" t="n">
        <v>37468.6</v>
      </c>
      <c r="P142" t="n">
        <v>335.39</v>
      </c>
      <c r="Q142" t="n">
        <v>3033.85</v>
      </c>
      <c r="R142" t="n">
        <v>126.55</v>
      </c>
      <c r="S142" t="n">
        <v>56.78</v>
      </c>
      <c r="T142" t="n">
        <v>32812.79</v>
      </c>
      <c r="U142" t="n">
        <v>0.45</v>
      </c>
      <c r="V142" t="n">
        <v>0.82</v>
      </c>
      <c r="W142" t="n">
        <v>2.78</v>
      </c>
      <c r="X142" t="n">
        <v>2.03</v>
      </c>
      <c r="Y142" t="n">
        <v>1</v>
      </c>
      <c r="Z142" t="n">
        <v>10</v>
      </c>
    </row>
    <row r="143">
      <c r="A143" t="n">
        <v>11</v>
      </c>
      <c r="B143" t="n">
        <v>150</v>
      </c>
      <c r="C143" t="inlineStr">
        <is>
          <t xml:space="preserve">CONCLUIDO	</t>
        </is>
      </c>
      <c r="D143" t="n">
        <v>3.8276</v>
      </c>
      <c r="E143" t="n">
        <v>26.13</v>
      </c>
      <c r="F143" t="n">
        <v>19.57</v>
      </c>
      <c r="G143" t="n">
        <v>18.35</v>
      </c>
      <c r="H143" t="n">
        <v>0.22</v>
      </c>
      <c r="I143" t="n">
        <v>64</v>
      </c>
      <c r="J143" t="n">
        <v>302.43</v>
      </c>
      <c r="K143" t="n">
        <v>61.82</v>
      </c>
      <c r="L143" t="n">
        <v>3.75</v>
      </c>
      <c r="M143" t="n">
        <v>62</v>
      </c>
      <c r="N143" t="n">
        <v>86.86</v>
      </c>
      <c r="O143" t="n">
        <v>37533.94</v>
      </c>
      <c r="P143" t="n">
        <v>329.29</v>
      </c>
      <c r="Q143" t="n">
        <v>3034.02</v>
      </c>
      <c r="R143" t="n">
        <v>119.83</v>
      </c>
      <c r="S143" t="n">
        <v>56.78</v>
      </c>
      <c r="T143" t="n">
        <v>29481.29</v>
      </c>
      <c r="U143" t="n">
        <v>0.47</v>
      </c>
      <c r="V143" t="n">
        <v>0.82</v>
      </c>
      <c r="W143" t="n">
        <v>2.75</v>
      </c>
      <c r="X143" t="n">
        <v>1.81</v>
      </c>
      <c r="Y143" t="n">
        <v>1</v>
      </c>
      <c r="Z143" t="n">
        <v>10</v>
      </c>
    </row>
    <row r="144">
      <c r="A144" t="n">
        <v>12</v>
      </c>
      <c r="B144" t="n">
        <v>150</v>
      </c>
      <c r="C144" t="inlineStr">
        <is>
          <t xml:space="preserve">CONCLUIDO	</t>
        </is>
      </c>
      <c r="D144" t="n">
        <v>3.8758</v>
      </c>
      <c r="E144" t="n">
        <v>25.8</v>
      </c>
      <c r="F144" t="n">
        <v>19.47</v>
      </c>
      <c r="G144" t="n">
        <v>19.47</v>
      </c>
      <c r="H144" t="n">
        <v>0.24</v>
      </c>
      <c r="I144" t="n">
        <v>60</v>
      </c>
      <c r="J144" t="n">
        <v>302.96</v>
      </c>
      <c r="K144" t="n">
        <v>61.82</v>
      </c>
      <c r="L144" t="n">
        <v>4</v>
      </c>
      <c r="M144" t="n">
        <v>58</v>
      </c>
      <c r="N144" t="n">
        <v>87.14</v>
      </c>
      <c r="O144" t="n">
        <v>37599.4</v>
      </c>
      <c r="P144" t="n">
        <v>325.22</v>
      </c>
      <c r="Q144" t="n">
        <v>3033.98</v>
      </c>
      <c r="R144" t="n">
        <v>116.22</v>
      </c>
      <c r="S144" t="n">
        <v>56.78</v>
      </c>
      <c r="T144" t="n">
        <v>27698.34</v>
      </c>
      <c r="U144" t="n">
        <v>0.49</v>
      </c>
      <c r="V144" t="n">
        <v>0.83</v>
      </c>
      <c r="W144" t="n">
        <v>2.76</v>
      </c>
      <c r="X144" t="n">
        <v>1.7</v>
      </c>
      <c r="Y144" t="n">
        <v>1</v>
      </c>
      <c r="Z144" t="n">
        <v>10</v>
      </c>
    </row>
    <row r="145">
      <c r="A145" t="n">
        <v>13</v>
      </c>
      <c r="B145" t="n">
        <v>150</v>
      </c>
      <c r="C145" t="inlineStr">
        <is>
          <t xml:space="preserve">CONCLUIDO	</t>
        </is>
      </c>
      <c r="D145" t="n">
        <v>3.9417</v>
      </c>
      <c r="E145" t="n">
        <v>25.37</v>
      </c>
      <c r="F145" t="n">
        <v>19.32</v>
      </c>
      <c r="G145" t="n">
        <v>21.07</v>
      </c>
      <c r="H145" t="n">
        <v>0.25</v>
      </c>
      <c r="I145" t="n">
        <v>55</v>
      </c>
      <c r="J145" t="n">
        <v>303.49</v>
      </c>
      <c r="K145" t="n">
        <v>61.82</v>
      </c>
      <c r="L145" t="n">
        <v>4.25</v>
      </c>
      <c r="M145" t="n">
        <v>53</v>
      </c>
      <c r="N145" t="n">
        <v>87.42</v>
      </c>
      <c r="O145" t="n">
        <v>37664.98</v>
      </c>
      <c r="P145" t="n">
        <v>319.91</v>
      </c>
      <c r="Q145" t="n">
        <v>3033.59</v>
      </c>
      <c r="R145" t="n">
        <v>111.41</v>
      </c>
      <c r="S145" t="n">
        <v>56.78</v>
      </c>
      <c r="T145" t="n">
        <v>25317.19</v>
      </c>
      <c r="U145" t="n">
        <v>0.51</v>
      </c>
      <c r="V145" t="n">
        <v>0.84</v>
      </c>
      <c r="W145" t="n">
        <v>2.74</v>
      </c>
      <c r="X145" t="n">
        <v>1.55</v>
      </c>
      <c r="Y145" t="n">
        <v>1</v>
      </c>
      <c r="Z145" t="n">
        <v>10</v>
      </c>
    </row>
    <row r="146">
      <c r="A146" t="n">
        <v>14</v>
      </c>
      <c r="B146" t="n">
        <v>150</v>
      </c>
      <c r="C146" t="inlineStr">
        <is>
          <t xml:space="preserve">CONCLUIDO	</t>
        </is>
      </c>
      <c r="D146" t="n">
        <v>3.979</v>
      </c>
      <c r="E146" t="n">
        <v>25.13</v>
      </c>
      <c r="F146" t="n">
        <v>19.25</v>
      </c>
      <c r="G146" t="n">
        <v>22.21</v>
      </c>
      <c r="H146" t="n">
        <v>0.26</v>
      </c>
      <c r="I146" t="n">
        <v>52</v>
      </c>
      <c r="J146" t="n">
        <v>304.03</v>
      </c>
      <c r="K146" t="n">
        <v>61.82</v>
      </c>
      <c r="L146" t="n">
        <v>4.5</v>
      </c>
      <c r="M146" t="n">
        <v>50</v>
      </c>
      <c r="N146" t="n">
        <v>87.7</v>
      </c>
      <c r="O146" t="n">
        <v>37730.68</v>
      </c>
      <c r="P146" t="n">
        <v>317.03</v>
      </c>
      <c r="Q146" t="n">
        <v>3033.63</v>
      </c>
      <c r="R146" t="n">
        <v>109.03</v>
      </c>
      <c r="S146" t="n">
        <v>56.78</v>
      </c>
      <c r="T146" t="n">
        <v>24142.16</v>
      </c>
      <c r="U146" t="n">
        <v>0.52</v>
      </c>
      <c r="V146" t="n">
        <v>0.84</v>
      </c>
      <c r="W146" t="n">
        <v>2.74</v>
      </c>
      <c r="X146" t="n">
        <v>1.48</v>
      </c>
      <c r="Y146" t="n">
        <v>1</v>
      </c>
      <c r="Z146" t="n">
        <v>10</v>
      </c>
    </row>
    <row r="147">
      <c r="A147" t="n">
        <v>15</v>
      </c>
      <c r="B147" t="n">
        <v>150</v>
      </c>
      <c r="C147" t="inlineStr">
        <is>
          <t xml:space="preserve">CONCLUIDO	</t>
        </is>
      </c>
      <c r="D147" t="n">
        <v>4.0153</v>
      </c>
      <c r="E147" t="n">
        <v>24.9</v>
      </c>
      <c r="F147" t="n">
        <v>19.19</v>
      </c>
      <c r="G147" t="n">
        <v>23.49</v>
      </c>
      <c r="H147" t="n">
        <v>0.28</v>
      </c>
      <c r="I147" t="n">
        <v>49</v>
      </c>
      <c r="J147" t="n">
        <v>304.56</v>
      </c>
      <c r="K147" t="n">
        <v>61.82</v>
      </c>
      <c r="L147" t="n">
        <v>4.75</v>
      </c>
      <c r="M147" t="n">
        <v>47</v>
      </c>
      <c r="N147" t="n">
        <v>87.98999999999999</v>
      </c>
      <c r="O147" t="n">
        <v>37796.51</v>
      </c>
      <c r="P147" t="n">
        <v>313.93</v>
      </c>
      <c r="Q147" t="n">
        <v>3033.53</v>
      </c>
      <c r="R147" t="n">
        <v>107.03</v>
      </c>
      <c r="S147" t="n">
        <v>56.78</v>
      </c>
      <c r="T147" t="n">
        <v>23157.8</v>
      </c>
      <c r="U147" t="n">
        <v>0.53</v>
      </c>
      <c r="V147" t="n">
        <v>0.84</v>
      </c>
      <c r="W147" t="n">
        <v>2.74</v>
      </c>
      <c r="X147" t="n">
        <v>1.42</v>
      </c>
      <c r="Y147" t="n">
        <v>1</v>
      </c>
      <c r="Z147" t="n">
        <v>10</v>
      </c>
    </row>
    <row r="148">
      <c r="A148" t="n">
        <v>16</v>
      </c>
      <c r="B148" t="n">
        <v>150</v>
      </c>
      <c r="C148" t="inlineStr">
        <is>
          <t xml:space="preserve">CONCLUIDO	</t>
        </is>
      </c>
      <c r="D148" t="n">
        <v>4.0625</v>
      </c>
      <c r="E148" t="n">
        <v>24.62</v>
      </c>
      <c r="F148" t="n">
        <v>19.06</v>
      </c>
      <c r="G148" t="n">
        <v>24.86</v>
      </c>
      <c r="H148" t="n">
        <v>0.29</v>
      </c>
      <c r="I148" t="n">
        <v>46</v>
      </c>
      <c r="J148" t="n">
        <v>305.09</v>
      </c>
      <c r="K148" t="n">
        <v>61.82</v>
      </c>
      <c r="L148" t="n">
        <v>5</v>
      </c>
      <c r="M148" t="n">
        <v>44</v>
      </c>
      <c r="N148" t="n">
        <v>88.27</v>
      </c>
      <c r="O148" t="n">
        <v>37862.45</v>
      </c>
      <c r="P148" t="n">
        <v>309.14</v>
      </c>
      <c r="Q148" t="n">
        <v>3033.71</v>
      </c>
      <c r="R148" t="n">
        <v>102.88</v>
      </c>
      <c r="S148" t="n">
        <v>56.78</v>
      </c>
      <c r="T148" t="n">
        <v>21100.16</v>
      </c>
      <c r="U148" t="n">
        <v>0.55</v>
      </c>
      <c r="V148" t="n">
        <v>0.85</v>
      </c>
      <c r="W148" t="n">
        <v>2.73</v>
      </c>
      <c r="X148" t="n">
        <v>1.3</v>
      </c>
      <c r="Y148" t="n">
        <v>1</v>
      </c>
      <c r="Z148" t="n">
        <v>10</v>
      </c>
    </row>
    <row r="149">
      <c r="A149" t="n">
        <v>17</v>
      </c>
      <c r="B149" t="n">
        <v>150</v>
      </c>
      <c r="C149" t="inlineStr">
        <is>
          <t xml:space="preserve">CONCLUIDO	</t>
        </is>
      </c>
      <c r="D149" t="n">
        <v>4.1049</v>
      </c>
      <c r="E149" t="n">
        <v>24.36</v>
      </c>
      <c r="F149" t="n">
        <v>18.97</v>
      </c>
      <c r="G149" t="n">
        <v>26.48</v>
      </c>
      <c r="H149" t="n">
        <v>0.31</v>
      </c>
      <c r="I149" t="n">
        <v>43</v>
      </c>
      <c r="J149" t="n">
        <v>305.63</v>
      </c>
      <c r="K149" t="n">
        <v>61.82</v>
      </c>
      <c r="L149" t="n">
        <v>5.25</v>
      </c>
      <c r="M149" t="n">
        <v>41</v>
      </c>
      <c r="N149" t="n">
        <v>88.56</v>
      </c>
      <c r="O149" t="n">
        <v>37928.52</v>
      </c>
      <c r="P149" t="n">
        <v>306.17</v>
      </c>
      <c r="Q149" t="n">
        <v>3033.99</v>
      </c>
      <c r="R149" t="n">
        <v>99.90000000000001</v>
      </c>
      <c r="S149" t="n">
        <v>56.78</v>
      </c>
      <c r="T149" t="n">
        <v>19624.6</v>
      </c>
      <c r="U149" t="n">
        <v>0.57</v>
      </c>
      <c r="V149" t="n">
        <v>0.85</v>
      </c>
      <c r="W149" t="n">
        <v>2.73</v>
      </c>
      <c r="X149" t="n">
        <v>1.21</v>
      </c>
      <c r="Y149" t="n">
        <v>1</v>
      </c>
      <c r="Z149" t="n">
        <v>10</v>
      </c>
    </row>
    <row r="150">
      <c r="A150" t="n">
        <v>18</v>
      </c>
      <c r="B150" t="n">
        <v>150</v>
      </c>
      <c r="C150" t="inlineStr">
        <is>
          <t xml:space="preserve">CONCLUIDO	</t>
        </is>
      </c>
      <c r="D150" t="n">
        <v>4.1315</v>
      </c>
      <c r="E150" t="n">
        <v>24.2</v>
      </c>
      <c r="F150" t="n">
        <v>18.93</v>
      </c>
      <c r="G150" t="n">
        <v>27.7</v>
      </c>
      <c r="H150" t="n">
        <v>0.32</v>
      </c>
      <c r="I150" t="n">
        <v>41</v>
      </c>
      <c r="J150" t="n">
        <v>306.17</v>
      </c>
      <c r="K150" t="n">
        <v>61.82</v>
      </c>
      <c r="L150" t="n">
        <v>5.5</v>
      </c>
      <c r="M150" t="n">
        <v>39</v>
      </c>
      <c r="N150" t="n">
        <v>88.84</v>
      </c>
      <c r="O150" t="n">
        <v>37994.72</v>
      </c>
      <c r="P150" t="n">
        <v>301.43</v>
      </c>
      <c r="Q150" t="n">
        <v>3033.59</v>
      </c>
      <c r="R150" t="n">
        <v>98.55</v>
      </c>
      <c r="S150" t="n">
        <v>56.78</v>
      </c>
      <c r="T150" t="n">
        <v>18959.3</v>
      </c>
      <c r="U150" t="n">
        <v>0.58</v>
      </c>
      <c r="V150" t="n">
        <v>0.85</v>
      </c>
      <c r="W150" t="n">
        <v>2.73</v>
      </c>
      <c r="X150" t="n">
        <v>1.16</v>
      </c>
      <c r="Y150" t="n">
        <v>1</v>
      </c>
      <c r="Z150" t="n">
        <v>10</v>
      </c>
    </row>
    <row r="151">
      <c r="A151" t="n">
        <v>19</v>
      </c>
      <c r="B151" t="n">
        <v>150</v>
      </c>
      <c r="C151" t="inlineStr">
        <is>
          <t xml:space="preserve">CONCLUIDO	</t>
        </is>
      </c>
      <c r="D151" t="n">
        <v>4.1594</v>
      </c>
      <c r="E151" t="n">
        <v>24.04</v>
      </c>
      <c r="F151" t="n">
        <v>18.88</v>
      </c>
      <c r="G151" t="n">
        <v>29.04</v>
      </c>
      <c r="H151" t="n">
        <v>0.33</v>
      </c>
      <c r="I151" t="n">
        <v>39</v>
      </c>
      <c r="J151" t="n">
        <v>306.7</v>
      </c>
      <c r="K151" t="n">
        <v>61.82</v>
      </c>
      <c r="L151" t="n">
        <v>5.75</v>
      </c>
      <c r="M151" t="n">
        <v>37</v>
      </c>
      <c r="N151" t="n">
        <v>89.13</v>
      </c>
      <c r="O151" t="n">
        <v>38061.04</v>
      </c>
      <c r="P151" t="n">
        <v>298.46</v>
      </c>
      <c r="Q151" t="n">
        <v>3033.54</v>
      </c>
      <c r="R151" t="n">
        <v>97.09999999999999</v>
      </c>
      <c r="S151" t="n">
        <v>56.78</v>
      </c>
      <c r="T151" t="n">
        <v>18244.04</v>
      </c>
      <c r="U151" t="n">
        <v>0.58</v>
      </c>
      <c r="V151" t="n">
        <v>0.85</v>
      </c>
      <c r="W151" t="n">
        <v>2.72</v>
      </c>
      <c r="X151" t="n">
        <v>1.11</v>
      </c>
      <c r="Y151" t="n">
        <v>1</v>
      </c>
      <c r="Z151" t="n">
        <v>10</v>
      </c>
    </row>
    <row r="152">
      <c r="A152" t="n">
        <v>20</v>
      </c>
      <c r="B152" t="n">
        <v>150</v>
      </c>
      <c r="C152" t="inlineStr">
        <is>
          <t xml:space="preserve">CONCLUIDO	</t>
        </is>
      </c>
      <c r="D152" t="n">
        <v>4.1908</v>
      </c>
      <c r="E152" t="n">
        <v>23.86</v>
      </c>
      <c r="F152" t="n">
        <v>18.81</v>
      </c>
      <c r="G152" t="n">
        <v>30.5</v>
      </c>
      <c r="H152" t="n">
        <v>0.35</v>
      </c>
      <c r="I152" t="n">
        <v>37</v>
      </c>
      <c r="J152" t="n">
        <v>307.24</v>
      </c>
      <c r="K152" t="n">
        <v>61.82</v>
      </c>
      <c r="L152" t="n">
        <v>6</v>
      </c>
      <c r="M152" t="n">
        <v>35</v>
      </c>
      <c r="N152" t="n">
        <v>89.42</v>
      </c>
      <c r="O152" t="n">
        <v>38127.48</v>
      </c>
      <c r="P152" t="n">
        <v>295.07</v>
      </c>
      <c r="Q152" t="n">
        <v>3033.73</v>
      </c>
      <c r="R152" t="n">
        <v>95</v>
      </c>
      <c r="S152" t="n">
        <v>56.78</v>
      </c>
      <c r="T152" t="n">
        <v>17202.79</v>
      </c>
      <c r="U152" t="n">
        <v>0.6</v>
      </c>
      <c r="V152" t="n">
        <v>0.86</v>
      </c>
      <c r="W152" t="n">
        <v>2.71</v>
      </c>
      <c r="X152" t="n">
        <v>1.04</v>
      </c>
      <c r="Y152" t="n">
        <v>1</v>
      </c>
      <c r="Z152" t="n">
        <v>10</v>
      </c>
    </row>
    <row r="153">
      <c r="A153" t="n">
        <v>21</v>
      </c>
      <c r="B153" t="n">
        <v>150</v>
      </c>
      <c r="C153" t="inlineStr">
        <is>
          <t xml:space="preserve">CONCLUIDO	</t>
        </is>
      </c>
      <c r="D153" t="n">
        <v>4.2178</v>
      </c>
      <c r="E153" t="n">
        <v>23.71</v>
      </c>
      <c r="F153" t="n">
        <v>18.77</v>
      </c>
      <c r="G153" t="n">
        <v>32.17</v>
      </c>
      <c r="H153" t="n">
        <v>0.36</v>
      </c>
      <c r="I153" t="n">
        <v>35</v>
      </c>
      <c r="J153" t="n">
        <v>307.78</v>
      </c>
      <c r="K153" t="n">
        <v>61.82</v>
      </c>
      <c r="L153" t="n">
        <v>6.25</v>
      </c>
      <c r="M153" t="n">
        <v>33</v>
      </c>
      <c r="N153" t="n">
        <v>89.70999999999999</v>
      </c>
      <c r="O153" t="n">
        <v>38194.05</v>
      </c>
      <c r="P153" t="n">
        <v>292.16</v>
      </c>
      <c r="Q153" t="n">
        <v>3033.51</v>
      </c>
      <c r="R153" t="n">
        <v>93.47</v>
      </c>
      <c r="S153" t="n">
        <v>56.78</v>
      </c>
      <c r="T153" t="n">
        <v>16446</v>
      </c>
      <c r="U153" t="n">
        <v>0.61</v>
      </c>
      <c r="V153" t="n">
        <v>0.86</v>
      </c>
      <c r="W153" t="n">
        <v>2.71</v>
      </c>
      <c r="X153" t="n">
        <v>1</v>
      </c>
      <c r="Y153" t="n">
        <v>1</v>
      </c>
      <c r="Z153" t="n">
        <v>10</v>
      </c>
    </row>
    <row r="154">
      <c r="A154" t="n">
        <v>22</v>
      </c>
      <c r="B154" t="n">
        <v>150</v>
      </c>
      <c r="C154" t="inlineStr">
        <is>
          <t xml:space="preserve">CONCLUIDO	</t>
        </is>
      </c>
      <c r="D154" t="n">
        <v>4.2543</v>
      </c>
      <c r="E154" t="n">
        <v>23.51</v>
      </c>
      <c r="F154" t="n">
        <v>18.68</v>
      </c>
      <c r="G154" t="n">
        <v>33.96</v>
      </c>
      <c r="H154" t="n">
        <v>0.38</v>
      </c>
      <c r="I154" t="n">
        <v>33</v>
      </c>
      <c r="J154" t="n">
        <v>308.32</v>
      </c>
      <c r="K154" t="n">
        <v>61.82</v>
      </c>
      <c r="L154" t="n">
        <v>6.5</v>
      </c>
      <c r="M154" t="n">
        <v>31</v>
      </c>
      <c r="N154" t="n">
        <v>90</v>
      </c>
      <c r="O154" t="n">
        <v>38260.74</v>
      </c>
      <c r="P154" t="n">
        <v>288.08</v>
      </c>
      <c r="Q154" t="n">
        <v>3033.45</v>
      </c>
      <c r="R154" t="n">
        <v>90.7</v>
      </c>
      <c r="S154" t="n">
        <v>56.78</v>
      </c>
      <c r="T154" t="n">
        <v>15071.83</v>
      </c>
      <c r="U154" t="n">
        <v>0.63</v>
      </c>
      <c r="V154" t="n">
        <v>0.86</v>
      </c>
      <c r="W154" t="n">
        <v>2.7</v>
      </c>
      <c r="X154" t="n">
        <v>0.91</v>
      </c>
      <c r="Y154" t="n">
        <v>1</v>
      </c>
      <c r="Z154" t="n">
        <v>10</v>
      </c>
    </row>
    <row r="155">
      <c r="A155" t="n">
        <v>23</v>
      </c>
      <c r="B155" t="n">
        <v>150</v>
      </c>
      <c r="C155" t="inlineStr">
        <is>
          <t xml:space="preserve">CONCLUIDO	</t>
        </is>
      </c>
      <c r="D155" t="n">
        <v>4.2691</v>
      </c>
      <c r="E155" t="n">
        <v>23.42</v>
      </c>
      <c r="F155" t="n">
        <v>18.65</v>
      </c>
      <c r="G155" t="n">
        <v>34.97</v>
      </c>
      <c r="H155" t="n">
        <v>0.39</v>
      </c>
      <c r="I155" t="n">
        <v>32</v>
      </c>
      <c r="J155" t="n">
        <v>308.86</v>
      </c>
      <c r="K155" t="n">
        <v>61.82</v>
      </c>
      <c r="L155" t="n">
        <v>6.75</v>
      </c>
      <c r="M155" t="n">
        <v>30</v>
      </c>
      <c r="N155" t="n">
        <v>90.29000000000001</v>
      </c>
      <c r="O155" t="n">
        <v>38327.57</v>
      </c>
      <c r="P155" t="n">
        <v>285.66</v>
      </c>
      <c r="Q155" t="n">
        <v>3033.55</v>
      </c>
      <c r="R155" t="n">
        <v>89.91</v>
      </c>
      <c r="S155" t="n">
        <v>56.78</v>
      </c>
      <c r="T155" t="n">
        <v>14683.61</v>
      </c>
      <c r="U155" t="n">
        <v>0.63</v>
      </c>
      <c r="V155" t="n">
        <v>0.87</v>
      </c>
      <c r="W155" t="n">
        <v>2.7</v>
      </c>
      <c r="X155" t="n">
        <v>0.88</v>
      </c>
      <c r="Y155" t="n">
        <v>1</v>
      </c>
      <c r="Z155" t="n">
        <v>10</v>
      </c>
    </row>
    <row r="156">
      <c r="A156" t="n">
        <v>24</v>
      </c>
      <c r="B156" t="n">
        <v>150</v>
      </c>
      <c r="C156" t="inlineStr">
        <is>
          <t xml:space="preserve">CONCLUIDO	</t>
        </is>
      </c>
      <c r="D156" t="n">
        <v>4.2978</v>
      </c>
      <c r="E156" t="n">
        <v>23.27</v>
      </c>
      <c r="F156" t="n">
        <v>18.6</v>
      </c>
      <c r="G156" t="n">
        <v>37.21</v>
      </c>
      <c r="H156" t="n">
        <v>0.4</v>
      </c>
      <c r="I156" t="n">
        <v>30</v>
      </c>
      <c r="J156" t="n">
        <v>309.41</v>
      </c>
      <c r="K156" t="n">
        <v>61.82</v>
      </c>
      <c r="L156" t="n">
        <v>7</v>
      </c>
      <c r="M156" t="n">
        <v>28</v>
      </c>
      <c r="N156" t="n">
        <v>90.59</v>
      </c>
      <c r="O156" t="n">
        <v>38394.52</v>
      </c>
      <c r="P156" t="n">
        <v>281.56</v>
      </c>
      <c r="Q156" t="n">
        <v>3033.61</v>
      </c>
      <c r="R156" t="n">
        <v>88.04000000000001</v>
      </c>
      <c r="S156" t="n">
        <v>56.78</v>
      </c>
      <c r="T156" t="n">
        <v>13760.06</v>
      </c>
      <c r="U156" t="n">
        <v>0.64</v>
      </c>
      <c r="V156" t="n">
        <v>0.87</v>
      </c>
      <c r="W156" t="n">
        <v>2.7</v>
      </c>
      <c r="X156" t="n">
        <v>0.84</v>
      </c>
      <c r="Y156" t="n">
        <v>1</v>
      </c>
      <c r="Z156" t="n">
        <v>10</v>
      </c>
    </row>
    <row r="157">
      <c r="A157" t="n">
        <v>25</v>
      </c>
      <c r="B157" t="n">
        <v>150</v>
      </c>
      <c r="C157" t="inlineStr">
        <is>
          <t xml:space="preserve">CONCLUIDO	</t>
        </is>
      </c>
      <c r="D157" t="n">
        <v>4.3142</v>
      </c>
      <c r="E157" t="n">
        <v>23.18</v>
      </c>
      <c r="F157" t="n">
        <v>18.57</v>
      </c>
      <c r="G157" t="n">
        <v>38.42</v>
      </c>
      <c r="H157" t="n">
        <v>0.42</v>
      </c>
      <c r="I157" t="n">
        <v>29</v>
      </c>
      <c r="J157" t="n">
        <v>309.95</v>
      </c>
      <c r="K157" t="n">
        <v>61.82</v>
      </c>
      <c r="L157" t="n">
        <v>7.25</v>
      </c>
      <c r="M157" t="n">
        <v>27</v>
      </c>
      <c r="N157" t="n">
        <v>90.88</v>
      </c>
      <c r="O157" t="n">
        <v>38461.6</v>
      </c>
      <c r="P157" t="n">
        <v>279.25</v>
      </c>
      <c r="Q157" t="n">
        <v>3033.46</v>
      </c>
      <c r="R157" t="n">
        <v>87.08</v>
      </c>
      <c r="S157" t="n">
        <v>56.78</v>
      </c>
      <c r="T157" t="n">
        <v>13281.28</v>
      </c>
      <c r="U157" t="n">
        <v>0.65</v>
      </c>
      <c r="V157" t="n">
        <v>0.87</v>
      </c>
      <c r="W157" t="n">
        <v>2.7</v>
      </c>
      <c r="X157" t="n">
        <v>0.8100000000000001</v>
      </c>
      <c r="Y157" t="n">
        <v>1</v>
      </c>
      <c r="Z157" t="n">
        <v>10</v>
      </c>
    </row>
    <row r="158">
      <c r="A158" t="n">
        <v>26</v>
      </c>
      <c r="B158" t="n">
        <v>150</v>
      </c>
      <c r="C158" t="inlineStr">
        <is>
          <t xml:space="preserve">CONCLUIDO	</t>
        </is>
      </c>
      <c r="D158" t="n">
        <v>4.3293</v>
      </c>
      <c r="E158" t="n">
        <v>23.1</v>
      </c>
      <c r="F158" t="n">
        <v>18.55</v>
      </c>
      <c r="G158" t="n">
        <v>39.74</v>
      </c>
      <c r="H158" t="n">
        <v>0.43</v>
      </c>
      <c r="I158" t="n">
        <v>28</v>
      </c>
      <c r="J158" t="n">
        <v>310.5</v>
      </c>
      <c r="K158" t="n">
        <v>61.82</v>
      </c>
      <c r="L158" t="n">
        <v>7.5</v>
      </c>
      <c r="M158" t="n">
        <v>26</v>
      </c>
      <c r="N158" t="n">
        <v>91.18000000000001</v>
      </c>
      <c r="O158" t="n">
        <v>38528.81</v>
      </c>
      <c r="P158" t="n">
        <v>276.2</v>
      </c>
      <c r="Q158" t="n">
        <v>3033.46</v>
      </c>
      <c r="R158" t="n">
        <v>86.13</v>
      </c>
      <c r="S158" t="n">
        <v>56.78</v>
      </c>
      <c r="T158" t="n">
        <v>12812.98</v>
      </c>
      <c r="U158" t="n">
        <v>0.66</v>
      </c>
      <c r="V158" t="n">
        <v>0.87</v>
      </c>
      <c r="W158" t="n">
        <v>2.7</v>
      </c>
      <c r="X158" t="n">
        <v>0.78</v>
      </c>
      <c r="Y158" t="n">
        <v>1</v>
      </c>
      <c r="Z158" t="n">
        <v>10</v>
      </c>
    </row>
    <row r="159">
      <c r="A159" t="n">
        <v>27</v>
      </c>
      <c r="B159" t="n">
        <v>150</v>
      </c>
      <c r="C159" t="inlineStr">
        <is>
          <t xml:space="preserve">CONCLUIDO	</t>
        </is>
      </c>
      <c r="D159" t="n">
        <v>4.3418</v>
      </c>
      <c r="E159" t="n">
        <v>23.03</v>
      </c>
      <c r="F159" t="n">
        <v>18.53</v>
      </c>
      <c r="G159" t="n">
        <v>41.19</v>
      </c>
      <c r="H159" t="n">
        <v>0.44</v>
      </c>
      <c r="I159" t="n">
        <v>27</v>
      </c>
      <c r="J159" t="n">
        <v>311.04</v>
      </c>
      <c r="K159" t="n">
        <v>61.82</v>
      </c>
      <c r="L159" t="n">
        <v>7.75</v>
      </c>
      <c r="M159" t="n">
        <v>25</v>
      </c>
      <c r="N159" t="n">
        <v>91.47</v>
      </c>
      <c r="O159" t="n">
        <v>38596.15</v>
      </c>
      <c r="P159" t="n">
        <v>273.01</v>
      </c>
      <c r="Q159" t="n">
        <v>3033.67</v>
      </c>
      <c r="R159" t="n">
        <v>85.89</v>
      </c>
      <c r="S159" t="n">
        <v>56.78</v>
      </c>
      <c r="T159" t="n">
        <v>12697.57</v>
      </c>
      <c r="U159" t="n">
        <v>0.66</v>
      </c>
      <c r="V159" t="n">
        <v>0.87</v>
      </c>
      <c r="W159" t="n">
        <v>2.7</v>
      </c>
      <c r="X159" t="n">
        <v>0.77</v>
      </c>
      <c r="Y159" t="n">
        <v>1</v>
      </c>
      <c r="Z159" t="n">
        <v>10</v>
      </c>
    </row>
    <row r="160">
      <c r="A160" t="n">
        <v>28</v>
      </c>
      <c r="B160" t="n">
        <v>150</v>
      </c>
      <c r="C160" t="inlineStr">
        <is>
          <t xml:space="preserve">CONCLUIDO	</t>
        </is>
      </c>
      <c r="D160" t="n">
        <v>4.3609</v>
      </c>
      <c r="E160" t="n">
        <v>22.93</v>
      </c>
      <c r="F160" t="n">
        <v>18.49</v>
      </c>
      <c r="G160" t="n">
        <v>42.67</v>
      </c>
      <c r="H160" t="n">
        <v>0.46</v>
      </c>
      <c r="I160" t="n">
        <v>26</v>
      </c>
      <c r="J160" t="n">
        <v>311.59</v>
      </c>
      <c r="K160" t="n">
        <v>61.82</v>
      </c>
      <c r="L160" t="n">
        <v>8</v>
      </c>
      <c r="M160" t="n">
        <v>24</v>
      </c>
      <c r="N160" t="n">
        <v>91.77</v>
      </c>
      <c r="O160" t="n">
        <v>38663.62</v>
      </c>
      <c r="P160" t="n">
        <v>269.29</v>
      </c>
      <c r="Q160" t="n">
        <v>3033.52</v>
      </c>
      <c r="R160" t="n">
        <v>84.31</v>
      </c>
      <c r="S160" t="n">
        <v>56.78</v>
      </c>
      <c r="T160" t="n">
        <v>11915.16</v>
      </c>
      <c r="U160" t="n">
        <v>0.67</v>
      </c>
      <c r="V160" t="n">
        <v>0.87</v>
      </c>
      <c r="W160" t="n">
        <v>2.7</v>
      </c>
      <c r="X160" t="n">
        <v>0.72</v>
      </c>
      <c r="Y160" t="n">
        <v>1</v>
      </c>
      <c r="Z160" t="n">
        <v>10</v>
      </c>
    </row>
    <row r="161">
      <c r="A161" t="n">
        <v>29</v>
      </c>
      <c r="B161" t="n">
        <v>150</v>
      </c>
      <c r="C161" t="inlineStr">
        <is>
          <t xml:space="preserve">CONCLUIDO	</t>
        </is>
      </c>
      <c r="D161" t="n">
        <v>4.3745</v>
      </c>
      <c r="E161" t="n">
        <v>22.86</v>
      </c>
      <c r="F161" t="n">
        <v>18.47</v>
      </c>
      <c r="G161" t="n">
        <v>44.34</v>
      </c>
      <c r="H161" t="n">
        <v>0.47</v>
      </c>
      <c r="I161" t="n">
        <v>25</v>
      </c>
      <c r="J161" t="n">
        <v>312.14</v>
      </c>
      <c r="K161" t="n">
        <v>61.82</v>
      </c>
      <c r="L161" t="n">
        <v>8.25</v>
      </c>
      <c r="M161" t="n">
        <v>21</v>
      </c>
      <c r="N161" t="n">
        <v>92.06999999999999</v>
      </c>
      <c r="O161" t="n">
        <v>38731.35</v>
      </c>
      <c r="P161" t="n">
        <v>267.14</v>
      </c>
      <c r="Q161" t="n">
        <v>3033.67</v>
      </c>
      <c r="R161" t="n">
        <v>83.68000000000001</v>
      </c>
      <c r="S161" t="n">
        <v>56.78</v>
      </c>
      <c r="T161" t="n">
        <v>11602.77</v>
      </c>
      <c r="U161" t="n">
        <v>0.68</v>
      </c>
      <c r="V161" t="n">
        <v>0.87</v>
      </c>
      <c r="W161" t="n">
        <v>2.7</v>
      </c>
      <c r="X161" t="n">
        <v>0.71</v>
      </c>
      <c r="Y161" t="n">
        <v>1</v>
      </c>
      <c r="Z161" t="n">
        <v>10</v>
      </c>
    </row>
    <row r="162">
      <c r="A162" t="n">
        <v>30</v>
      </c>
      <c r="B162" t="n">
        <v>150</v>
      </c>
      <c r="C162" t="inlineStr">
        <is>
          <t xml:space="preserve">CONCLUIDO	</t>
        </is>
      </c>
      <c r="D162" t="n">
        <v>4.3895</v>
      </c>
      <c r="E162" t="n">
        <v>22.78</v>
      </c>
      <c r="F162" t="n">
        <v>18.45</v>
      </c>
      <c r="G162" t="n">
        <v>46.13</v>
      </c>
      <c r="H162" t="n">
        <v>0.48</v>
      </c>
      <c r="I162" t="n">
        <v>24</v>
      </c>
      <c r="J162" t="n">
        <v>312.69</v>
      </c>
      <c r="K162" t="n">
        <v>61.82</v>
      </c>
      <c r="L162" t="n">
        <v>8.5</v>
      </c>
      <c r="M162" t="n">
        <v>18</v>
      </c>
      <c r="N162" t="n">
        <v>92.37</v>
      </c>
      <c r="O162" t="n">
        <v>38799.09</v>
      </c>
      <c r="P162" t="n">
        <v>262.87</v>
      </c>
      <c r="Q162" t="n">
        <v>3033.58</v>
      </c>
      <c r="R162" t="n">
        <v>83</v>
      </c>
      <c r="S162" t="n">
        <v>56.78</v>
      </c>
      <c r="T162" t="n">
        <v>11266.64</v>
      </c>
      <c r="U162" t="n">
        <v>0.68</v>
      </c>
      <c r="V162" t="n">
        <v>0.87</v>
      </c>
      <c r="W162" t="n">
        <v>2.7</v>
      </c>
      <c r="X162" t="n">
        <v>0.6899999999999999</v>
      </c>
      <c r="Y162" t="n">
        <v>1</v>
      </c>
      <c r="Z162" t="n">
        <v>10</v>
      </c>
    </row>
    <row r="163">
      <c r="A163" t="n">
        <v>31</v>
      </c>
      <c r="B163" t="n">
        <v>150</v>
      </c>
      <c r="C163" t="inlineStr">
        <is>
          <t xml:space="preserve">CONCLUIDO	</t>
        </is>
      </c>
      <c r="D163" t="n">
        <v>4.4081</v>
      </c>
      <c r="E163" t="n">
        <v>22.69</v>
      </c>
      <c r="F163" t="n">
        <v>18.41</v>
      </c>
      <c r="G163" t="n">
        <v>48.03</v>
      </c>
      <c r="H163" t="n">
        <v>0.5</v>
      </c>
      <c r="I163" t="n">
        <v>23</v>
      </c>
      <c r="J163" t="n">
        <v>313.24</v>
      </c>
      <c r="K163" t="n">
        <v>61.82</v>
      </c>
      <c r="L163" t="n">
        <v>8.75</v>
      </c>
      <c r="M163" t="n">
        <v>14</v>
      </c>
      <c r="N163" t="n">
        <v>92.67</v>
      </c>
      <c r="O163" t="n">
        <v>38866.96</v>
      </c>
      <c r="P163" t="n">
        <v>260.18</v>
      </c>
      <c r="Q163" t="n">
        <v>3033.55</v>
      </c>
      <c r="R163" t="n">
        <v>81.63</v>
      </c>
      <c r="S163" t="n">
        <v>56.78</v>
      </c>
      <c r="T163" t="n">
        <v>10588.4</v>
      </c>
      <c r="U163" t="n">
        <v>0.7</v>
      </c>
      <c r="V163" t="n">
        <v>0.88</v>
      </c>
      <c r="W163" t="n">
        <v>2.7</v>
      </c>
      <c r="X163" t="n">
        <v>0.65</v>
      </c>
      <c r="Y163" t="n">
        <v>1</v>
      </c>
      <c r="Z163" t="n">
        <v>10</v>
      </c>
    </row>
    <row r="164">
      <c r="A164" t="n">
        <v>32</v>
      </c>
      <c r="B164" t="n">
        <v>150</v>
      </c>
      <c r="C164" t="inlineStr">
        <is>
          <t xml:space="preserve">CONCLUIDO	</t>
        </is>
      </c>
      <c r="D164" t="n">
        <v>4.4232</v>
      </c>
      <c r="E164" t="n">
        <v>22.61</v>
      </c>
      <c r="F164" t="n">
        <v>18.39</v>
      </c>
      <c r="G164" t="n">
        <v>50.15</v>
      </c>
      <c r="H164" t="n">
        <v>0.51</v>
      </c>
      <c r="I164" t="n">
        <v>22</v>
      </c>
      <c r="J164" t="n">
        <v>313.79</v>
      </c>
      <c r="K164" t="n">
        <v>61.82</v>
      </c>
      <c r="L164" t="n">
        <v>9</v>
      </c>
      <c r="M164" t="n">
        <v>10</v>
      </c>
      <c r="N164" t="n">
        <v>92.97</v>
      </c>
      <c r="O164" t="n">
        <v>38934.97</v>
      </c>
      <c r="P164" t="n">
        <v>257.21</v>
      </c>
      <c r="Q164" t="n">
        <v>3033.84</v>
      </c>
      <c r="R164" t="n">
        <v>80.76000000000001</v>
      </c>
      <c r="S164" t="n">
        <v>56.78</v>
      </c>
      <c r="T164" t="n">
        <v>10157.01</v>
      </c>
      <c r="U164" t="n">
        <v>0.7</v>
      </c>
      <c r="V164" t="n">
        <v>0.88</v>
      </c>
      <c r="W164" t="n">
        <v>2.7</v>
      </c>
      <c r="X164" t="n">
        <v>0.62</v>
      </c>
      <c r="Y164" t="n">
        <v>1</v>
      </c>
      <c r="Z164" t="n">
        <v>10</v>
      </c>
    </row>
    <row r="165">
      <c r="A165" t="n">
        <v>33</v>
      </c>
      <c r="B165" t="n">
        <v>150</v>
      </c>
      <c r="C165" t="inlineStr">
        <is>
          <t xml:space="preserve">CONCLUIDO	</t>
        </is>
      </c>
      <c r="D165" t="n">
        <v>4.4216</v>
      </c>
      <c r="E165" t="n">
        <v>22.62</v>
      </c>
      <c r="F165" t="n">
        <v>18.4</v>
      </c>
      <c r="G165" t="n">
        <v>50.17</v>
      </c>
      <c r="H165" t="n">
        <v>0.52</v>
      </c>
      <c r="I165" t="n">
        <v>22</v>
      </c>
      <c r="J165" t="n">
        <v>314.34</v>
      </c>
      <c r="K165" t="n">
        <v>61.82</v>
      </c>
      <c r="L165" t="n">
        <v>9.25</v>
      </c>
      <c r="M165" t="n">
        <v>5</v>
      </c>
      <c r="N165" t="n">
        <v>93.27</v>
      </c>
      <c r="O165" t="n">
        <v>39003.11</v>
      </c>
      <c r="P165" t="n">
        <v>257.62</v>
      </c>
      <c r="Q165" t="n">
        <v>3033.79</v>
      </c>
      <c r="R165" t="n">
        <v>80.92</v>
      </c>
      <c r="S165" t="n">
        <v>56.78</v>
      </c>
      <c r="T165" t="n">
        <v>10240.1</v>
      </c>
      <c r="U165" t="n">
        <v>0.7</v>
      </c>
      <c r="V165" t="n">
        <v>0.88</v>
      </c>
      <c r="W165" t="n">
        <v>2.7</v>
      </c>
      <c r="X165" t="n">
        <v>0.63</v>
      </c>
      <c r="Y165" t="n">
        <v>1</v>
      </c>
      <c r="Z165" t="n">
        <v>10</v>
      </c>
    </row>
    <row r="166">
      <c r="A166" t="n">
        <v>34</v>
      </c>
      <c r="B166" t="n">
        <v>150</v>
      </c>
      <c r="C166" t="inlineStr">
        <is>
          <t xml:space="preserve">CONCLUIDO	</t>
        </is>
      </c>
      <c r="D166" t="n">
        <v>4.4206</v>
      </c>
      <c r="E166" t="n">
        <v>22.62</v>
      </c>
      <c r="F166" t="n">
        <v>18.4</v>
      </c>
      <c r="G166" t="n">
        <v>50.19</v>
      </c>
      <c r="H166" t="n">
        <v>0.54</v>
      </c>
      <c r="I166" t="n">
        <v>22</v>
      </c>
      <c r="J166" t="n">
        <v>314.9</v>
      </c>
      <c r="K166" t="n">
        <v>61.82</v>
      </c>
      <c r="L166" t="n">
        <v>9.5</v>
      </c>
      <c r="M166" t="n">
        <v>3</v>
      </c>
      <c r="N166" t="n">
        <v>93.56999999999999</v>
      </c>
      <c r="O166" t="n">
        <v>39071.38</v>
      </c>
      <c r="P166" t="n">
        <v>258.06</v>
      </c>
      <c r="Q166" t="n">
        <v>3033.65</v>
      </c>
      <c r="R166" t="n">
        <v>80.73999999999999</v>
      </c>
      <c r="S166" t="n">
        <v>56.78</v>
      </c>
      <c r="T166" t="n">
        <v>10149.78</v>
      </c>
      <c r="U166" t="n">
        <v>0.7</v>
      </c>
      <c r="V166" t="n">
        <v>0.88</v>
      </c>
      <c r="W166" t="n">
        <v>2.72</v>
      </c>
      <c r="X166" t="n">
        <v>0.64</v>
      </c>
      <c r="Y166" t="n">
        <v>1</v>
      </c>
      <c r="Z166" t="n">
        <v>10</v>
      </c>
    </row>
    <row r="167">
      <c r="A167" t="n">
        <v>35</v>
      </c>
      <c r="B167" t="n">
        <v>150</v>
      </c>
      <c r="C167" t="inlineStr">
        <is>
          <t xml:space="preserve">CONCLUIDO	</t>
        </is>
      </c>
      <c r="D167" t="n">
        <v>4.4227</v>
      </c>
      <c r="E167" t="n">
        <v>22.61</v>
      </c>
      <c r="F167" t="n">
        <v>18.39</v>
      </c>
      <c r="G167" t="n">
        <v>50.16</v>
      </c>
      <c r="H167" t="n">
        <v>0.55</v>
      </c>
      <c r="I167" t="n">
        <v>22</v>
      </c>
      <c r="J167" t="n">
        <v>315.45</v>
      </c>
      <c r="K167" t="n">
        <v>61.82</v>
      </c>
      <c r="L167" t="n">
        <v>9.75</v>
      </c>
      <c r="M167" t="n">
        <v>2</v>
      </c>
      <c r="N167" t="n">
        <v>93.88</v>
      </c>
      <c r="O167" t="n">
        <v>39139.8</v>
      </c>
      <c r="P167" t="n">
        <v>257.84</v>
      </c>
      <c r="Q167" t="n">
        <v>3033.5</v>
      </c>
      <c r="R167" t="n">
        <v>80.43000000000001</v>
      </c>
      <c r="S167" t="n">
        <v>56.78</v>
      </c>
      <c r="T167" t="n">
        <v>9991.41</v>
      </c>
      <c r="U167" t="n">
        <v>0.71</v>
      </c>
      <c r="V167" t="n">
        <v>0.88</v>
      </c>
      <c r="W167" t="n">
        <v>2.71</v>
      </c>
      <c r="X167" t="n">
        <v>0.63</v>
      </c>
      <c r="Y167" t="n">
        <v>1</v>
      </c>
      <c r="Z167" t="n">
        <v>10</v>
      </c>
    </row>
    <row r="168">
      <c r="A168" t="n">
        <v>36</v>
      </c>
      <c r="B168" t="n">
        <v>150</v>
      </c>
      <c r="C168" t="inlineStr">
        <is>
          <t xml:space="preserve">CONCLUIDO	</t>
        </is>
      </c>
      <c r="D168" t="n">
        <v>4.4218</v>
      </c>
      <c r="E168" t="n">
        <v>22.62</v>
      </c>
      <c r="F168" t="n">
        <v>18.4</v>
      </c>
      <c r="G168" t="n">
        <v>50.17</v>
      </c>
      <c r="H168" t="n">
        <v>0.5600000000000001</v>
      </c>
      <c r="I168" t="n">
        <v>22</v>
      </c>
      <c r="J168" t="n">
        <v>316.01</v>
      </c>
      <c r="K168" t="n">
        <v>61.82</v>
      </c>
      <c r="L168" t="n">
        <v>10</v>
      </c>
      <c r="M168" t="n">
        <v>0</v>
      </c>
      <c r="N168" t="n">
        <v>94.18000000000001</v>
      </c>
      <c r="O168" t="n">
        <v>39208.35</v>
      </c>
      <c r="P168" t="n">
        <v>258.24</v>
      </c>
      <c r="Q168" t="n">
        <v>3033.5</v>
      </c>
      <c r="R168" t="n">
        <v>80.48</v>
      </c>
      <c r="S168" t="n">
        <v>56.78</v>
      </c>
      <c r="T168" t="n">
        <v>10018.49</v>
      </c>
      <c r="U168" t="n">
        <v>0.71</v>
      </c>
      <c r="V168" t="n">
        <v>0.88</v>
      </c>
      <c r="W168" t="n">
        <v>2.72</v>
      </c>
      <c r="X168" t="n">
        <v>0.63</v>
      </c>
      <c r="Y168" t="n">
        <v>1</v>
      </c>
      <c r="Z168" t="n">
        <v>10</v>
      </c>
    </row>
    <row r="169">
      <c r="A169" t="n">
        <v>0</v>
      </c>
      <c r="B169" t="n">
        <v>10</v>
      </c>
      <c r="C169" t="inlineStr">
        <is>
          <t xml:space="preserve">CONCLUIDO	</t>
        </is>
      </c>
      <c r="D169" t="n">
        <v>3.1416</v>
      </c>
      <c r="E169" t="n">
        <v>31.83</v>
      </c>
      <c r="F169" t="n">
        <v>26.82</v>
      </c>
      <c r="G169" t="n">
        <v>5.31</v>
      </c>
      <c r="H169" t="n">
        <v>0.64</v>
      </c>
      <c r="I169" t="n">
        <v>303</v>
      </c>
      <c r="J169" t="n">
        <v>26.11</v>
      </c>
      <c r="K169" t="n">
        <v>12.1</v>
      </c>
      <c r="L169" t="n">
        <v>1</v>
      </c>
      <c r="M169" t="n">
        <v>0</v>
      </c>
      <c r="N169" t="n">
        <v>3.01</v>
      </c>
      <c r="O169" t="n">
        <v>3454.41</v>
      </c>
      <c r="P169" t="n">
        <v>78.04000000000001</v>
      </c>
      <c r="Q169" t="n">
        <v>3036.16</v>
      </c>
      <c r="R169" t="n">
        <v>342.41</v>
      </c>
      <c r="S169" t="n">
        <v>56.78</v>
      </c>
      <c r="T169" t="n">
        <v>139576.47</v>
      </c>
      <c r="U169" t="n">
        <v>0.17</v>
      </c>
      <c r="V169" t="n">
        <v>0.6</v>
      </c>
      <c r="W169" t="n">
        <v>3.53</v>
      </c>
      <c r="X169" t="n">
        <v>9.039999999999999</v>
      </c>
      <c r="Y169" t="n">
        <v>1</v>
      </c>
      <c r="Z169" t="n">
        <v>10</v>
      </c>
    </row>
    <row r="170">
      <c r="A170" t="n">
        <v>0</v>
      </c>
      <c r="B170" t="n">
        <v>45</v>
      </c>
      <c r="C170" t="inlineStr">
        <is>
          <t xml:space="preserve">CONCLUIDO	</t>
        </is>
      </c>
      <c r="D170" t="n">
        <v>3.8706</v>
      </c>
      <c r="E170" t="n">
        <v>25.84</v>
      </c>
      <c r="F170" t="n">
        <v>21.34</v>
      </c>
      <c r="G170" t="n">
        <v>10.5</v>
      </c>
      <c r="H170" t="n">
        <v>0.18</v>
      </c>
      <c r="I170" t="n">
        <v>122</v>
      </c>
      <c r="J170" t="n">
        <v>98.70999999999999</v>
      </c>
      <c r="K170" t="n">
        <v>39.72</v>
      </c>
      <c r="L170" t="n">
        <v>1</v>
      </c>
      <c r="M170" t="n">
        <v>119</v>
      </c>
      <c r="N170" t="n">
        <v>12.99</v>
      </c>
      <c r="O170" t="n">
        <v>12407.75</v>
      </c>
      <c r="P170" t="n">
        <v>167.47</v>
      </c>
      <c r="Q170" t="n">
        <v>3033.96</v>
      </c>
      <c r="R170" t="n">
        <v>177.18</v>
      </c>
      <c r="S170" t="n">
        <v>56.78</v>
      </c>
      <c r="T170" t="n">
        <v>57867.96</v>
      </c>
      <c r="U170" t="n">
        <v>0.32</v>
      </c>
      <c r="V170" t="n">
        <v>0.76</v>
      </c>
      <c r="W170" t="n">
        <v>2.86</v>
      </c>
      <c r="X170" t="n">
        <v>3.57</v>
      </c>
      <c r="Y170" t="n">
        <v>1</v>
      </c>
      <c r="Z170" t="n">
        <v>10</v>
      </c>
    </row>
    <row r="171">
      <c r="A171" t="n">
        <v>1</v>
      </c>
      <c r="B171" t="n">
        <v>45</v>
      </c>
      <c r="C171" t="inlineStr">
        <is>
          <t xml:space="preserve">CONCLUIDO	</t>
        </is>
      </c>
      <c r="D171" t="n">
        <v>4.1494</v>
      </c>
      <c r="E171" t="n">
        <v>24.1</v>
      </c>
      <c r="F171" t="n">
        <v>20.3</v>
      </c>
      <c r="G171" t="n">
        <v>13.84</v>
      </c>
      <c r="H171" t="n">
        <v>0.22</v>
      </c>
      <c r="I171" t="n">
        <v>88</v>
      </c>
      <c r="J171" t="n">
        <v>99.02</v>
      </c>
      <c r="K171" t="n">
        <v>39.72</v>
      </c>
      <c r="L171" t="n">
        <v>1.25</v>
      </c>
      <c r="M171" t="n">
        <v>80</v>
      </c>
      <c r="N171" t="n">
        <v>13.05</v>
      </c>
      <c r="O171" t="n">
        <v>12446.14</v>
      </c>
      <c r="P171" t="n">
        <v>150.05</v>
      </c>
      <c r="Q171" t="n">
        <v>3033.78</v>
      </c>
      <c r="R171" t="n">
        <v>143.03</v>
      </c>
      <c r="S171" t="n">
        <v>56.78</v>
      </c>
      <c r="T171" t="n">
        <v>40963.07</v>
      </c>
      <c r="U171" t="n">
        <v>0.4</v>
      </c>
      <c r="V171" t="n">
        <v>0.79</v>
      </c>
      <c r="W171" t="n">
        <v>2.81</v>
      </c>
      <c r="X171" t="n">
        <v>2.54</v>
      </c>
      <c r="Y171" t="n">
        <v>1</v>
      </c>
      <c r="Z171" t="n">
        <v>10</v>
      </c>
    </row>
    <row r="172">
      <c r="A172" t="n">
        <v>2</v>
      </c>
      <c r="B172" t="n">
        <v>45</v>
      </c>
      <c r="C172" t="inlineStr">
        <is>
          <t xml:space="preserve">CONCLUIDO	</t>
        </is>
      </c>
      <c r="D172" t="n">
        <v>4.2782</v>
      </c>
      <c r="E172" t="n">
        <v>23.37</v>
      </c>
      <c r="F172" t="n">
        <v>19.91</v>
      </c>
      <c r="G172" t="n">
        <v>16.59</v>
      </c>
      <c r="H172" t="n">
        <v>0.27</v>
      </c>
      <c r="I172" t="n">
        <v>72</v>
      </c>
      <c r="J172" t="n">
        <v>99.33</v>
      </c>
      <c r="K172" t="n">
        <v>39.72</v>
      </c>
      <c r="L172" t="n">
        <v>1.5</v>
      </c>
      <c r="M172" t="n">
        <v>29</v>
      </c>
      <c r="N172" t="n">
        <v>13.11</v>
      </c>
      <c r="O172" t="n">
        <v>12484.55</v>
      </c>
      <c r="P172" t="n">
        <v>139.83</v>
      </c>
      <c r="Q172" t="n">
        <v>3033.98</v>
      </c>
      <c r="R172" t="n">
        <v>128.62</v>
      </c>
      <c r="S172" t="n">
        <v>56.78</v>
      </c>
      <c r="T172" t="n">
        <v>33836.9</v>
      </c>
      <c r="U172" t="n">
        <v>0.44</v>
      </c>
      <c r="V172" t="n">
        <v>0.8100000000000001</v>
      </c>
      <c r="W172" t="n">
        <v>2.83</v>
      </c>
      <c r="X172" t="n">
        <v>2.14</v>
      </c>
      <c r="Y172" t="n">
        <v>1</v>
      </c>
      <c r="Z172" t="n">
        <v>10</v>
      </c>
    </row>
    <row r="173">
      <c r="A173" t="n">
        <v>3</v>
      </c>
      <c r="B173" t="n">
        <v>45</v>
      </c>
      <c r="C173" t="inlineStr">
        <is>
          <t xml:space="preserve">CONCLUIDO	</t>
        </is>
      </c>
      <c r="D173" t="n">
        <v>4.3086</v>
      </c>
      <c r="E173" t="n">
        <v>23.21</v>
      </c>
      <c r="F173" t="n">
        <v>19.8</v>
      </c>
      <c r="G173" t="n">
        <v>17.22</v>
      </c>
      <c r="H173" t="n">
        <v>0.31</v>
      </c>
      <c r="I173" t="n">
        <v>69</v>
      </c>
      <c r="J173" t="n">
        <v>99.64</v>
      </c>
      <c r="K173" t="n">
        <v>39.72</v>
      </c>
      <c r="L173" t="n">
        <v>1.75</v>
      </c>
      <c r="M173" t="n">
        <v>2</v>
      </c>
      <c r="N173" t="n">
        <v>13.18</v>
      </c>
      <c r="O173" t="n">
        <v>12522.99</v>
      </c>
      <c r="P173" t="n">
        <v>138.25</v>
      </c>
      <c r="Q173" t="n">
        <v>3034.19</v>
      </c>
      <c r="R173" t="n">
        <v>124.78</v>
      </c>
      <c r="S173" t="n">
        <v>56.78</v>
      </c>
      <c r="T173" t="n">
        <v>31932.91</v>
      </c>
      <c r="U173" t="n">
        <v>0.46</v>
      </c>
      <c r="V173" t="n">
        <v>0.8100000000000001</v>
      </c>
      <c r="W173" t="n">
        <v>2.84</v>
      </c>
      <c r="X173" t="n">
        <v>2.04</v>
      </c>
      <c r="Y173" t="n">
        <v>1</v>
      </c>
      <c r="Z173" t="n">
        <v>10</v>
      </c>
    </row>
    <row r="174">
      <c r="A174" t="n">
        <v>4</v>
      </c>
      <c r="B174" t="n">
        <v>45</v>
      </c>
      <c r="C174" t="inlineStr">
        <is>
          <t xml:space="preserve">CONCLUIDO	</t>
        </is>
      </c>
      <c r="D174" t="n">
        <v>4.3095</v>
      </c>
      <c r="E174" t="n">
        <v>23.2</v>
      </c>
      <c r="F174" t="n">
        <v>19.8</v>
      </c>
      <c r="G174" t="n">
        <v>17.22</v>
      </c>
      <c r="H174" t="n">
        <v>0.35</v>
      </c>
      <c r="I174" t="n">
        <v>69</v>
      </c>
      <c r="J174" t="n">
        <v>99.95</v>
      </c>
      <c r="K174" t="n">
        <v>39.72</v>
      </c>
      <c r="L174" t="n">
        <v>2</v>
      </c>
      <c r="M174" t="n">
        <v>0</v>
      </c>
      <c r="N174" t="n">
        <v>13.24</v>
      </c>
      <c r="O174" t="n">
        <v>12561.45</v>
      </c>
      <c r="P174" t="n">
        <v>138.75</v>
      </c>
      <c r="Q174" t="n">
        <v>3034.68</v>
      </c>
      <c r="R174" t="n">
        <v>124.72</v>
      </c>
      <c r="S174" t="n">
        <v>56.78</v>
      </c>
      <c r="T174" t="n">
        <v>31902.24</v>
      </c>
      <c r="U174" t="n">
        <v>0.46</v>
      </c>
      <c r="V174" t="n">
        <v>0.82</v>
      </c>
      <c r="W174" t="n">
        <v>2.84</v>
      </c>
      <c r="X174" t="n">
        <v>2.03</v>
      </c>
      <c r="Y174" t="n">
        <v>1</v>
      </c>
      <c r="Z174" t="n">
        <v>10</v>
      </c>
    </row>
    <row r="175">
      <c r="A175" t="n">
        <v>0</v>
      </c>
      <c r="B175" t="n">
        <v>105</v>
      </c>
      <c r="C175" t="inlineStr">
        <is>
          <t xml:space="preserve">CONCLUIDO	</t>
        </is>
      </c>
      <c r="D175" t="n">
        <v>2.5868</v>
      </c>
      <c r="E175" t="n">
        <v>38.66</v>
      </c>
      <c r="F175" t="n">
        <v>25.55</v>
      </c>
      <c r="G175" t="n">
        <v>5.9</v>
      </c>
      <c r="H175" t="n">
        <v>0.09</v>
      </c>
      <c r="I175" t="n">
        <v>260</v>
      </c>
      <c r="J175" t="n">
        <v>204</v>
      </c>
      <c r="K175" t="n">
        <v>55.27</v>
      </c>
      <c r="L175" t="n">
        <v>1</v>
      </c>
      <c r="M175" t="n">
        <v>258</v>
      </c>
      <c r="N175" t="n">
        <v>42.72</v>
      </c>
      <c r="O175" t="n">
        <v>25393.6</v>
      </c>
      <c r="P175" t="n">
        <v>358.29</v>
      </c>
      <c r="Q175" t="n">
        <v>3034.48</v>
      </c>
      <c r="R175" t="n">
        <v>314.97</v>
      </c>
      <c r="S175" t="n">
        <v>56.78</v>
      </c>
      <c r="T175" t="n">
        <v>126074.05</v>
      </c>
      <c r="U175" t="n">
        <v>0.18</v>
      </c>
      <c r="V175" t="n">
        <v>0.63</v>
      </c>
      <c r="W175" t="n">
        <v>3.08</v>
      </c>
      <c r="X175" t="n">
        <v>7.78</v>
      </c>
      <c r="Y175" t="n">
        <v>1</v>
      </c>
      <c r="Z175" t="n">
        <v>10</v>
      </c>
    </row>
    <row r="176">
      <c r="A176" t="n">
        <v>1</v>
      </c>
      <c r="B176" t="n">
        <v>105</v>
      </c>
      <c r="C176" t="inlineStr">
        <is>
          <t xml:space="preserve">CONCLUIDO	</t>
        </is>
      </c>
      <c r="D176" t="n">
        <v>2.9936</v>
      </c>
      <c r="E176" t="n">
        <v>33.4</v>
      </c>
      <c r="F176" t="n">
        <v>23.26</v>
      </c>
      <c r="G176" t="n">
        <v>7.46</v>
      </c>
      <c r="H176" t="n">
        <v>0.11</v>
      </c>
      <c r="I176" t="n">
        <v>187</v>
      </c>
      <c r="J176" t="n">
        <v>204.39</v>
      </c>
      <c r="K176" t="n">
        <v>55.27</v>
      </c>
      <c r="L176" t="n">
        <v>1.25</v>
      </c>
      <c r="M176" t="n">
        <v>185</v>
      </c>
      <c r="N176" t="n">
        <v>42.87</v>
      </c>
      <c r="O176" t="n">
        <v>25442.42</v>
      </c>
      <c r="P176" t="n">
        <v>322.26</v>
      </c>
      <c r="Q176" t="n">
        <v>3034.16</v>
      </c>
      <c r="R176" t="n">
        <v>240.11</v>
      </c>
      <c r="S176" t="n">
        <v>56.78</v>
      </c>
      <c r="T176" t="n">
        <v>89006.91</v>
      </c>
      <c r="U176" t="n">
        <v>0.24</v>
      </c>
      <c r="V176" t="n">
        <v>0.6899999999999999</v>
      </c>
      <c r="W176" t="n">
        <v>2.96</v>
      </c>
      <c r="X176" t="n">
        <v>5.49</v>
      </c>
      <c r="Y176" t="n">
        <v>1</v>
      </c>
      <c r="Z176" t="n">
        <v>10</v>
      </c>
    </row>
    <row r="177">
      <c r="A177" t="n">
        <v>2</v>
      </c>
      <c r="B177" t="n">
        <v>105</v>
      </c>
      <c r="C177" t="inlineStr">
        <is>
          <t xml:space="preserve">CONCLUIDO	</t>
        </is>
      </c>
      <c r="D177" t="n">
        <v>3.2777</v>
      </c>
      <c r="E177" t="n">
        <v>30.51</v>
      </c>
      <c r="F177" t="n">
        <v>22.02</v>
      </c>
      <c r="G177" t="n">
        <v>9.050000000000001</v>
      </c>
      <c r="H177" t="n">
        <v>0.13</v>
      </c>
      <c r="I177" t="n">
        <v>146</v>
      </c>
      <c r="J177" t="n">
        <v>204.79</v>
      </c>
      <c r="K177" t="n">
        <v>55.27</v>
      </c>
      <c r="L177" t="n">
        <v>1.5</v>
      </c>
      <c r="M177" t="n">
        <v>144</v>
      </c>
      <c r="N177" t="n">
        <v>43.02</v>
      </c>
      <c r="O177" t="n">
        <v>25491.3</v>
      </c>
      <c r="P177" t="n">
        <v>301.56</v>
      </c>
      <c r="Q177" t="n">
        <v>3033.92</v>
      </c>
      <c r="R177" t="n">
        <v>199.69</v>
      </c>
      <c r="S177" t="n">
        <v>56.78</v>
      </c>
      <c r="T177" t="n">
        <v>69003.5</v>
      </c>
      <c r="U177" t="n">
        <v>0.28</v>
      </c>
      <c r="V177" t="n">
        <v>0.73</v>
      </c>
      <c r="W177" t="n">
        <v>2.89</v>
      </c>
      <c r="X177" t="n">
        <v>4.26</v>
      </c>
      <c r="Y177" t="n">
        <v>1</v>
      </c>
      <c r="Z177" t="n">
        <v>10</v>
      </c>
    </row>
    <row r="178">
      <c r="A178" t="n">
        <v>3</v>
      </c>
      <c r="B178" t="n">
        <v>105</v>
      </c>
      <c r="C178" t="inlineStr">
        <is>
          <t xml:space="preserve">CONCLUIDO	</t>
        </is>
      </c>
      <c r="D178" t="n">
        <v>3.4937</v>
      </c>
      <c r="E178" t="n">
        <v>28.62</v>
      </c>
      <c r="F178" t="n">
        <v>21.23</v>
      </c>
      <c r="G178" t="n">
        <v>10.71</v>
      </c>
      <c r="H178" t="n">
        <v>0.15</v>
      </c>
      <c r="I178" t="n">
        <v>119</v>
      </c>
      <c r="J178" t="n">
        <v>205.18</v>
      </c>
      <c r="K178" t="n">
        <v>55.27</v>
      </c>
      <c r="L178" t="n">
        <v>1.75</v>
      </c>
      <c r="M178" t="n">
        <v>117</v>
      </c>
      <c r="N178" t="n">
        <v>43.16</v>
      </c>
      <c r="O178" t="n">
        <v>25540.22</v>
      </c>
      <c r="P178" t="n">
        <v>287</v>
      </c>
      <c r="Q178" t="n">
        <v>3034.25</v>
      </c>
      <c r="R178" t="n">
        <v>173.56</v>
      </c>
      <c r="S178" t="n">
        <v>56.78</v>
      </c>
      <c r="T178" t="n">
        <v>56072.27</v>
      </c>
      <c r="U178" t="n">
        <v>0.33</v>
      </c>
      <c r="V178" t="n">
        <v>0.76</v>
      </c>
      <c r="W178" t="n">
        <v>2.85</v>
      </c>
      <c r="X178" t="n">
        <v>3.46</v>
      </c>
      <c r="Y178" t="n">
        <v>1</v>
      </c>
      <c r="Z178" t="n">
        <v>10</v>
      </c>
    </row>
    <row r="179">
      <c r="A179" t="n">
        <v>4</v>
      </c>
      <c r="B179" t="n">
        <v>105</v>
      </c>
      <c r="C179" t="inlineStr">
        <is>
          <t xml:space="preserve">CONCLUIDO	</t>
        </is>
      </c>
      <c r="D179" t="n">
        <v>3.669</v>
      </c>
      <c r="E179" t="n">
        <v>27.26</v>
      </c>
      <c r="F179" t="n">
        <v>20.64</v>
      </c>
      <c r="G179" t="n">
        <v>12.38</v>
      </c>
      <c r="H179" t="n">
        <v>0.17</v>
      </c>
      <c r="I179" t="n">
        <v>100</v>
      </c>
      <c r="J179" t="n">
        <v>205.58</v>
      </c>
      <c r="K179" t="n">
        <v>55.27</v>
      </c>
      <c r="L179" t="n">
        <v>2</v>
      </c>
      <c r="M179" t="n">
        <v>98</v>
      </c>
      <c r="N179" t="n">
        <v>43.31</v>
      </c>
      <c r="O179" t="n">
        <v>25589.2</v>
      </c>
      <c r="P179" t="n">
        <v>275.05</v>
      </c>
      <c r="Q179" t="n">
        <v>3033.78</v>
      </c>
      <c r="R179" t="n">
        <v>154.49</v>
      </c>
      <c r="S179" t="n">
        <v>56.78</v>
      </c>
      <c r="T179" t="n">
        <v>46631.63</v>
      </c>
      <c r="U179" t="n">
        <v>0.37</v>
      </c>
      <c r="V179" t="n">
        <v>0.78</v>
      </c>
      <c r="W179" t="n">
        <v>2.81</v>
      </c>
      <c r="X179" t="n">
        <v>2.87</v>
      </c>
      <c r="Y179" t="n">
        <v>1</v>
      </c>
      <c r="Z179" t="n">
        <v>10</v>
      </c>
    </row>
    <row r="180">
      <c r="A180" t="n">
        <v>5</v>
      </c>
      <c r="B180" t="n">
        <v>105</v>
      </c>
      <c r="C180" t="inlineStr">
        <is>
          <t xml:space="preserve">CONCLUIDO	</t>
        </is>
      </c>
      <c r="D180" t="n">
        <v>3.8076</v>
      </c>
      <c r="E180" t="n">
        <v>26.26</v>
      </c>
      <c r="F180" t="n">
        <v>20.21</v>
      </c>
      <c r="G180" t="n">
        <v>14.1</v>
      </c>
      <c r="H180" t="n">
        <v>0.19</v>
      </c>
      <c r="I180" t="n">
        <v>86</v>
      </c>
      <c r="J180" t="n">
        <v>205.98</v>
      </c>
      <c r="K180" t="n">
        <v>55.27</v>
      </c>
      <c r="L180" t="n">
        <v>2.25</v>
      </c>
      <c r="M180" t="n">
        <v>84</v>
      </c>
      <c r="N180" t="n">
        <v>43.46</v>
      </c>
      <c r="O180" t="n">
        <v>25638.22</v>
      </c>
      <c r="P180" t="n">
        <v>266.04</v>
      </c>
      <c r="Q180" t="n">
        <v>3033.81</v>
      </c>
      <c r="R180" t="n">
        <v>140.77</v>
      </c>
      <c r="S180" t="n">
        <v>56.78</v>
      </c>
      <c r="T180" t="n">
        <v>39844.1</v>
      </c>
      <c r="U180" t="n">
        <v>0.4</v>
      </c>
      <c r="V180" t="n">
        <v>0.8</v>
      </c>
      <c r="W180" t="n">
        <v>2.79</v>
      </c>
      <c r="X180" t="n">
        <v>2.44</v>
      </c>
      <c r="Y180" t="n">
        <v>1</v>
      </c>
      <c r="Z180" t="n">
        <v>10</v>
      </c>
    </row>
    <row r="181">
      <c r="A181" t="n">
        <v>6</v>
      </c>
      <c r="B181" t="n">
        <v>105</v>
      </c>
      <c r="C181" t="inlineStr">
        <is>
          <t xml:space="preserve">CONCLUIDO	</t>
        </is>
      </c>
      <c r="D181" t="n">
        <v>3.9043</v>
      </c>
      <c r="E181" t="n">
        <v>25.61</v>
      </c>
      <c r="F181" t="n">
        <v>19.97</v>
      </c>
      <c r="G181" t="n">
        <v>15.76</v>
      </c>
      <c r="H181" t="n">
        <v>0.22</v>
      </c>
      <c r="I181" t="n">
        <v>76</v>
      </c>
      <c r="J181" t="n">
        <v>206.38</v>
      </c>
      <c r="K181" t="n">
        <v>55.27</v>
      </c>
      <c r="L181" t="n">
        <v>2.5</v>
      </c>
      <c r="M181" t="n">
        <v>74</v>
      </c>
      <c r="N181" t="n">
        <v>43.6</v>
      </c>
      <c r="O181" t="n">
        <v>25687.3</v>
      </c>
      <c r="P181" t="n">
        <v>259.34</v>
      </c>
      <c r="Q181" t="n">
        <v>3033.69</v>
      </c>
      <c r="R181" t="n">
        <v>132.29</v>
      </c>
      <c r="S181" t="n">
        <v>56.78</v>
      </c>
      <c r="T181" t="n">
        <v>35651.45</v>
      </c>
      <c r="U181" t="n">
        <v>0.43</v>
      </c>
      <c r="V181" t="n">
        <v>0.8100000000000001</v>
      </c>
      <c r="W181" t="n">
        <v>2.79</v>
      </c>
      <c r="X181" t="n">
        <v>2.2</v>
      </c>
      <c r="Y181" t="n">
        <v>1</v>
      </c>
      <c r="Z181" t="n">
        <v>10</v>
      </c>
    </row>
    <row r="182">
      <c r="A182" t="n">
        <v>7</v>
      </c>
      <c r="B182" t="n">
        <v>105</v>
      </c>
      <c r="C182" t="inlineStr">
        <is>
          <t xml:space="preserve">CONCLUIDO	</t>
        </is>
      </c>
      <c r="D182" t="n">
        <v>4.0081</v>
      </c>
      <c r="E182" t="n">
        <v>24.95</v>
      </c>
      <c r="F182" t="n">
        <v>19.67</v>
      </c>
      <c r="G182" t="n">
        <v>17.61</v>
      </c>
      <c r="H182" t="n">
        <v>0.24</v>
      </c>
      <c r="I182" t="n">
        <v>67</v>
      </c>
      <c r="J182" t="n">
        <v>206.78</v>
      </c>
      <c r="K182" t="n">
        <v>55.27</v>
      </c>
      <c r="L182" t="n">
        <v>2.75</v>
      </c>
      <c r="M182" t="n">
        <v>65</v>
      </c>
      <c r="N182" t="n">
        <v>43.75</v>
      </c>
      <c r="O182" t="n">
        <v>25736.42</v>
      </c>
      <c r="P182" t="n">
        <v>251.63</v>
      </c>
      <c r="Q182" t="n">
        <v>3033.96</v>
      </c>
      <c r="R182" t="n">
        <v>122.68</v>
      </c>
      <c r="S182" t="n">
        <v>56.78</v>
      </c>
      <c r="T182" t="n">
        <v>30890.71</v>
      </c>
      <c r="U182" t="n">
        <v>0.46</v>
      </c>
      <c r="V182" t="n">
        <v>0.82</v>
      </c>
      <c r="W182" t="n">
        <v>2.76</v>
      </c>
      <c r="X182" t="n">
        <v>1.9</v>
      </c>
      <c r="Y182" t="n">
        <v>1</v>
      </c>
      <c r="Z182" t="n">
        <v>10</v>
      </c>
    </row>
    <row r="183">
      <c r="A183" t="n">
        <v>8</v>
      </c>
      <c r="B183" t="n">
        <v>105</v>
      </c>
      <c r="C183" t="inlineStr">
        <is>
          <t xml:space="preserve">CONCLUIDO	</t>
        </is>
      </c>
      <c r="D183" t="n">
        <v>4.0868</v>
      </c>
      <c r="E183" t="n">
        <v>24.47</v>
      </c>
      <c r="F183" t="n">
        <v>19.47</v>
      </c>
      <c r="G183" t="n">
        <v>19.47</v>
      </c>
      <c r="H183" t="n">
        <v>0.26</v>
      </c>
      <c r="I183" t="n">
        <v>60</v>
      </c>
      <c r="J183" t="n">
        <v>207.17</v>
      </c>
      <c r="K183" t="n">
        <v>55.27</v>
      </c>
      <c r="L183" t="n">
        <v>3</v>
      </c>
      <c r="M183" t="n">
        <v>58</v>
      </c>
      <c r="N183" t="n">
        <v>43.9</v>
      </c>
      <c r="O183" t="n">
        <v>25785.6</v>
      </c>
      <c r="P183" t="n">
        <v>245.06</v>
      </c>
      <c r="Q183" t="n">
        <v>3033.69</v>
      </c>
      <c r="R183" t="n">
        <v>116.46</v>
      </c>
      <c r="S183" t="n">
        <v>56.78</v>
      </c>
      <c r="T183" t="n">
        <v>27819.43</v>
      </c>
      <c r="U183" t="n">
        <v>0.49</v>
      </c>
      <c r="V183" t="n">
        <v>0.83</v>
      </c>
      <c r="W183" t="n">
        <v>2.75</v>
      </c>
      <c r="X183" t="n">
        <v>1.7</v>
      </c>
      <c r="Y183" t="n">
        <v>1</v>
      </c>
      <c r="Z183" t="n">
        <v>10</v>
      </c>
    </row>
    <row r="184">
      <c r="A184" t="n">
        <v>9</v>
      </c>
      <c r="B184" t="n">
        <v>105</v>
      </c>
      <c r="C184" t="inlineStr">
        <is>
          <t xml:space="preserve">CONCLUIDO	</t>
        </is>
      </c>
      <c r="D184" t="n">
        <v>4.1523</v>
      </c>
      <c r="E184" t="n">
        <v>24.08</v>
      </c>
      <c r="F184" t="n">
        <v>19.33</v>
      </c>
      <c r="G184" t="n">
        <v>21.48</v>
      </c>
      <c r="H184" t="n">
        <v>0.28</v>
      </c>
      <c r="I184" t="n">
        <v>54</v>
      </c>
      <c r="J184" t="n">
        <v>207.57</v>
      </c>
      <c r="K184" t="n">
        <v>55.27</v>
      </c>
      <c r="L184" t="n">
        <v>3.25</v>
      </c>
      <c r="M184" t="n">
        <v>52</v>
      </c>
      <c r="N184" t="n">
        <v>44.05</v>
      </c>
      <c r="O184" t="n">
        <v>25834.83</v>
      </c>
      <c r="P184" t="n">
        <v>239.35</v>
      </c>
      <c r="Q184" t="n">
        <v>3033.89</v>
      </c>
      <c r="R184" t="n">
        <v>111.5</v>
      </c>
      <c r="S184" t="n">
        <v>56.78</v>
      </c>
      <c r="T184" t="n">
        <v>25365.57</v>
      </c>
      <c r="U184" t="n">
        <v>0.51</v>
      </c>
      <c r="V184" t="n">
        <v>0.83</v>
      </c>
      <c r="W184" t="n">
        <v>2.75</v>
      </c>
      <c r="X184" t="n">
        <v>1.56</v>
      </c>
      <c r="Y184" t="n">
        <v>1</v>
      </c>
      <c r="Z184" t="n">
        <v>10</v>
      </c>
    </row>
    <row r="185">
      <c r="A185" t="n">
        <v>10</v>
      </c>
      <c r="B185" t="n">
        <v>105</v>
      </c>
      <c r="C185" t="inlineStr">
        <is>
          <t xml:space="preserve">CONCLUIDO	</t>
        </is>
      </c>
      <c r="D185" t="n">
        <v>4.2209</v>
      </c>
      <c r="E185" t="n">
        <v>23.69</v>
      </c>
      <c r="F185" t="n">
        <v>19.14</v>
      </c>
      <c r="G185" t="n">
        <v>23.44</v>
      </c>
      <c r="H185" t="n">
        <v>0.3</v>
      </c>
      <c r="I185" t="n">
        <v>49</v>
      </c>
      <c r="J185" t="n">
        <v>207.97</v>
      </c>
      <c r="K185" t="n">
        <v>55.27</v>
      </c>
      <c r="L185" t="n">
        <v>3.5</v>
      </c>
      <c r="M185" t="n">
        <v>47</v>
      </c>
      <c r="N185" t="n">
        <v>44.2</v>
      </c>
      <c r="O185" t="n">
        <v>25884.1</v>
      </c>
      <c r="P185" t="n">
        <v>232.61</v>
      </c>
      <c r="Q185" t="n">
        <v>3033.57</v>
      </c>
      <c r="R185" t="n">
        <v>105.7</v>
      </c>
      <c r="S185" t="n">
        <v>56.78</v>
      </c>
      <c r="T185" t="n">
        <v>22494.9</v>
      </c>
      <c r="U185" t="n">
        <v>0.54</v>
      </c>
      <c r="V185" t="n">
        <v>0.84</v>
      </c>
      <c r="W185" t="n">
        <v>2.73</v>
      </c>
      <c r="X185" t="n">
        <v>1.37</v>
      </c>
      <c r="Y185" t="n">
        <v>1</v>
      </c>
      <c r="Z185" t="n">
        <v>10</v>
      </c>
    </row>
    <row r="186">
      <c r="A186" t="n">
        <v>11</v>
      </c>
      <c r="B186" t="n">
        <v>105</v>
      </c>
      <c r="C186" t="inlineStr">
        <is>
          <t xml:space="preserve">CONCLUIDO	</t>
        </is>
      </c>
      <c r="D186" t="n">
        <v>4.2689</v>
      </c>
      <c r="E186" t="n">
        <v>23.43</v>
      </c>
      <c r="F186" t="n">
        <v>19.04</v>
      </c>
      <c r="G186" t="n">
        <v>25.38</v>
      </c>
      <c r="H186" t="n">
        <v>0.32</v>
      </c>
      <c r="I186" t="n">
        <v>45</v>
      </c>
      <c r="J186" t="n">
        <v>208.37</v>
      </c>
      <c r="K186" t="n">
        <v>55.27</v>
      </c>
      <c r="L186" t="n">
        <v>3.75</v>
      </c>
      <c r="M186" t="n">
        <v>43</v>
      </c>
      <c r="N186" t="n">
        <v>44.35</v>
      </c>
      <c r="O186" t="n">
        <v>25933.43</v>
      </c>
      <c r="P186" t="n">
        <v>228.2</v>
      </c>
      <c r="Q186" t="n">
        <v>3033.55</v>
      </c>
      <c r="R186" t="n">
        <v>102.28</v>
      </c>
      <c r="S186" t="n">
        <v>56.78</v>
      </c>
      <c r="T186" t="n">
        <v>20804.38</v>
      </c>
      <c r="U186" t="n">
        <v>0.5600000000000001</v>
      </c>
      <c r="V186" t="n">
        <v>0.85</v>
      </c>
      <c r="W186" t="n">
        <v>2.73</v>
      </c>
      <c r="X186" t="n">
        <v>1.27</v>
      </c>
      <c r="Y186" t="n">
        <v>1</v>
      </c>
      <c r="Z186" t="n">
        <v>10</v>
      </c>
    </row>
    <row r="187">
      <c r="A187" t="n">
        <v>12</v>
      </c>
      <c r="B187" t="n">
        <v>105</v>
      </c>
      <c r="C187" t="inlineStr">
        <is>
          <t xml:space="preserve">CONCLUIDO	</t>
        </is>
      </c>
      <c r="D187" t="n">
        <v>4.3164</v>
      </c>
      <c r="E187" t="n">
        <v>23.17</v>
      </c>
      <c r="F187" t="n">
        <v>18.94</v>
      </c>
      <c r="G187" t="n">
        <v>27.72</v>
      </c>
      <c r="H187" t="n">
        <v>0.34</v>
      </c>
      <c r="I187" t="n">
        <v>41</v>
      </c>
      <c r="J187" t="n">
        <v>208.77</v>
      </c>
      <c r="K187" t="n">
        <v>55.27</v>
      </c>
      <c r="L187" t="n">
        <v>4</v>
      </c>
      <c r="M187" t="n">
        <v>39</v>
      </c>
      <c r="N187" t="n">
        <v>44.5</v>
      </c>
      <c r="O187" t="n">
        <v>25982.82</v>
      </c>
      <c r="P187" t="n">
        <v>220.02</v>
      </c>
      <c r="Q187" t="n">
        <v>3033.89</v>
      </c>
      <c r="R187" t="n">
        <v>99.18000000000001</v>
      </c>
      <c r="S187" t="n">
        <v>56.78</v>
      </c>
      <c r="T187" t="n">
        <v>19270.84</v>
      </c>
      <c r="U187" t="n">
        <v>0.57</v>
      </c>
      <c r="V187" t="n">
        <v>0.85</v>
      </c>
      <c r="W187" t="n">
        <v>2.72</v>
      </c>
      <c r="X187" t="n">
        <v>1.17</v>
      </c>
      <c r="Y187" t="n">
        <v>1</v>
      </c>
      <c r="Z187" t="n">
        <v>10</v>
      </c>
    </row>
    <row r="188">
      <c r="A188" t="n">
        <v>13</v>
      </c>
      <c r="B188" t="n">
        <v>105</v>
      </c>
      <c r="C188" t="inlineStr">
        <is>
          <t xml:space="preserve">CONCLUIDO	</t>
        </is>
      </c>
      <c r="D188" t="n">
        <v>4.3728</v>
      </c>
      <c r="E188" t="n">
        <v>22.87</v>
      </c>
      <c r="F188" t="n">
        <v>18.8</v>
      </c>
      <c r="G188" t="n">
        <v>30.49</v>
      </c>
      <c r="H188" t="n">
        <v>0.36</v>
      </c>
      <c r="I188" t="n">
        <v>37</v>
      </c>
      <c r="J188" t="n">
        <v>209.17</v>
      </c>
      <c r="K188" t="n">
        <v>55.27</v>
      </c>
      <c r="L188" t="n">
        <v>4.25</v>
      </c>
      <c r="M188" t="n">
        <v>34</v>
      </c>
      <c r="N188" t="n">
        <v>44.65</v>
      </c>
      <c r="O188" t="n">
        <v>26032.25</v>
      </c>
      <c r="P188" t="n">
        <v>213.7</v>
      </c>
      <c r="Q188" t="n">
        <v>3033.82</v>
      </c>
      <c r="R188" t="n">
        <v>94.33</v>
      </c>
      <c r="S188" t="n">
        <v>56.78</v>
      </c>
      <c r="T188" t="n">
        <v>16868.99</v>
      </c>
      <c r="U188" t="n">
        <v>0.6</v>
      </c>
      <c r="V188" t="n">
        <v>0.86</v>
      </c>
      <c r="W188" t="n">
        <v>2.72</v>
      </c>
      <c r="X188" t="n">
        <v>1.04</v>
      </c>
      <c r="Y188" t="n">
        <v>1</v>
      </c>
      <c r="Z188" t="n">
        <v>10</v>
      </c>
    </row>
    <row r="189">
      <c r="A189" t="n">
        <v>14</v>
      </c>
      <c r="B189" t="n">
        <v>105</v>
      </c>
      <c r="C189" t="inlineStr">
        <is>
          <t xml:space="preserve">CONCLUIDO	</t>
        </is>
      </c>
      <c r="D189" t="n">
        <v>4.3947</v>
      </c>
      <c r="E189" t="n">
        <v>22.75</v>
      </c>
      <c r="F189" t="n">
        <v>18.77</v>
      </c>
      <c r="G189" t="n">
        <v>32.18</v>
      </c>
      <c r="H189" t="n">
        <v>0.38</v>
      </c>
      <c r="I189" t="n">
        <v>35</v>
      </c>
      <c r="J189" t="n">
        <v>209.58</v>
      </c>
      <c r="K189" t="n">
        <v>55.27</v>
      </c>
      <c r="L189" t="n">
        <v>4.5</v>
      </c>
      <c r="M189" t="n">
        <v>32</v>
      </c>
      <c r="N189" t="n">
        <v>44.8</v>
      </c>
      <c r="O189" t="n">
        <v>26081.73</v>
      </c>
      <c r="P189" t="n">
        <v>210.98</v>
      </c>
      <c r="Q189" t="n">
        <v>3033.58</v>
      </c>
      <c r="R189" t="n">
        <v>93.79000000000001</v>
      </c>
      <c r="S189" t="n">
        <v>56.78</v>
      </c>
      <c r="T189" t="n">
        <v>16605.72</v>
      </c>
      <c r="U189" t="n">
        <v>0.61</v>
      </c>
      <c r="V189" t="n">
        <v>0.86</v>
      </c>
      <c r="W189" t="n">
        <v>2.71</v>
      </c>
      <c r="X189" t="n">
        <v>1</v>
      </c>
      <c r="Y189" t="n">
        <v>1</v>
      </c>
      <c r="Z189" t="n">
        <v>10</v>
      </c>
    </row>
    <row r="190">
      <c r="A190" t="n">
        <v>15</v>
      </c>
      <c r="B190" t="n">
        <v>105</v>
      </c>
      <c r="C190" t="inlineStr">
        <is>
          <t xml:space="preserve">CONCLUIDO	</t>
        </is>
      </c>
      <c r="D190" t="n">
        <v>4.4231</v>
      </c>
      <c r="E190" t="n">
        <v>22.61</v>
      </c>
      <c r="F190" t="n">
        <v>18.71</v>
      </c>
      <c r="G190" t="n">
        <v>34.01</v>
      </c>
      <c r="H190" t="n">
        <v>0.4</v>
      </c>
      <c r="I190" t="n">
        <v>33</v>
      </c>
      <c r="J190" t="n">
        <v>209.98</v>
      </c>
      <c r="K190" t="n">
        <v>55.27</v>
      </c>
      <c r="L190" t="n">
        <v>4.75</v>
      </c>
      <c r="M190" t="n">
        <v>23</v>
      </c>
      <c r="N190" t="n">
        <v>44.95</v>
      </c>
      <c r="O190" t="n">
        <v>26131.27</v>
      </c>
      <c r="P190" t="n">
        <v>207.25</v>
      </c>
      <c r="Q190" t="n">
        <v>3034.08</v>
      </c>
      <c r="R190" t="n">
        <v>90.94</v>
      </c>
      <c r="S190" t="n">
        <v>56.78</v>
      </c>
      <c r="T190" t="n">
        <v>15194.92</v>
      </c>
      <c r="U190" t="n">
        <v>0.62</v>
      </c>
      <c r="V190" t="n">
        <v>0.86</v>
      </c>
      <c r="W190" t="n">
        <v>2.72</v>
      </c>
      <c r="X190" t="n">
        <v>0.9399999999999999</v>
      </c>
      <c r="Y190" t="n">
        <v>1</v>
      </c>
      <c r="Z190" t="n">
        <v>10</v>
      </c>
    </row>
    <row r="191">
      <c r="A191" t="n">
        <v>16</v>
      </c>
      <c r="B191" t="n">
        <v>105</v>
      </c>
      <c r="C191" t="inlineStr">
        <is>
          <t xml:space="preserve">CONCLUIDO	</t>
        </is>
      </c>
      <c r="D191" t="n">
        <v>4.4491</v>
      </c>
      <c r="E191" t="n">
        <v>22.48</v>
      </c>
      <c r="F191" t="n">
        <v>18.65</v>
      </c>
      <c r="G191" t="n">
        <v>36.11</v>
      </c>
      <c r="H191" t="n">
        <v>0.42</v>
      </c>
      <c r="I191" t="n">
        <v>31</v>
      </c>
      <c r="J191" t="n">
        <v>210.38</v>
      </c>
      <c r="K191" t="n">
        <v>55.27</v>
      </c>
      <c r="L191" t="n">
        <v>5</v>
      </c>
      <c r="M191" t="n">
        <v>12</v>
      </c>
      <c r="N191" t="n">
        <v>45.11</v>
      </c>
      <c r="O191" t="n">
        <v>26180.86</v>
      </c>
      <c r="P191" t="n">
        <v>203.12</v>
      </c>
      <c r="Q191" t="n">
        <v>3033.76</v>
      </c>
      <c r="R191" t="n">
        <v>89.27</v>
      </c>
      <c r="S191" t="n">
        <v>56.78</v>
      </c>
      <c r="T191" t="n">
        <v>14366.45</v>
      </c>
      <c r="U191" t="n">
        <v>0.64</v>
      </c>
      <c r="V191" t="n">
        <v>0.86</v>
      </c>
      <c r="W191" t="n">
        <v>2.72</v>
      </c>
      <c r="X191" t="n">
        <v>0.89</v>
      </c>
      <c r="Y191" t="n">
        <v>1</v>
      </c>
      <c r="Z191" t="n">
        <v>10</v>
      </c>
    </row>
    <row r="192">
      <c r="A192" t="n">
        <v>17</v>
      </c>
      <c r="B192" t="n">
        <v>105</v>
      </c>
      <c r="C192" t="inlineStr">
        <is>
          <t xml:space="preserve">CONCLUIDO	</t>
        </is>
      </c>
      <c r="D192" t="n">
        <v>4.4486</v>
      </c>
      <c r="E192" t="n">
        <v>22.48</v>
      </c>
      <c r="F192" t="n">
        <v>18.66</v>
      </c>
      <c r="G192" t="n">
        <v>36.11</v>
      </c>
      <c r="H192" t="n">
        <v>0.44</v>
      </c>
      <c r="I192" t="n">
        <v>31</v>
      </c>
      <c r="J192" t="n">
        <v>210.78</v>
      </c>
      <c r="K192" t="n">
        <v>55.27</v>
      </c>
      <c r="L192" t="n">
        <v>5.25</v>
      </c>
      <c r="M192" t="n">
        <v>6</v>
      </c>
      <c r="N192" t="n">
        <v>45.26</v>
      </c>
      <c r="O192" t="n">
        <v>26230.5</v>
      </c>
      <c r="P192" t="n">
        <v>202.87</v>
      </c>
      <c r="Q192" t="n">
        <v>3033.77</v>
      </c>
      <c r="R192" t="n">
        <v>88.83</v>
      </c>
      <c r="S192" t="n">
        <v>56.78</v>
      </c>
      <c r="T192" t="n">
        <v>14145.93</v>
      </c>
      <c r="U192" t="n">
        <v>0.64</v>
      </c>
      <c r="V192" t="n">
        <v>0.86</v>
      </c>
      <c r="W192" t="n">
        <v>2.73</v>
      </c>
      <c r="X192" t="n">
        <v>0.89</v>
      </c>
      <c r="Y192" t="n">
        <v>1</v>
      </c>
      <c r="Z192" t="n">
        <v>10</v>
      </c>
    </row>
    <row r="193">
      <c r="A193" t="n">
        <v>18</v>
      </c>
      <c r="B193" t="n">
        <v>105</v>
      </c>
      <c r="C193" t="inlineStr">
        <is>
          <t xml:space="preserve">CONCLUIDO	</t>
        </is>
      </c>
      <c r="D193" t="n">
        <v>4.4648</v>
      </c>
      <c r="E193" t="n">
        <v>22.4</v>
      </c>
      <c r="F193" t="n">
        <v>18.62</v>
      </c>
      <c r="G193" t="n">
        <v>37.23</v>
      </c>
      <c r="H193" t="n">
        <v>0.46</v>
      </c>
      <c r="I193" t="n">
        <v>30</v>
      </c>
      <c r="J193" t="n">
        <v>211.18</v>
      </c>
      <c r="K193" t="n">
        <v>55.27</v>
      </c>
      <c r="L193" t="n">
        <v>5.5</v>
      </c>
      <c r="M193" t="n">
        <v>1</v>
      </c>
      <c r="N193" t="n">
        <v>45.41</v>
      </c>
      <c r="O193" t="n">
        <v>26280.2</v>
      </c>
      <c r="P193" t="n">
        <v>201.3</v>
      </c>
      <c r="Q193" t="n">
        <v>3033.77</v>
      </c>
      <c r="R193" t="n">
        <v>87.53</v>
      </c>
      <c r="S193" t="n">
        <v>56.78</v>
      </c>
      <c r="T193" t="n">
        <v>13502.3</v>
      </c>
      <c r="U193" t="n">
        <v>0.65</v>
      </c>
      <c r="V193" t="n">
        <v>0.87</v>
      </c>
      <c r="W193" t="n">
        <v>2.73</v>
      </c>
      <c r="X193" t="n">
        <v>0.85</v>
      </c>
      <c r="Y193" t="n">
        <v>1</v>
      </c>
      <c r="Z193" t="n">
        <v>10</v>
      </c>
    </row>
    <row r="194">
      <c r="A194" t="n">
        <v>19</v>
      </c>
      <c r="B194" t="n">
        <v>105</v>
      </c>
      <c r="C194" t="inlineStr">
        <is>
          <t xml:space="preserve">CONCLUIDO	</t>
        </is>
      </c>
      <c r="D194" t="n">
        <v>4.4646</v>
      </c>
      <c r="E194" t="n">
        <v>22.4</v>
      </c>
      <c r="F194" t="n">
        <v>18.62</v>
      </c>
      <c r="G194" t="n">
        <v>37.23</v>
      </c>
      <c r="H194" t="n">
        <v>0.48</v>
      </c>
      <c r="I194" t="n">
        <v>30</v>
      </c>
      <c r="J194" t="n">
        <v>211.59</v>
      </c>
      <c r="K194" t="n">
        <v>55.27</v>
      </c>
      <c r="L194" t="n">
        <v>5.75</v>
      </c>
      <c r="M194" t="n">
        <v>0</v>
      </c>
      <c r="N194" t="n">
        <v>45.57</v>
      </c>
      <c r="O194" t="n">
        <v>26329.94</v>
      </c>
      <c r="P194" t="n">
        <v>201.7</v>
      </c>
      <c r="Q194" t="n">
        <v>3033.87</v>
      </c>
      <c r="R194" t="n">
        <v>87.48</v>
      </c>
      <c r="S194" t="n">
        <v>56.78</v>
      </c>
      <c r="T194" t="n">
        <v>13477.89</v>
      </c>
      <c r="U194" t="n">
        <v>0.65</v>
      </c>
      <c r="V194" t="n">
        <v>0.87</v>
      </c>
      <c r="W194" t="n">
        <v>2.73</v>
      </c>
      <c r="X194" t="n">
        <v>0.85</v>
      </c>
      <c r="Y194" t="n">
        <v>1</v>
      </c>
      <c r="Z194" t="n">
        <v>10</v>
      </c>
    </row>
    <row r="195">
      <c r="A195" t="n">
        <v>0</v>
      </c>
      <c r="B195" t="n">
        <v>60</v>
      </c>
      <c r="C195" t="inlineStr">
        <is>
          <t xml:space="preserve">CONCLUIDO	</t>
        </is>
      </c>
      <c r="D195" t="n">
        <v>3.5064</v>
      </c>
      <c r="E195" t="n">
        <v>28.52</v>
      </c>
      <c r="F195" t="n">
        <v>22.37</v>
      </c>
      <c r="G195" t="n">
        <v>8.550000000000001</v>
      </c>
      <c r="H195" t="n">
        <v>0.14</v>
      </c>
      <c r="I195" t="n">
        <v>157</v>
      </c>
      <c r="J195" t="n">
        <v>124.63</v>
      </c>
      <c r="K195" t="n">
        <v>45</v>
      </c>
      <c r="L195" t="n">
        <v>1</v>
      </c>
      <c r="M195" t="n">
        <v>155</v>
      </c>
      <c r="N195" t="n">
        <v>18.64</v>
      </c>
      <c r="O195" t="n">
        <v>15605.44</v>
      </c>
      <c r="P195" t="n">
        <v>216.64</v>
      </c>
      <c r="Q195" t="n">
        <v>3034.22</v>
      </c>
      <c r="R195" t="n">
        <v>210.6</v>
      </c>
      <c r="S195" t="n">
        <v>56.78</v>
      </c>
      <c r="T195" t="n">
        <v>74400.50999999999</v>
      </c>
      <c r="U195" t="n">
        <v>0.27</v>
      </c>
      <c r="V195" t="n">
        <v>0.72</v>
      </c>
      <c r="W195" t="n">
        <v>2.93</v>
      </c>
      <c r="X195" t="n">
        <v>4.6</v>
      </c>
      <c r="Y195" t="n">
        <v>1</v>
      </c>
      <c r="Z195" t="n">
        <v>10</v>
      </c>
    </row>
    <row r="196">
      <c r="A196" t="n">
        <v>1</v>
      </c>
      <c r="B196" t="n">
        <v>60</v>
      </c>
      <c r="C196" t="inlineStr">
        <is>
          <t xml:space="preserve">CONCLUIDO	</t>
        </is>
      </c>
      <c r="D196" t="n">
        <v>3.8199</v>
      </c>
      <c r="E196" t="n">
        <v>26.18</v>
      </c>
      <c r="F196" t="n">
        <v>21.11</v>
      </c>
      <c r="G196" t="n">
        <v>11.01</v>
      </c>
      <c r="H196" t="n">
        <v>0.18</v>
      </c>
      <c r="I196" t="n">
        <v>115</v>
      </c>
      <c r="J196" t="n">
        <v>124.96</v>
      </c>
      <c r="K196" t="n">
        <v>45</v>
      </c>
      <c r="L196" t="n">
        <v>1.25</v>
      </c>
      <c r="M196" t="n">
        <v>113</v>
      </c>
      <c r="N196" t="n">
        <v>18.71</v>
      </c>
      <c r="O196" t="n">
        <v>15645.96</v>
      </c>
      <c r="P196" t="n">
        <v>197.96</v>
      </c>
      <c r="Q196" t="n">
        <v>3034.24</v>
      </c>
      <c r="R196" t="n">
        <v>169.32</v>
      </c>
      <c r="S196" t="n">
        <v>56.78</v>
      </c>
      <c r="T196" t="n">
        <v>53972.94</v>
      </c>
      <c r="U196" t="n">
        <v>0.34</v>
      </c>
      <c r="V196" t="n">
        <v>0.76</v>
      </c>
      <c r="W196" t="n">
        <v>2.85</v>
      </c>
      <c r="X196" t="n">
        <v>3.34</v>
      </c>
      <c r="Y196" t="n">
        <v>1</v>
      </c>
      <c r="Z196" t="n">
        <v>10</v>
      </c>
    </row>
    <row r="197">
      <c r="A197" t="n">
        <v>2</v>
      </c>
      <c r="B197" t="n">
        <v>60</v>
      </c>
      <c r="C197" t="inlineStr">
        <is>
          <t xml:space="preserve">CONCLUIDO	</t>
        </is>
      </c>
      <c r="D197" t="n">
        <v>4.0442</v>
      </c>
      <c r="E197" t="n">
        <v>24.73</v>
      </c>
      <c r="F197" t="n">
        <v>20.32</v>
      </c>
      <c r="G197" t="n">
        <v>13.7</v>
      </c>
      <c r="H197" t="n">
        <v>0.21</v>
      </c>
      <c r="I197" t="n">
        <v>89</v>
      </c>
      <c r="J197" t="n">
        <v>125.29</v>
      </c>
      <c r="K197" t="n">
        <v>45</v>
      </c>
      <c r="L197" t="n">
        <v>1.5</v>
      </c>
      <c r="M197" t="n">
        <v>87</v>
      </c>
      <c r="N197" t="n">
        <v>18.79</v>
      </c>
      <c r="O197" t="n">
        <v>15686.51</v>
      </c>
      <c r="P197" t="n">
        <v>183.37</v>
      </c>
      <c r="Q197" t="n">
        <v>3033.95</v>
      </c>
      <c r="R197" t="n">
        <v>144.4</v>
      </c>
      <c r="S197" t="n">
        <v>56.78</v>
      </c>
      <c r="T197" t="n">
        <v>41641.93</v>
      </c>
      <c r="U197" t="n">
        <v>0.39</v>
      </c>
      <c r="V197" t="n">
        <v>0.79</v>
      </c>
      <c r="W197" t="n">
        <v>2.79</v>
      </c>
      <c r="X197" t="n">
        <v>2.55</v>
      </c>
      <c r="Y197" t="n">
        <v>1</v>
      </c>
      <c r="Z197" t="n">
        <v>10</v>
      </c>
    </row>
    <row r="198">
      <c r="A198" t="n">
        <v>3</v>
      </c>
      <c r="B198" t="n">
        <v>60</v>
      </c>
      <c r="C198" t="inlineStr">
        <is>
          <t xml:space="preserve">CONCLUIDO	</t>
        </is>
      </c>
      <c r="D198" t="n">
        <v>4.2006</v>
      </c>
      <c r="E198" t="n">
        <v>23.81</v>
      </c>
      <c r="F198" t="n">
        <v>19.83</v>
      </c>
      <c r="G198" t="n">
        <v>16.53</v>
      </c>
      <c r="H198" t="n">
        <v>0.25</v>
      </c>
      <c r="I198" t="n">
        <v>72</v>
      </c>
      <c r="J198" t="n">
        <v>125.62</v>
      </c>
      <c r="K198" t="n">
        <v>45</v>
      </c>
      <c r="L198" t="n">
        <v>1.75</v>
      </c>
      <c r="M198" t="n">
        <v>70</v>
      </c>
      <c r="N198" t="n">
        <v>18.87</v>
      </c>
      <c r="O198" t="n">
        <v>15727.09</v>
      </c>
      <c r="P198" t="n">
        <v>171.46</v>
      </c>
      <c r="Q198" t="n">
        <v>3033.71</v>
      </c>
      <c r="R198" t="n">
        <v>127.75</v>
      </c>
      <c r="S198" t="n">
        <v>56.78</v>
      </c>
      <c r="T198" t="n">
        <v>33400.27</v>
      </c>
      <c r="U198" t="n">
        <v>0.44</v>
      </c>
      <c r="V198" t="n">
        <v>0.8100000000000001</v>
      </c>
      <c r="W198" t="n">
        <v>2.78</v>
      </c>
      <c r="X198" t="n">
        <v>2.07</v>
      </c>
      <c r="Y198" t="n">
        <v>1</v>
      </c>
      <c r="Z198" t="n">
        <v>10</v>
      </c>
    </row>
    <row r="199">
      <c r="A199" t="n">
        <v>4</v>
      </c>
      <c r="B199" t="n">
        <v>60</v>
      </c>
      <c r="C199" t="inlineStr">
        <is>
          <t xml:space="preserve">CONCLUIDO	</t>
        </is>
      </c>
      <c r="D199" t="n">
        <v>4.3172</v>
      </c>
      <c r="E199" t="n">
        <v>23.16</v>
      </c>
      <c r="F199" t="n">
        <v>19.5</v>
      </c>
      <c r="G199" t="n">
        <v>19.5</v>
      </c>
      <c r="H199" t="n">
        <v>0.28</v>
      </c>
      <c r="I199" t="n">
        <v>60</v>
      </c>
      <c r="J199" t="n">
        <v>125.95</v>
      </c>
      <c r="K199" t="n">
        <v>45</v>
      </c>
      <c r="L199" t="n">
        <v>2</v>
      </c>
      <c r="M199" t="n">
        <v>47</v>
      </c>
      <c r="N199" t="n">
        <v>18.95</v>
      </c>
      <c r="O199" t="n">
        <v>15767.7</v>
      </c>
      <c r="P199" t="n">
        <v>162.46</v>
      </c>
      <c r="Q199" t="n">
        <v>3033.83</v>
      </c>
      <c r="R199" t="n">
        <v>116.58</v>
      </c>
      <c r="S199" t="n">
        <v>56.78</v>
      </c>
      <c r="T199" t="n">
        <v>27876.32</v>
      </c>
      <c r="U199" t="n">
        <v>0.49</v>
      </c>
      <c r="V199" t="n">
        <v>0.83</v>
      </c>
      <c r="W199" t="n">
        <v>2.77</v>
      </c>
      <c r="X199" t="n">
        <v>1.73</v>
      </c>
      <c r="Y199" t="n">
        <v>1</v>
      </c>
      <c r="Z199" t="n">
        <v>10</v>
      </c>
    </row>
    <row r="200">
      <c r="A200" t="n">
        <v>5</v>
      </c>
      <c r="B200" t="n">
        <v>60</v>
      </c>
      <c r="C200" t="inlineStr">
        <is>
          <t xml:space="preserve">CONCLUIDO	</t>
        </is>
      </c>
      <c r="D200" t="n">
        <v>4.375</v>
      </c>
      <c r="E200" t="n">
        <v>22.86</v>
      </c>
      <c r="F200" t="n">
        <v>19.34</v>
      </c>
      <c r="G200" t="n">
        <v>21.49</v>
      </c>
      <c r="H200" t="n">
        <v>0.31</v>
      </c>
      <c r="I200" t="n">
        <v>54</v>
      </c>
      <c r="J200" t="n">
        <v>126.28</v>
      </c>
      <c r="K200" t="n">
        <v>45</v>
      </c>
      <c r="L200" t="n">
        <v>2.25</v>
      </c>
      <c r="M200" t="n">
        <v>19</v>
      </c>
      <c r="N200" t="n">
        <v>19.03</v>
      </c>
      <c r="O200" t="n">
        <v>15808.34</v>
      </c>
      <c r="P200" t="n">
        <v>155.85</v>
      </c>
      <c r="Q200" t="n">
        <v>3033.64</v>
      </c>
      <c r="R200" t="n">
        <v>111.15</v>
      </c>
      <c r="S200" t="n">
        <v>56.78</v>
      </c>
      <c r="T200" t="n">
        <v>25193.57</v>
      </c>
      <c r="U200" t="n">
        <v>0.51</v>
      </c>
      <c r="V200" t="n">
        <v>0.83</v>
      </c>
      <c r="W200" t="n">
        <v>2.78</v>
      </c>
      <c r="X200" t="n">
        <v>1.58</v>
      </c>
      <c r="Y200" t="n">
        <v>1</v>
      </c>
      <c r="Z200" t="n">
        <v>10</v>
      </c>
    </row>
    <row r="201">
      <c r="A201" t="n">
        <v>6</v>
      </c>
      <c r="B201" t="n">
        <v>60</v>
      </c>
      <c r="C201" t="inlineStr">
        <is>
          <t xml:space="preserve">CONCLUIDO	</t>
        </is>
      </c>
      <c r="D201" t="n">
        <v>4.3938</v>
      </c>
      <c r="E201" t="n">
        <v>22.76</v>
      </c>
      <c r="F201" t="n">
        <v>19.3</v>
      </c>
      <c r="G201" t="n">
        <v>22.27</v>
      </c>
      <c r="H201" t="n">
        <v>0.35</v>
      </c>
      <c r="I201" t="n">
        <v>52</v>
      </c>
      <c r="J201" t="n">
        <v>126.61</v>
      </c>
      <c r="K201" t="n">
        <v>45</v>
      </c>
      <c r="L201" t="n">
        <v>2.5</v>
      </c>
      <c r="M201" t="n">
        <v>1</v>
      </c>
      <c r="N201" t="n">
        <v>19.11</v>
      </c>
      <c r="O201" t="n">
        <v>15849</v>
      </c>
      <c r="P201" t="n">
        <v>154.68</v>
      </c>
      <c r="Q201" t="n">
        <v>3033.81</v>
      </c>
      <c r="R201" t="n">
        <v>108.63</v>
      </c>
      <c r="S201" t="n">
        <v>56.78</v>
      </c>
      <c r="T201" t="n">
        <v>23941.57</v>
      </c>
      <c r="U201" t="n">
        <v>0.52</v>
      </c>
      <c r="V201" t="n">
        <v>0.84</v>
      </c>
      <c r="W201" t="n">
        <v>2.8</v>
      </c>
      <c r="X201" t="n">
        <v>1.53</v>
      </c>
      <c r="Y201" t="n">
        <v>1</v>
      </c>
      <c r="Z201" t="n">
        <v>10</v>
      </c>
    </row>
    <row r="202">
      <c r="A202" t="n">
        <v>7</v>
      </c>
      <c r="B202" t="n">
        <v>60</v>
      </c>
      <c r="C202" t="inlineStr">
        <is>
          <t xml:space="preserve">CONCLUIDO	</t>
        </is>
      </c>
      <c r="D202" t="n">
        <v>4.3932</v>
      </c>
      <c r="E202" t="n">
        <v>22.76</v>
      </c>
      <c r="F202" t="n">
        <v>19.3</v>
      </c>
      <c r="G202" t="n">
        <v>22.27</v>
      </c>
      <c r="H202" t="n">
        <v>0.38</v>
      </c>
      <c r="I202" t="n">
        <v>52</v>
      </c>
      <c r="J202" t="n">
        <v>126.94</v>
      </c>
      <c r="K202" t="n">
        <v>45</v>
      </c>
      <c r="L202" t="n">
        <v>2.75</v>
      </c>
      <c r="M202" t="n">
        <v>0</v>
      </c>
      <c r="N202" t="n">
        <v>19.19</v>
      </c>
      <c r="O202" t="n">
        <v>15889.69</v>
      </c>
      <c r="P202" t="n">
        <v>155.08</v>
      </c>
      <c r="Q202" t="n">
        <v>3033.79</v>
      </c>
      <c r="R202" t="n">
        <v>108.66</v>
      </c>
      <c r="S202" t="n">
        <v>56.78</v>
      </c>
      <c r="T202" t="n">
        <v>23957.5</v>
      </c>
      <c r="U202" t="n">
        <v>0.52</v>
      </c>
      <c r="V202" t="n">
        <v>0.84</v>
      </c>
      <c r="W202" t="n">
        <v>2.81</v>
      </c>
      <c r="X202" t="n">
        <v>1.53</v>
      </c>
      <c r="Y202" t="n">
        <v>1</v>
      </c>
      <c r="Z202" t="n">
        <v>10</v>
      </c>
    </row>
    <row r="203">
      <c r="A203" t="n">
        <v>0</v>
      </c>
      <c r="B203" t="n">
        <v>135</v>
      </c>
      <c r="C203" t="inlineStr">
        <is>
          <t xml:space="preserve">CONCLUIDO	</t>
        </is>
      </c>
      <c r="D203" t="n">
        <v>2.0736</v>
      </c>
      <c r="E203" t="n">
        <v>48.23</v>
      </c>
      <c r="F203" t="n">
        <v>28.13</v>
      </c>
      <c r="G203" t="n">
        <v>4.95</v>
      </c>
      <c r="H203" t="n">
        <v>0.07000000000000001</v>
      </c>
      <c r="I203" t="n">
        <v>341</v>
      </c>
      <c r="J203" t="n">
        <v>263.32</v>
      </c>
      <c r="K203" t="n">
        <v>59.89</v>
      </c>
      <c r="L203" t="n">
        <v>1</v>
      </c>
      <c r="M203" t="n">
        <v>339</v>
      </c>
      <c r="N203" t="n">
        <v>67.43000000000001</v>
      </c>
      <c r="O203" t="n">
        <v>32710.1</v>
      </c>
      <c r="P203" t="n">
        <v>468.82</v>
      </c>
      <c r="Q203" t="n">
        <v>3035.52</v>
      </c>
      <c r="R203" t="n">
        <v>399.46</v>
      </c>
      <c r="S203" t="n">
        <v>56.78</v>
      </c>
      <c r="T203" t="n">
        <v>167914.49</v>
      </c>
      <c r="U203" t="n">
        <v>0.14</v>
      </c>
      <c r="V203" t="n">
        <v>0.57</v>
      </c>
      <c r="W203" t="n">
        <v>3.23</v>
      </c>
      <c r="X203" t="n">
        <v>10.36</v>
      </c>
      <c r="Y203" t="n">
        <v>1</v>
      </c>
      <c r="Z203" t="n">
        <v>10</v>
      </c>
    </row>
    <row r="204">
      <c r="A204" t="n">
        <v>1</v>
      </c>
      <c r="B204" t="n">
        <v>135</v>
      </c>
      <c r="C204" t="inlineStr">
        <is>
          <t xml:space="preserve">CONCLUIDO	</t>
        </is>
      </c>
      <c r="D204" t="n">
        <v>2.5118</v>
      </c>
      <c r="E204" t="n">
        <v>39.81</v>
      </c>
      <c r="F204" t="n">
        <v>24.88</v>
      </c>
      <c r="G204" t="n">
        <v>6.25</v>
      </c>
      <c r="H204" t="n">
        <v>0.08</v>
      </c>
      <c r="I204" t="n">
        <v>239</v>
      </c>
      <c r="J204" t="n">
        <v>263.79</v>
      </c>
      <c r="K204" t="n">
        <v>59.89</v>
      </c>
      <c r="L204" t="n">
        <v>1.25</v>
      </c>
      <c r="M204" t="n">
        <v>237</v>
      </c>
      <c r="N204" t="n">
        <v>67.65000000000001</v>
      </c>
      <c r="O204" t="n">
        <v>32767.75</v>
      </c>
      <c r="P204" t="n">
        <v>411.51</v>
      </c>
      <c r="Q204" t="n">
        <v>3035.01</v>
      </c>
      <c r="R204" t="n">
        <v>292.85</v>
      </c>
      <c r="S204" t="n">
        <v>56.78</v>
      </c>
      <c r="T204" t="n">
        <v>115116.9</v>
      </c>
      <c r="U204" t="n">
        <v>0.19</v>
      </c>
      <c r="V204" t="n">
        <v>0.65</v>
      </c>
      <c r="W204" t="n">
        <v>3.05</v>
      </c>
      <c r="X204" t="n">
        <v>7.1</v>
      </c>
      <c r="Y204" t="n">
        <v>1</v>
      </c>
      <c r="Z204" t="n">
        <v>10</v>
      </c>
    </row>
    <row r="205">
      <c r="A205" t="n">
        <v>2</v>
      </c>
      <c r="B205" t="n">
        <v>135</v>
      </c>
      <c r="C205" t="inlineStr">
        <is>
          <t xml:space="preserve">CONCLUIDO	</t>
        </is>
      </c>
      <c r="D205" t="n">
        <v>2.8294</v>
      </c>
      <c r="E205" t="n">
        <v>35.34</v>
      </c>
      <c r="F205" t="n">
        <v>23.19</v>
      </c>
      <c r="G205" t="n">
        <v>7.56</v>
      </c>
      <c r="H205" t="n">
        <v>0.1</v>
      </c>
      <c r="I205" t="n">
        <v>184</v>
      </c>
      <c r="J205" t="n">
        <v>264.25</v>
      </c>
      <c r="K205" t="n">
        <v>59.89</v>
      </c>
      <c r="L205" t="n">
        <v>1.5</v>
      </c>
      <c r="M205" t="n">
        <v>182</v>
      </c>
      <c r="N205" t="n">
        <v>67.87</v>
      </c>
      <c r="O205" t="n">
        <v>32825.49</v>
      </c>
      <c r="P205" t="n">
        <v>380.67</v>
      </c>
      <c r="Q205" t="n">
        <v>3034.3</v>
      </c>
      <c r="R205" t="n">
        <v>237.45</v>
      </c>
      <c r="S205" t="n">
        <v>56.78</v>
      </c>
      <c r="T205" t="n">
        <v>87692.96000000001</v>
      </c>
      <c r="U205" t="n">
        <v>0.24</v>
      </c>
      <c r="V205" t="n">
        <v>0.7</v>
      </c>
      <c r="W205" t="n">
        <v>2.96</v>
      </c>
      <c r="X205" t="n">
        <v>5.42</v>
      </c>
      <c r="Y205" t="n">
        <v>1</v>
      </c>
      <c r="Z205" t="n">
        <v>10</v>
      </c>
    </row>
    <row r="206">
      <c r="A206" t="n">
        <v>3</v>
      </c>
      <c r="B206" t="n">
        <v>135</v>
      </c>
      <c r="C206" t="inlineStr">
        <is>
          <t xml:space="preserve">CONCLUIDO	</t>
        </is>
      </c>
      <c r="D206" t="n">
        <v>3.0702</v>
      </c>
      <c r="E206" t="n">
        <v>32.57</v>
      </c>
      <c r="F206" t="n">
        <v>22.13</v>
      </c>
      <c r="G206" t="n">
        <v>8.85</v>
      </c>
      <c r="H206" t="n">
        <v>0.12</v>
      </c>
      <c r="I206" t="n">
        <v>150</v>
      </c>
      <c r="J206" t="n">
        <v>264.72</v>
      </c>
      <c r="K206" t="n">
        <v>59.89</v>
      </c>
      <c r="L206" t="n">
        <v>1.75</v>
      </c>
      <c r="M206" t="n">
        <v>148</v>
      </c>
      <c r="N206" t="n">
        <v>68.09</v>
      </c>
      <c r="O206" t="n">
        <v>32883.31</v>
      </c>
      <c r="P206" t="n">
        <v>360.73</v>
      </c>
      <c r="Q206" t="n">
        <v>3034.19</v>
      </c>
      <c r="R206" t="n">
        <v>203.06</v>
      </c>
      <c r="S206" t="n">
        <v>56.78</v>
      </c>
      <c r="T206" t="n">
        <v>70667.14</v>
      </c>
      <c r="U206" t="n">
        <v>0.28</v>
      </c>
      <c r="V206" t="n">
        <v>0.73</v>
      </c>
      <c r="W206" t="n">
        <v>2.9</v>
      </c>
      <c r="X206" t="n">
        <v>4.37</v>
      </c>
      <c r="Y206" t="n">
        <v>1</v>
      </c>
      <c r="Z206" t="n">
        <v>10</v>
      </c>
    </row>
    <row r="207">
      <c r="A207" t="n">
        <v>4</v>
      </c>
      <c r="B207" t="n">
        <v>135</v>
      </c>
      <c r="C207" t="inlineStr">
        <is>
          <t xml:space="preserve">CONCLUIDO	</t>
        </is>
      </c>
      <c r="D207" t="n">
        <v>3.2637</v>
      </c>
      <c r="E207" t="n">
        <v>30.64</v>
      </c>
      <c r="F207" t="n">
        <v>21.42</v>
      </c>
      <c r="G207" t="n">
        <v>10.2</v>
      </c>
      <c r="H207" t="n">
        <v>0.13</v>
      </c>
      <c r="I207" t="n">
        <v>126</v>
      </c>
      <c r="J207" t="n">
        <v>265.19</v>
      </c>
      <c r="K207" t="n">
        <v>59.89</v>
      </c>
      <c r="L207" t="n">
        <v>2</v>
      </c>
      <c r="M207" t="n">
        <v>124</v>
      </c>
      <c r="N207" t="n">
        <v>68.31</v>
      </c>
      <c r="O207" t="n">
        <v>32941.21</v>
      </c>
      <c r="P207" t="n">
        <v>346.55</v>
      </c>
      <c r="Q207" t="n">
        <v>3034.09</v>
      </c>
      <c r="R207" t="n">
        <v>179.88</v>
      </c>
      <c r="S207" t="n">
        <v>56.78</v>
      </c>
      <c r="T207" t="n">
        <v>59197.43</v>
      </c>
      <c r="U207" t="n">
        <v>0.32</v>
      </c>
      <c r="V207" t="n">
        <v>0.75</v>
      </c>
      <c r="W207" t="n">
        <v>2.86</v>
      </c>
      <c r="X207" t="n">
        <v>3.65</v>
      </c>
      <c r="Y207" t="n">
        <v>1</v>
      </c>
      <c r="Z207" t="n">
        <v>10</v>
      </c>
    </row>
    <row r="208">
      <c r="A208" t="n">
        <v>5</v>
      </c>
      <c r="B208" t="n">
        <v>135</v>
      </c>
      <c r="C208" t="inlineStr">
        <is>
          <t xml:space="preserve">CONCLUIDO	</t>
        </is>
      </c>
      <c r="D208" t="n">
        <v>3.4152</v>
      </c>
      <c r="E208" t="n">
        <v>29.28</v>
      </c>
      <c r="F208" t="n">
        <v>20.92</v>
      </c>
      <c r="G208" t="n">
        <v>11.51</v>
      </c>
      <c r="H208" t="n">
        <v>0.15</v>
      </c>
      <c r="I208" t="n">
        <v>109</v>
      </c>
      <c r="J208" t="n">
        <v>265.66</v>
      </c>
      <c r="K208" t="n">
        <v>59.89</v>
      </c>
      <c r="L208" t="n">
        <v>2.25</v>
      </c>
      <c r="M208" t="n">
        <v>107</v>
      </c>
      <c r="N208" t="n">
        <v>68.53</v>
      </c>
      <c r="O208" t="n">
        <v>32999.19</v>
      </c>
      <c r="P208" t="n">
        <v>335.91</v>
      </c>
      <c r="Q208" t="n">
        <v>3034.07</v>
      </c>
      <c r="R208" t="n">
        <v>163.72</v>
      </c>
      <c r="S208" t="n">
        <v>56.78</v>
      </c>
      <c r="T208" t="n">
        <v>51204.69</v>
      </c>
      <c r="U208" t="n">
        <v>0.35</v>
      </c>
      <c r="V208" t="n">
        <v>0.77</v>
      </c>
      <c r="W208" t="n">
        <v>2.83</v>
      </c>
      <c r="X208" t="n">
        <v>3.15</v>
      </c>
      <c r="Y208" t="n">
        <v>1</v>
      </c>
      <c r="Z208" t="n">
        <v>10</v>
      </c>
    </row>
    <row r="209">
      <c r="A209" t="n">
        <v>6</v>
      </c>
      <c r="B209" t="n">
        <v>135</v>
      </c>
      <c r="C209" t="inlineStr">
        <is>
          <t xml:space="preserve">CONCLUIDO	</t>
        </is>
      </c>
      <c r="D209" t="n">
        <v>3.5514</v>
      </c>
      <c r="E209" t="n">
        <v>28.16</v>
      </c>
      <c r="F209" t="n">
        <v>20.5</v>
      </c>
      <c r="G209" t="n">
        <v>12.95</v>
      </c>
      <c r="H209" t="n">
        <v>0.17</v>
      </c>
      <c r="I209" t="n">
        <v>95</v>
      </c>
      <c r="J209" t="n">
        <v>266.13</v>
      </c>
      <c r="K209" t="n">
        <v>59.89</v>
      </c>
      <c r="L209" t="n">
        <v>2.5</v>
      </c>
      <c r="M209" t="n">
        <v>93</v>
      </c>
      <c r="N209" t="n">
        <v>68.75</v>
      </c>
      <c r="O209" t="n">
        <v>33057.26</v>
      </c>
      <c r="P209" t="n">
        <v>326.16</v>
      </c>
      <c r="Q209" t="n">
        <v>3033.64</v>
      </c>
      <c r="R209" t="n">
        <v>150.17</v>
      </c>
      <c r="S209" t="n">
        <v>56.78</v>
      </c>
      <c r="T209" t="n">
        <v>44496.24</v>
      </c>
      <c r="U209" t="n">
        <v>0.38</v>
      </c>
      <c r="V209" t="n">
        <v>0.79</v>
      </c>
      <c r="W209" t="n">
        <v>2.81</v>
      </c>
      <c r="X209" t="n">
        <v>2.74</v>
      </c>
      <c r="Y209" t="n">
        <v>1</v>
      </c>
      <c r="Z209" t="n">
        <v>10</v>
      </c>
    </row>
    <row r="210">
      <c r="A210" t="n">
        <v>7</v>
      </c>
      <c r="B210" t="n">
        <v>135</v>
      </c>
      <c r="C210" t="inlineStr">
        <is>
          <t xml:space="preserve">CONCLUIDO	</t>
        </is>
      </c>
      <c r="D210" t="n">
        <v>3.6566</v>
      </c>
      <c r="E210" t="n">
        <v>27.35</v>
      </c>
      <c r="F210" t="n">
        <v>20.2</v>
      </c>
      <c r="G210" t="n">
        <v>14.26</v>
      </c>
      <c r="H210" t="n">
        <v>0.18</v>
      </c>
      <c r="I210" t="n">
        <v>85</v>
      </c>
      <c r="J210" t="n">
        <v>266.6</v>
      </c>
      <c r="K210" t="n">
        <v>59.89</v>
      </c>
      <c r="L210" t="n">
        <v>2.75</v>
      </c>
      <c r="M210" t="n">
        <v>83</v>
      </c>
      <c r="N210" t="n">
        <v>68.97</v>
      </c>
      <c r="O210" t="n">
        <v>33115.41</v>
      </c>
      <c r="P210" t="n">
        <v>318.72</v>
      </c>
      <c r="Q210" t="n">
        <v>3033.94</v>
      </c>
      <c r="R210" t="n">
        <v>140.13</v>
      </c>
      <c r="S210" t="n">
        <v>56.78</v>
      </c>
      <c r="T210" t="n">
        <v>39525.61</v>
      </c>
      <c r="U210" t="n">
        <v>0.41</v>
      </c>
      <c r="V210" t="n">
        <v>0.8</v>
      </c>
      <c r="W210" t="n">
        <v>2.79</v>
      </c>
      <c r="X210" t="n">
        <v>2.43</v>
      </c>
      <c r="Y210" t="n">
        <v>1</v>
      </c>
      <c r="Z210" t="n">
        <v>10</v>
      </c>
    </row>
    <row r="211">
      <c r="A211" t="n">
        <v>8</v>
      </c>
      <c r="B211" t="n">
        <v>135</v>
      </c>
      <c r="C211" t="inlineStr">
        <is>
          <t xml:space="preserve">CONCLUIDO	</t>
        </is>
      </c>
      <c r="D211" t="n">
        <v>3.7523</v>
      </c>
      <c r="E211" t="n">
        <v>26.65</v>
      </c>
      <c r="F211" t="n">
        <v>19.96</v>
      </c>
      <c r="G211" t="n">
        <v>15.75</v>
      </c>
      <c r="H211" t="n">
        <v>0.2</v>
      </c>
      <c r="I211" t="n">
        <v>76</v>
      </c>
      <c r="J211" t="n">
        <v>267.08</v>
      </c>
      <c r="K211" t="n">
        <v>59.89</v>
      </c>
      <c r="L211" t="n">
        <v>3</v>
      </c>
      <c r="M211" t="n">
        <v>74</v>
      </c>
      <c r="N211" t="n">
        <v>69.19</v>
      </c>
      <c r="O211" t="n">
        <v>33173.65</v>
      </c>
      <c r="P211" t="n">
        <v>312.17</v>
      </c>
      <c r="Q211" t="n">
        <v>3033.95</v>
      </c>
      <c r="R211" t="n">
        <v>132.11</v>
      </c>
      <c r="S211" t="n">
        <v>56.78</v>
      </c>
      <c r="T211" t="n">
        <v>35564.13</v>
      </c>
      <c r="U211" t="n">
        <v>0.43</v>
      </c>
      <c r="V211" t="n">
        <v>0.8100000000000001</v>
      </c>
      <c r="W211" t="n">
        <v>2.78</v>
      </c>
      <c r="X211" t="n">
        <v>2.19</v>
      </c>
      <c r="Y211" t="n">
        <v>1</v>
      </c>
      <c r="Z211" t="n">
        <v>10</v>
      </c>
    </row>
    <row r="212">
      <c r="A212" t="n">
        <v>9</v>
      </c>
      <c r="B212" t="n">
        <v>135</v>
      </c>
      <c r="C212" t="inlineStr">
        <is>
          <t xml:space="preserve">CONCLUIDO	</t>
        </is>
      </c>
      <c r="D212" t="n">
        <v>3.8338</v>
      </c>
      <c r="E212" t="n">
        <v>26.08</v>
      </c>
      <c r="F212" t="n">
        <v>19.74</v>
      </c>
      <c r="G212" t="n">
        <v>17.17</v>
      </c>
      <c r="H212" t="n">
        <v>0.22</v>
      </c>
      <c r="I212" t="n">
        <v>69</v>
      </c>
      <c r="J212" t="n">
        <v>267.55</v>
      </c>
      <c r="K212" t="n">
        <v>59.89</v>
      </c>
      <c r="L212" t="n">
        <v>3.25</v>
      </c>
      <c r="M212" t="n">
        <v>67</v>
      </c>
      <c r="N212" t="n">
        <v>69.41</v>
      </c>
      <c r="O212" t="n">
        <v>33231.97</v>
      </c>
      <c r="P212" t="n">
        <v>306.41</v>
      </c>
      <c r="Q212" t="n">
        <v>3033.97</v>
      </c>
      <c r="R212" t="n">
        <v>125.16</v>
      </c>
      <c r="S212" t="n">
        <v>56.78</v>
      </c>
      <c r="T212" t="n">
        <v>32123.24</v>
      </c>
      <c r="U212" t="n">
        <v>0.45</v>
      </c>
      <c r="V212" t="n">
        <v>0.82</v>
      </c>
      <c r="W212" t="n">
        <v>2.77</v>
      </c>
      <c r="X212" t="n">
        <v>1.98</v>
      </c>
      <c r="Y212" t="n">
        <v>1</v>
      </c>
      <c r="Z212" t="n">
        <v>10</v>
      </c>
    </row>
    <row r="213">
      <c r="A213" t="n">
        <v>10</v>
      </c>
      <c r="B213" t="n">
        <v>135</v>
      </c>
      <c r="C213" t="inlineStr">
        <is>
          <t xml:space="preserve">CONCLUIDO	</t>
        </is>
      </c>
      <c r="D213" t="n">
        <v>3.903</v>
      </c>
      <c r="E213" t="n">
        <v>25.62</v>
      </c>
      <c r="F213" t="n">
        <v>19.58</v>
      </c>
      <c r="G213" t="n">
        <v>18.65</v>
      </c>
      <c r="H213" t="n">
        <v>0.23</v>
      </c>
      <c r="I213" t="n">
        <v>63</v>
      </c>
      <c r="J213" t="n">
        <v>268.02</v>
      </c>
      <c r="K213" t="n">
        <v>59.89</v>
      </c>
      <c r="L213" t="n">
        <v>3.5</v>
      </c>
      <c r="M213" t="n">
        <v>61</v>
      </c>
      <c r="N213" t="n">
        <v>69.64</v>
      </c>
      <c r="O213" t="n">
        <v>33290.38</v>
      </c>
      <c r="P213" t="n">
        <v>300.99</v>
      </c>
      <c r="Q213" t="n">
        <v>3034.19</v>
      </c>
      <c r="R213" t="n">
        <v>119.87</v>
      </c>
      <c r="S213" t="n">
        <v>56.78</v>
      </c>
      <c r="T213" t="n">
        <v>29508.02</v>
      </c>
      <c r="U213" t="n">
        <v>0.47</v>
      </c>
      <c r="V213" t="n">
        <v>0.82</v>
      </c>
      <c r="W213" t="n">
        <v>2.76</v>
      </c>
      <c r="X213" t="n">
        <v>1.82</v>
      </c>
      <c r="Y213" t="n">
        <v>1</v>
      </c>
      <c r="Z213" t="n">
        <v>10</v>
      </c>
    </row>
    <row r="214">
      <c r="A214" t="n">
        <v>11</v>
      </c>
      <c r="B214" t="n">
        <v>135</v>
      </c>
      <c r="C214" t="inlineStr">
        <is>
          <t xml:space="preserve">CONCLUIDO	</t>
        </is>
      </c>
      <c r="D214" t="n">
        <v>3.9669</v>
      </c>
      <c r="E214" t="n">
        <v>25.21</v>
      </c>
      <c r="F214" t="n">
        <v>19.42</v>
      </c>
      <c r="G214" t="n">
        <v>20.09</v>
      </c>
      <c r="H214" t="n">
        <v>0.25</v>
      </c>
      <c r="I214" t="n">
        <v>58</v>
      </c>
      <c r="J214" t="n">
        <v>268.5</v>
      </c>
      <c r="K214" t="n">
        <v>59.89</v>
      </c>
      <c r="L214" t="n">
        <v>3.75</v>
      </c>
      <c r="M214" t="n">
        <v>56</v>
      </c>
      <c r="N214" t="n">
        <v>69.86</v>
      </c>
      <c r="O214" t="n">
        <v>33348.87</v>
      </c>
      <c r="P214" t="n">
        <v>296.06</v>
      </c>
      <c r="Q214" t="n">
        <v>3033.84</v>
      </c>
      <c r="R214" t="n">
        <v>115.01</v>
      </c>
      <c r="S214" t="n">
        <v>56.78</v>
      </c>
      <c r="T214" t="n">
        <v>27105.13</v>
      </c>
      <c r="U214" t="n">
        <v>0.49</v>
      </c>
      <c r="V214" t="n">
        <v>0.83</v>
      </c>
      <c r="W214" t="n">
        <v>2.74</v>
      </c>
      <c r="X214" t="n">
        <v>1.66</v>
      </c>
      <c r="Y214" t="n">
        <v>1</v>
      </c>
      <c r="Z214" t="n">
        <v>10</v>
      </c>
    </row>
    <row r="215">
      <c r="A215" t="n">
        <v>12</v>
      </c>
      <c r="B215" t="n">
        <v>135</v>
      </c>
      <c r="C215" t="inlineStr">
        <is>
          <t xml:space="preserve">CONCLUIDO	</t>
        </is>
      </c>
      <c r="D215" t="n">
        <v>4.0179</v>
      </c>
      <c r="E215" t="n">
        <v>24.89</v>
      </c>
      <c r="F215" t="n">
        <v>19.31</v>
      </c>
      <c r="G215" t="n">
        <v>21.45</v>
      </c>
      <c r="H215" t="n">
        <v>0.26</v>
      </c>
      <c r="I215" t="n">
        <v>54</v>
      </c>
      <c r="J215" t="n">
        <v>268.97</v>
      </c>
      <c r="K215" t="n">
        <v>59.89</v>
      </c>
      <c r="L215" t="n">
        <v>4</v>
      </c>
      <c r="M215" t="n">
        <v>52</v>
      </c>
      <c r="N215" t="n">
        <v>70.09</v>
      </c>
      <c r="O215" t="n">
        <v>33407.45</v>
      </c>
      <c r="P215" t="n">
        <v>291.76</v>
      </c>
      <c r="Q215" t="n">
        <v>3033.75</v>
      </c>
      <c r="R215" t="n">
        <v>110.98</v>
      </c>
      <c r="S215" t="n">
        <v>56.78</v>
      </c>
      <c r="T215" t="n">
        <v>25109.83</v>
      </c>
      <c r="U215" t="n">
        <v>0.51</v>
      </c>
      <c r="V215" t="n">
        <v>0.84</v>
      </c>
      <c r="W215" t="n">
        <v>2.74</v>
      </c>
      <c r="X215" t="n">
        <v>1.54</v>
      </c>
      <c r="Y215" t="n">
        <v>1</v>
      </c>
      <c r="Z215" t="n">
        <v>10</v>
      </c>
    </row>
    <row r="216">
      <c r="A216" t="n">
        <v>13</v>
      </c>
      <c r="B216" t="n">
        <v>135</v>
      </c>
      <c r="C216" t="inlineStr">
        <is>
          <t xml:space="preserve">CONCLUIDO	</t>
        </is>
      </c>
      <c r="D216" t="n">
        <v>4.0693</v>
      </c>
      <c r="E216" t="n">
        <v>24.57</v>
      </c>
      <c r="F216" t="n">
        <v>19.19</v>
      </c>
      <c r="G216" t="n">
        <v>23.03</v>
      </c>
      <c r="H216" t="n">
        <v>0.28</v>
      </c>
      <c r="I216" t="n">
        <v>50</v>
      </c>
      <c r="J216" t="n">
        <v>269.45</v>
      </c>
      <c r="K216" t="n">
        <v>59.89</v>
      </c>
      <c r="L216" t="n">
        <v>4.25</v>
      </c>
      <c r="M216" t="n">
        <v>48</v>
      </c>
      <c r="N216" t="n">
        <v>70.31</v>
      </c>
      <c r="O216" t="n">
        <v>33466.11</v>
      </c>
      <c r="P216" t="n">
        <v>287.12</v>
      </c>
      <c r="Q216" t="n">
        <v>3033.75</v>
      </c>
      <c r="R216" t="n">
        <v>107.4</v>
      </c>
      <c r="S216" t="n">
        <v>56.78</v>
      </c>
      <c r="T216" t="n">
        <v>23336.69</v>
      </c>
      <c r="U216" t="n">
        <v>0.53</v>
      </c>
      <c r="V216" t="n">
        <v>0.84</v>
      </c>
      <c r="W216" t="n">
        <v>2.73</v>
      </c>
      <c r="X216" t="n">
        <v>1.43</v>
      </c>
      <c r="Y216" t="n">
        <v>1</v>
      </c>
      <c r="Z216" t="n">
        <v>10</v>
      </c>
    </row>
    <row r="217">
      <c r="A217" t="n">
        <v>14</v>
      </c>
      <c r="B217" t="n">
        <v>135</v>
      </c>
      <c r="C217" t="inlineStr">
        <is>
          <t xml:space="preserve">CONCLUIDO	</t>
        </is>
      </c>
      <c r="D217" t="n">
        <v>4.1274</v>
      </c>
      <c r="E217" t="n">
        <v>24.23</v>
      </c>
      <c r="F217" t="n">
        <v>19.05</v>
      </c>
      <c r="G217" t="n">
        <v>24.85</v>
      </c>
      <c r="H217" t="n">
        <v>0.3</v>
      </c>
      <c r="I217" t="n">
        <v>46</v>
      </c>
      <c r="J217" t="n">
        <v>269.92</v>
      </c>
      <c r="K217" t="n">
        <v>59.89</v>
      </c>
      <c r="L217" t="n">
        <v>4.5</v>
      </c>
      <c r="M217" t="n">
        <v>44</v>
      </c>
      <c r="N217" t="n">
        <v>70.54000000000001</v>
      </c>
      <c r="O217" t="n">
        <v>33524.86</v>
      </c>
      <c r="P217" t="n">
        <v>282.27</v>
      </c>
      <c r="Q217" t="n">
        <v>3033.7</v>
      </c>
      <c r="R217" t="n">
        <v>102.68</v>
      </c>
      <c r="S217" t="n">
        <v>56.78</v>
      </c>
      <c r="T217" t="n">
        <v>20999.07</v>
      </c>
      <c r="U217" t="n">
        <v>0.55</v>
      </c>
      <c r="V217" t="n">
        <v>0.85</v>
      </c>
      <c r="W217" t="n">
        <v>2.72</v>
      </c>
      <c r="X217" t="n">
        <v>1.28</v>
      </c>
      <c r="Y217" t="n">
        <v>1</v>
      </c>
      <c r="Z217" t="n">
        <v>10</v>
      </c>
    </row>
    <row r="218">
      <c r="A218" t="n">
        <v>15</v>
      </c>
      <c r="B218" t="n">
        <v>135</v>
      </c>
      <c r="C218" t="inlineStr">
        <is>
          <t xml:space="preserve">CONCLUIDO	</t>
        </is>
      </c>
      <c r="D218" t="n">
        <v>4.1679</v>
      </c>
      <c r="E218" t="n">
        <v>23.99</v>
      </c>
      <c r="F218" t="n">
        <v>18.97</v>
      </c>
      <c r="G218" t="n">
        <v>26.46</v>
      </c>
      <c r="H218" t="n">
        <v>0.31</v>
      </c>
      <c r="I218" t="n">
        <v>43</v>
      </c>
      <c r="J218" t="n">
        <v>270.4</v>
      </c>
      <c r="K218" t="n">
        <v>59.89</v>
      </c>
      <c r="L218" t="n">
        <v>4.75</v>
      </c>
      <c r="M218" t="n">
        <v>41</v>
      </c>
      <c r="N218" t="n">
        <v>70.76000000000001</v>
      </c>
      <c r="O218" t="n">
        <v>33583.7</v>
      </c>
      <c r="P218" t="n">
        <v>277.9</v>
      </c>
      <c r="Q218" t="n">
        <v>3033.62</v>
      </c>
      <c r="R218" t="n">
        <v>99.93000000000001</v>
      </c>
      <c r="S218" t="n">
        <v>56.78</v>
      </c>
      <c r="T218" t="n">
        <v>19638.93</v>
      </c>
      <c r="U218" t="n">
        <v>0.57</v>
      </c>
      <c r="V218" t="n">
        <v>0.85</v>
      </c>
      <c r="W218" t="n">
        <v>2.72</v>
      </c>
      <c r="X218" t="n">
        <v>1.2</v>
      </c>
      <c r="Y218" t="n">
        <v>1</v>
      </c>
      <c r="Z218" t="n">
        <v>10</v>
      </c>
    </row>
    <row r="219">
      <c r="A219" t="n">
        <v>16</v>
      </c>
      <c r="B219" t="n">
        <v>135</v>
      </c>
      <c r="C219" t="inlineStr">
        <is>
          <t xml:space="preserve">CONCLUIDO	</t>
        </is>
      </c>
      <c r="D219" t="n">
        <v>4.19</v>
      </c>
      <c r="E219" t="n">
        <v>23.87</v>
      </c>
      <c r="F219" t="n">
        <v>18.94</v>
      </c>
      <c r="G219" t="n">
        <v>27.72</v>
      </c>
      <c r="H219" t="n">
        <v>0.33</v>
      </c>
      <c r="I219" t="n">
        <v>41</v>
      </c>
      <c r="J219" t="n">
        <v>270.88</v>
      </c>
      <c r="K219" t="n">
        <v>59.89</v>
      </c>
      <c r="L219" t="n">
        <v>5</v>
      </c>
      <c r="M219" t="n">
        <v>39</v>
      </c>
      <c r="N219" t="n">
        <v>70.98999999999999</v>
      </c>
      <c r="O219" t="n">
        <v>33642.62</v>
      </c>
      <c r="P219" t="n">
        <v>273.39</v>
      </c>
      <c r="Q219" t="n">
        <v>3033.59</v>
      </c>
      <c r="R219" t="n">
        <v>99.05</v>
      </c>
      <c r="S219" t="n">
        <v>56.78</v>
      </c>
      <c r="T219" t="n">
        <v>19205.93</v>
      </c>
      <c r="U219" t="n">
        <v>0.57</v>
      </c>
      <c r="V219" t="n">
        <v>0.85</v>
      </c>
      <c r="W219" t="n">
        <v>2.72</v>
      </c>
      <c r="X219" t="n">
        <v>1.17</v>
      </c>
      <c r="Y219" t="n">
        <v>1</v>
      </c>
      <c r="Z219" t="n">
        <v>10</v>
      </c>
    </row>
    <row r="220">
      <c r="A220" t="n">
        <v>17</v>
      </c>
      <c r="B220" t="n">
        <v>135</v>
      </c>
      <c r="C220" t="inlineStr">
        <is>
          <t xml:space="preserve">CONCLUIDO	</t>
        </is>
      </c>
      <c r="D220" t="n">
        <v>4.2323</v>
      </c>
      <c r="E220" t="n">
        <v>23.63</v>
      </c>
      <c r="F220" t="n">
        <v>18.85</v>
      </c>
      <c r="G220" t="n">
        <v>29.77</v>
      </c>
      <c r="H220" t="n">
        <v>0.34</v>
      </c>
      <c r="I220" t="n">
        <v>38</v>
      </c>
      <c r="J220" t="n">
        <v>271.36</v>
      </c>
      <c r="K220" t="n">
        <v>59.89</v>
      </c>
      <c r="L220" t="n">
        <v>5.25</v>
      </c>
      <c r="M220" t="n">
        <v>36</v>
      </c>
      <c r="N220" t="n">
        <v>71.22</v>
      </c>
      <c r="O220" t="n">
        <v>33701.64</v>
      </c>
      <c r="P220" t="n">
        <v>270.69</v>
      </c>
      <c r="Q220" t="n">
        <v>3033.79</v>
      </c>
      <c r="R220" t="n">
        <v>96.34999999999999</v>
      </c>
      <c r="S220" t="n">
        <v>56.78</v>
      </c>
      <c r="T220" t="n">
        <v>17873.92</v>
      </c>
      <c r="U220" t="n">
        <v>0.59</v>
      </c>
      <c r="V220" t="n">
        <v>0.86</v>
      </c>
      <c r="W220" t="n">
        <v>2.71</v>
      </c>
      <c r="X220" t="n">
        <v>1.09</v>
      </c>
      <c r="Y220" t="n">
        <v>1</v>
      </c>
      <c r="Z220" t="n">
        <v>10</v>
      </c>
    </row>
    <row r="221">
      <c r="A221" t="n">
        <v>18</v>
      </c>
      <c r="B221" t="n">
        <v>135</v>
      </c>
      <c r="C221" t="inlineStr">
        <is>
          <t xml:space="preserve">CONCLUIDO	</t>
        </is>
      </c>
      <c r="D221" t="n">
        <v>4.2605</v>
      </c>
      <c r="E221" t="n">
        <v>23.47</v>
      </c>
      <c r="F221" t="n">
        <v>18.8</v>
      </c>
      <c r="G221" t="n">
        <v>31.33</v>
      </c>
      <c r="H221" t="n">
        <v>0.36</v>
      </c>
      <c r="I221" t="n">
        <v>36</v>
      </c>
      <c r="J221" t="n">
        <v>271.84</v>
      </c>
      <c r="K221" t="n">
        <v>59.89</v>
      </c>
      <c r="L221" t="n">
        <v>5.5</v>
      </c>
      <c r="M221" t="n">
        <v>34</v>
      </c>
      <c r="N221" t="n">
        <v>71.45</v>
      </c>
      <c r="O221" t="n">
        <v>33760.74</v>
      </c>
      <c r="P221" t="n">
        <v>266.76</v>
      </c>
      <c r="Q221" t="n">
        <v>3033.45</v>
      </c>
      <c r="R221" t="n">
        <v>94.8</v>
      </c>
      <c r="S221" t="n">
        <v>56.78</v>
      </c>
      <c r="T221" t="n">
        <v>17109.51</v>
      </c>
      <c r="U221" t="n">
        <v>0.6</v>
      </c>
      <c r="V221" t="n">
        <v>0.86</v>
      </c>
      <c r="W221" t="n">
        <v>2.71</v>
      </c>
      <c r="X221" t="n">
        <v>1.03</v>
      </c>
      <c r="Y221" t="n">
        <v>1</v>
      </c>
      <c r="Z221" t="n">
        <v>10</v>
      </c>
    </row>
    <row r="222">
      <c r="A222" t="n">
        <v>19</v>
      </c>
      <c r="B222" t="n">
        <v>135</v>
      </c>
      <c r="C222" t="inlineStr">
        <is>
          <t xml:space="preserve">CONCLUIDO	</t>
        </is>
      </c>
      <c r="D222" t="n">
        <v>4.3013</v>
      </c>
      <c r="E222" t="n">
        <v>23.25</v>
      </c>
      <c r="F222" t="n">
        <v>18.68</v>
      </c>
      <c r="G222" t="n">
        <v>32.96</v>
      </c>
      <c r="H222" t="n">
        <v>0.38</v>
      </c>
      <c r="I222" t="n">
        <v>34</v>
      </c>
      <c r="J222" t="n">
        <v>272.32</v>
      </c>
      <c r="K222" t="n">
        <v>59.89</v>
      </c>
      <c r="L222" t="n">
        <v>5.75</v>
      </c>
      <c r="M222" t="n">
        <v>32</v>
      </c>
      <c r="N222" t="n">
        <v>71.68000000000001</v>
      </c>
      <c r="O222" t="n">
        <v>33820.05</v>
      </c>
      <c r="P222" t="n">
        <v>263.14</v>
      </c>
      <c r="Q222" t="n">
        <v>3033.55</v>
      </c>
      <c r="R222" t="n">
        <v>90.51000000000001</v>
      </c>
      <c r="S222" t="n">
        <v>56.78</v>
      </c>
      <c r="T222" t="n">
        <v>14973.3</v>
      </c>
      <c r="U222" t="n">
        <v>0.63</v>
      </c>
      <c r="V222" t="n">
        <v>0.86</v>
      </c>
      <c r="W222" t="n">
        <v>2.7</v>
      </c>
      <c r="X222" t="n">
        <v>0.91</v>
      </c>
      <c r="Y222" t="n">
        <v>1</v>
      </c>
      <c r="Z222" t="n">
        <v>10</v>
      </c>
    </row>
    <row r="223">
      <c r="A223" t="n">
        <v>20</v>
      </c>
      <c r="B223" t="n">
        <v>135</v>
      </c>
      <c r="C223" t="inlineStr">
        <is>
          <t xml:space="preserve">CONCLUIDO	</t>
        </is>
      </c>
      <c r="D223" t="n">
        <v>4.3237</v>
      </c>
      <c r="E223" t="n">
        <v>23.13</v>
      </c>
      <c r="F223" t="n">
        <v>18.66</v>
      </c>
      <c r="G223" t="n">
        <v>34.98</v>
      </c>
      <c r="H223" t="n">
        <v>0.39</v>
      </c>
      <c r="I223" t="n">
        <v>32</v>
      </c>
      <c r="J223" t="n">
        <v>272.8</v>
      </c>
      <c r="K223" t="n">
        <v>59.89</v>
      </c>
      <c r="L223" t="n">
        <v>6</v>
      </c>
      <c r="M223" t="n">
        <v>30</v>
      </c>
      <c r="N223" t="n">
        <v>71.91</v>
      </c>
      <c r="O223" t="n">
        <v>33879.33</v>
      </c>
      <c r="P223" t="n">
        <v>258.88</v>
      </c>
      <c r="Q223" t="n">
        <v>3033.57</v>
      </c>
      <c r="R223" t="n">
        <v>89.76000000000001</v>
      </c>
      <c r="S223" t="n">
        <v>56.78</v>
      </c>
      <c r="T223" t="n">
        <v>14606.71</v>
      </c>
      <c r="U223" t="n">
        <v>0.63</v>
      </c>
      <c r="V223" t="n">
        <v>0.86</v>
      </c>
      <c r="W223" t="n">
        <v>2.71</v>
      </c>
      <c r="X223" t="n">
        <v>0.89</v>
      </c>
      <c r="Y223" t="n">
        <v>1</v>
      </c>
      <c r="Z223" t="n">
        <v>10</v>
      </c>
    </row>
    <row r="224">
      <c r="A224" t="n">
        <v>21</v>
      </c>
      <c r="B224" t="n">
        <v>135</v>
      </c>
      <c r="C224" t="inlineStr">
        <is>
          <t xml:space="preserve">CONCLUIDO	</t>
        </is>
      </c>
      <c r="D224" t="n">
        <v>4.3392</v>
      </c>
      <c r="E224" t="n">
        <v>23.05</v>
      </c>
      <c r="F224" t="n">
        <v>18.63</v>
      </c>
      <c r="G224" t="n">
        <v>36.05</v>
      </c>
      <c r="H224" t="n">
        <v>0.41</v>
      </c>
      <c r="I224" t="n">
        <v>31</v>
      </c>
      <c r="J224" t="n">
        <v>273.28</v>
      </c>
      <c r="K224" t="n">
        <v>59.89</v>
      </c>
      <c r="L224" t="n">
        <v>6.25</v>
      </c>
      <c r="M224" t="n">
        <v>29</v>
      </c>
      <c r="N224" t="n">
        <v>72.14</v>
      </c>
      <c r="O224" t="n">
        <v>33938.7</v>
      </c>
      <c r="P224" t="n">
        <v>254.72</v>
      </c>
      <c r="Q224" t="n">
        <v>3033.59</v>
      </c>
      <c r="R224" t="n">
        <v>88.78</v>
      </c>
      <c r="S224" t="n">
        <v>56.78</v>
      </c>
      <c r="T224" t="n">
        <v>14122.73</v>
      </c>
      <c r="U224" t="n">
        <v>0.64</v>
      </c>
      <c r="V224" t="n">
        <v>0.87</v>
      </c>
      <c r="W224" t="n">
        <v>2.71</v>
      </c>
      <c r="X224" t="n">
        <v>0.86</v>
      </c>
      <c r="Y224" t="n">
        <v>1</v>
      </c>
      <c r="Z224" t="n">
        <v>10</v>
      </c>
    </row>
    <row r="225">
      <c r="A225" t="n">
        <v>22</v>
      </c>
      <c r="B225" t="n">
        <v>135</v>
      </c>
      <c r="C225" t="inlineStr">
        <is>
          <t xml:space="preserve">CONCLUIDO	</t>
        </is>
      </c>
      <c r="D225" t="n">
        <v>4.3697</v>
      </c>
      <c r="E225" t="n">
        <v>22.88</v>
      </c>
      <c r="F225" t="n">
        <v>18.57</v>
      </c>
      <c r="G225" t="n">
        <v>38.41</v>
      </c>
      <c r="H225" t="n">
        <v>0.42</v>
      </c>
      <c r="I225" t="n">
        <v>29</v>
      </c>
      <c r="J225" t="n">
        <v>273.76</v>
      </c>
      <c r="K225" t="n">
        <v>59.89</v>
      </c>
      <c r="L225" t="n">
        <v>6.5</v>
      </c>
      <c r="M225" t="n">
        <v>27</v>
      </c>
      <c r="N225" t="n">
        <v>72.37</v>
      </c>
      <c r="O225" t="n">
        <v>33998.16</v>
      </c>
      <c r="P225" t="n">
        <v>251.64</v>
      </c>
      <c r="Q225" t="n">
        <v>3033.75</v>
      </c>
      <c r="R225" t="n">
        <v>86.81</v>
      </c>
      <c r="S225" t="n">
        <v>56.78</v>
      </c>
      <c r="T225" t="n">
        <v>13147.74</v>
      </c>
      <c r="U225" t="n">
        <v>0.65</v>
      </c>
      <c r="V225" t="n">
        <v>0.87</v>
      </c>
      <c r="W225" t="n">
        <v>2.7</v>
      </c>
      <c r="X225" t="n">
        <v>0.8</v>
      </c>
      <c r="Y225" t="n">
        <v>1</v>
      </c>
      <c r="Z225" t="n">
        <v>10</v>
      </c>
    </row>
    <row r="226">
      <c r="A226" t="n">
        <v>23</v>
      </c>
      <c r="B226" t="n">
        <v>135</v>
      </c>
      <c r="C226" t="inlineStr">
        <is>
          <t xml:space="preserve">CONCLUIDO	</t>
        </is>
      </c>
      <c r="D226" t="n">
        <v>4.4011</v>
      </c>
      <c r="E226" t="n">
        <v>22.72</v>
      </c>
      <c r="F226" t="n">
        <v>18.5</v>
      </c>
      <c r="G226" t="n">
        <v>41.12</v>
      </c>
      <c r="H226" t="n">
        <v>0.44</v>
      </c>
      <c r="I226" t="n">
        <v>27</v>
      </c>
      <c r="J226" t="n">
        <v>274.24</v>
      </c>
      <c r="K226" t="n">
        <v>59.89</v>
      </c>
      <c r="L226" t="n">
        <v>6.75</v>
      </c>
      <c r="M226" t="n">
        <v>24</v>
      </c>
      <c r="N226" t="n">
        <v>72.61</v>
      </c>
      <c r="O226" t="n">
        <v>34057.71</v>
      </c>
      <c r="P226" t="n">
        <v>244.94</v>
      </c>
      <c r="Q226" t="n">
        <v>3033.64</v>
      </c>
      <c r="R226" t="n">
        <v>84.87</v>
      </c>
      <c r="S226" t="n">
        <v>56.78</v>
      </c>
      <c r="T226" t="n">
        <v>12188.28</v>
      </c>
      <c r="U226" t="n">
        <v>0.67</v>
      </c>
      <c r="V226" t="n">
        <v>0.87</v>
      </c>
      <c r="W226" t="n">
        <v>2.7</v>
      </c>
      <c r="X226" t="n">
        <v>0.74</v>
      </c>
      <c r="Y226" t="n">
        <v>1</v>
      </c>
      <c r="Z226" t="n">
        <v>10</v>
      </c>
    </row>
    <row r="227">
      <c r="A227" t="n">
        <v>24</v>
      </c>
      <c r="B227" t="n">
        <v>135</v>
      </c>
      <c r="C227" t="inlineStr">
        <is>
          <t xml:space="preserve">CONCLUIDO	</t>
        </is>
      </c>
      <c r="D227" t="n">
        <v>4.4144</v>
      </c>
      <c r="E227" t="n">
        <v>22.65</v>
      </c>
      <c r="F227" t="n">
        <v>18.49</v>
      </c>
      <c r="G227" t="n">
        <v>42.66</v>
      </c>
      <c r="H227" t="n">
        <v>0.45</v>
      </c>
      <c r="I227" t="n">
        <v>26</v>
      </c>
      <c r="J227" t="n">
        <v>274.73</v>
      </c>
      <c r="K227" t="n">
        <v>59.89</v>
      </c>
      <c r="L227" t="n">
        <v>7</v>
      </c>
      <c r="M227" t="n">
        <v>20</v>
      </c>
      <c r="N227" t="n">
        <v>72.84</v>
      </c>
      <c r="O227" t="n">
        <v>34117.35</v>
      </c>
      <c r="P227" t="n">
        <v>242.32</v>
      </c>
      <c r="Q227" t="n">
        <v>3033.58</v>
      </c>
      <c r="R227" t="n">
        <v>84.03</v>
      </c>
      <c r="S227" t="n">
        <v>56.78</v>
      </c>
      <c r="T227" t="n">
        <v>11770.35</v>
      </c>
      <c r="U227" t="n">
        <v>0.68</v>
      </c>
      <c r="V227" t="n">
        <v>0.87</v>
      </c>
      <c r="W227" t="n">
        <v>2.7</v>
      </c>
      <c r="X227" t="n">
        <v>0.72</v>
      </c>
      <c r="Y227" t="n">
        <v>1</v>
      </c>
      <c r="Z227" t="n">
        <v>10</v>
      </c>
    </row>
    <row r="228">
      <c r="A228" t="n">
        <v>25</v>
      </c>
      <c r="B228" t="n">
        <v>135</v>
      </c>
      <c r="C228" t="inlineStr">
        <is>
          <t xml:space="preserve">CONCLUIDO	</t>
        </is>
      </c>
      <c r="D228" t="n">
        <v>4.4292</v>
      </c>
      <c r="E228" t="n">
        <v>22.58</v>
      </c>
      <c r="F228" t="n">
        <v>18.46</v>
      </c>
      <c r="G228" t="n">
        <v>44.31</v>
      </c>
      <c r="H228" t="n">
        <v>0.47</v>
      </c>
      <c r="I228" t="n">
        <v>25</v>
      </c>
      <c r="J228" t="n">
        <v>275.21</v>
      </c>
      <c r="K228" t="n">
        <v>59.89</v>
      </c>
      <c r="L228" t="n">
        <v>7.25</v>
      </c>
      <c r="M228" t="n">
        <v>16</v>
      </c>
      <c r="N228" t="n">
        <v>73.08</v>
      </c>
      <c r="O228" t="n">
        <v>34177.09</v>
      </c>
      <c r="P228" t="n">
        <v>238.3</v>
      </c>
      <c r="Q228" t="n">
        <v>3033.71</v>
      </c>
      <c r="R228" t="n">
        <v>83.16</v>
      </c>
      <c r="S228" t="n">
        <v>56.78</v>
      </c>
      <c r="T228" t="n">
        <v>11340.51</v>
      </c>
      <c r="U228" t="n">
        <v>0.68</v>
      </c>
      <c r="V228" t="n">
        <v>0.87</v>
      </c>
      <c r="W228" t="n">
        <v>2.7</v>
      </c>
      <c r="X228" t="n">
        <v>0.6899999999999999</v>
      </c>
      <c r="Y228" t="n">
        <v>1</v>
      </c>
      <c r="Z228" t="n">
        <v>10</v>
      </c>
    </row>
    <row r="229">
      <c r="A229" t="n">
        <v>26</v>
      </c>
      <c r="B229" t="n">
        <v>135</v>
      </c>
      <c r="C229" t="inlineStr">
        <is>
          <t xml:space="preserve">CONCLUIDO	</t>
        </is>
      </c>
      <c r="D229" t="n">
        <v>4.4249</v>
      </c>
      <c r="E229" t="n">
        <v>22.6</v>
      </c>
      <c r="F229" t="n">
        <v>18.48</v>
      </c>
      <c r="G229" t="n">
        <v>44.36</v>
      </c>
      <c r="H229" t="n">
        <v>0.48</v>
      </c>
      <c r="I229" t="n">
        <v>25</v>
      </c>
      <c r="J229" t="n">
        <v>275.7</v>
      </c>
      <c r="K229" t="n">
        <v>59.89</v>
      </c>
      <c r="L229" t="n">
        <v>7.5</v>
      </c>
      <c r="M229" t="n">
        <v>12</v>
      </c>
      <c r="N229" t="n">
        <v>73.31</v>
      </c>
      <c r="O229" t="n">
        <v>34236.91</v>
      </c>
      <c r="P229" t="n">
        <v>238.3</v>
      </c>
      <c r="Q229" t="n">
        <v>3033.63</v>
      </c>
      <c r="R229" t="n">
        <v>83.73</v>
      </c>
      <c r="S229" t="n">
        <v>56.78</v>
      </c>
      <c r="T229" t="n">
        <v>11630.14</v>
      </c>
      <c r="U229" t="n">
        <v>0.68</v>
      </c>
      <c r="V229" t="n">
        <v>0.87</v>
      </c>
      <c r="W229" t="n">
        <v>2.71</v>
      </c>
      <c r="X229" t="n">
        <v>0.72</v>
      </c>
      <c r="Y229" t="n">
        <v>1</v>
      </c>
      <c r="Z229" t="n">
        <v>10</v>
      </c>
    </row>
    <row r="230">
      <c r="A230" t="n">
        <v>27</v>
      </c>
      <c r="B230" t="n">
        <v>135</v>
      </c>
      <c r="C230" t="inlineStr">
        <is>
          <t xml:space="preserve">CONCLUIDO	</t>
        </is>
      </c>
      <c r="D230" t="n">
        <v>4.4458</v>
      </c>
      <c r="E230" t="n">
        <v>22.49</v>
      </c>
      <c r="F230" t="n">
        <v>18.43</v>
      </c>
      <c r="G230" t="n">
        <v>46.07</v>
      </c>
      <c r="H230" t="n">
        <v>0.5</v>
      </c>
      <c r="I230" t="n">
        <v>24</v>
      </c>
      <c r="J230" t="n">
        <v>276.18</v>
      </c>
      <c r="K230" t="n">
        <v>59.89</v>
      </c>
      <c r="L230" t="n">
        <v>7.75</v>
      </c>
      <c r="M230" t="n">
        <v>5</v>
      </c>
      <c r="N230" t="n">
        <v>73.55</v>
      </c>
      <c r="O230" t="n">
        <v>34296.82</v>
      </c>
      <c r="P230" t="n">
        <v>236.65</v>
      </c>
      <c r="Q230" t="n">
        <v>3033.62</v>
      </c>
      <c r="R230" t="n">
        <v>81.7</v>
      </c>
      <c r="S230" t="n">
        <v>56.78</v>
      </c>
      <c r="T230" t="n">
        <v>10616.6</v>
      </c>
      <c r="U230" t="n">
        <v>0.7</v>
      </c>
      <c r="V230" t="n">
        <v>0.88</v>
      </c>
      <c r="W230" t="n">
        <v>2.71</v>
      </c>
      <c r="X230" t="n">
        <v>0.66</v>
      </c>
      <c r="Y230" t="n">
        <v>1</v>
      </c>
      <c r="Z230" t="n">
        <v>10</v>
      </c>
    </row>
    <row r="231">
      <c r="A231" t="n">
        <v>28</v>
      </c>
      <c r="B231" t="n">
        <v>135</v>
      </c>
      <c r="C231" t="inlineStr">
        <is>
          <t xml:space="preserve">CONCLUIDO	</t>
        </is>
      </c>
      <c r="D231" t="n">
        <v>4.4395</v>
      </c>
      <c r="E231" t="n">
        <v>22.53</v>
      </c>
      <c r="F231" t="n">
        <v>18.46</v>
      </c>
      <c r="G231" t="n">
        <v>46.15</v>
      </c>
      <c r="H231" t="n">
        <v>0.51</v>
      </c>
      <c r="I231" t="n">
        <v>24</v>
      </c>
      <c r="J231" t="n">
        <v>276.67</v>
      </c>
      <c r="K231" t="n">
        <v>59.89</v>
      </c>
      <c r="L231" t="n">
        <v>8</v>
      </c>
      <c r="M231" t="n">
        <v>1</v>
      </c>
      <c r="N231" t="n">
        <v>73.78</v>
      </c>
      <c r="O231" t="n">
        <v>34356.83</v>
      </c>
      <c r="P231" t="n">
        <v>236.13</v>
      </c>
      <c r="Q231" t="n">
        <v>3033.76</v>
      </c>
      <c r="R231" t="n">
        <v>82.47</v>
      </c>
      <c r="S231" t="n">
        <v>56.78</v>
      </c>
      <c r="T231" t="n">
        <v>11004.41</v>
      </c>
      <c r="U231" t="n">
        <v>0.6899999999999999</v>
      </c>
      <c r="V231" t="n">
        <v>0.87</v>
      </c>
      <c r="W231" t="n">
        <v>2.72</v>
      </c>
      <c r="X231" t="n">
        <v>0.6899999999999999</v>
      </c>
      <c r="Y231" t="n">
        <v>1</v>
      </c>
      <c r="Z231" t="n">
        <v>10</v>
      </c>
    </row>
    <row r="232">
      <c r="A232" t="n">
        <v>29</v>
      </c>
      <c r="B232" t="n">
        <v>135</v>
      </c>
      <c r="C232" t="inlineStr">
        <is>
          <t xml:space="preserve">CONCLUIDO	</t>
        </is>
      </c>
      <c r="D232" t="n">
        <v>4.441</v>
      </c>
      <c r="E232" t="n">
        <v>22.52</v>
      </c>
      <c r="F232" t="n">
        <v>18.45</v>
      </c>
      <c r="G232" t="n">
        <v>46.13</v>
      </c>
      <c r="H232" t="n">
        <v>0.53</v>
      </c>
      <c r="I232" t="n">
        <v>24</v>
      </c>
      <c r="J232" t="n">
        <v>277.16</v>
      </c>
      <c r="K232" t="n">
        <v>59.89</v>
      </c>
      <c r="L232" t="n">
        <v>8.25</v>
      </c>
      <c r="M232" t="n">
        <v>0</v>
      </c>
      <c r="N232" t="n">
        <v>74.02</v>
      </c>
      <c r="O232" t="n">
        <v>34416.93</v>
      </c>
      <c r="P232" t="n">
        <v>236.35</v>
      </c>
      <c r="Q232" t="n">
        <v>3033.76</v>
      </c>
      <c r="R232" t="n">
        <v>82.36</v>
      </c>
      <c r="S232" t="n">
        <v>56.78</v>
      </c>
      <c r="T232" t="n">
        <v>10945.32</v>
      </c>
      <c r="U232" t="n">
        <v>0.6899999999999999</v>
      </c>
      <c r="V232" t="n">
        <v>0.87</v>
      </c>
      <c r="W232" t="n">
        <v>2.72</v>
      </c>
      <c r="X232" t="n">
        <v>0.6899999999999999</v>
      </c>
      <c r="Y232" t="n">
        <v>1</v>
      </c>
      <c r="Z232" t="n">
        <v>10</v>
      </c>
    </row>
    <row r="233">
      <c r="A233" t="n">
        <v>0</v>
      </c>
      <c r="B233" t="n">
        <v>80</v>
      </c>
      <c r="C233" t="inlineStr">
        <is>
          <t xml:space="preserve">CONCLUIDO	</t>
        </is>
      </c>
      <c r="D233" t="n">
        <v>3.0608</v>
      </c>
      <c r="E233" t="n">
        <v>32.67</v>
      </c>
      <c r="F233" t="n">
        <v>23.81</v>
      </c>
      <c r="G233" t="n">
        <v>7.04</v>
      </c>
      <c r="H233" t="n">
        <v>0.11</v>
      </c>
      <c r="I233" t="n">
        <v>203</v>
      </c>
      <c r="J233" t="n">
        <v>159.12</v>
      </c>
      <c r="K233" t="n">
        <v>50.28</v>
      </c>
      <c r="L233" t="n">
        <v>1</v>
      </c>
      <c r="M233" t="n">
        <v>201</v>
      </c>
      <c r="N233" t="n">
        <v>27.84</v>
      </c>
      <c r="O233" t="n">
        <v>19859.16</v>
      </c>
      <c r="P233" t="n">
        <v>279.35</v>
      </c>
      <c r="Q233" t="n">
        <v>3034.69</v>
      </c>
      <c r="R233" t="n">
        <v>257.5</v>
      </c>
      <c r="S233" t="n">
        <v>56.78</v>
      </c>
      <c r="T233" t="n">
        <v>97624.53999999999</v>
      </c>
      <c r="U233" t="n">
        <v>0.22</v>
      </c>
      <c r="V233" t="n">
        <v>0.68</v>
      </c>
      <c r="W233" t="n">
        <v>3</v>
      </c>
      <c r="X233" t="n">
        <v>6.03</v>
      </c>
      <c r="Y233" t="n">
        <v>1</v>
      </c>
      <c r="Z233" t="n">
        <v>10</v>
      </c>
    </row>
    <row r="234">
      <c r="A234" t="n">
        <v>1</v>
      </c>
      <c r="B234" t="n">
        <v>80</v>
      </c>
      <c r="C234" t="inlineStr">
        <is>
          <t xml:space="preserve">CONCLUIDO	</t>
        </is>
      </c>
      <c r="D234" t="n">
        <v>3.4262</v>
      </c>
      <c r="E234" t="n">
        <v>29.19</v>
      </c>
      <c r="F234" t="n">
        <v>22.09</v>
      </c>
      <c r="G234" t="n">
        <v>8.960000000000001</v>
      </c>
      <c r="H234" t="n">
        <v>0.14</v>
      </c>
      <c r="I234" t="n">
        <v>148</v>
      </c>
      <c r="J234" t="n">
        <v>159.48</v>
      </c>
      <c r="K234" t="n">
        <v>50.28</v>
      </c>
      <c r="L234" t="n">
        <v>1.25</v>
      </c>
      <c r="M234" t="n">
        <v>146</v>
      </c>
      <c r="N234" t="n">
        <v>27.95</v>
      </c>
      <c r="O234" t="n">
        <v>19902.91</v>
      </c>
      <c r="P234" t="n">
        <v>254.31</v>
      </c>
      <c r="Q234" t="n">
        <v>3033.55</v>
      </c>
      <c r="R234" t="n">
        <v>201.75</v>
      </c>
      <c r="S234" t="n">
        <v>56.78</v>
      </c>
      <c r="T234" t="n">
        <v>70023.14</v>
      </c>
      <c r="U234" t="n">
        <v>0.28</v>
      </c>
      <c r="V234" t="n">
        <v>0.73</v>
      </c>
      <c r="W234" t="n">
        <v>2.9</v>
      </c>
      <c r="X234" t="n">
        <v>4.33</v>
      </c>
      <c r="Y234" t="n">
        <v>1</v>
      </c>
      <c r="Z234" t="n">
        <v>10</v>
      </c>
    </row>
    <row r="235">
      <c r="A235" t="n">
        <v>2</v>
      </c>
      <c r="B235" t="n">
        <v>80</v>
      </c>
      <c r="C235" t="inlineStr">
        <is>
          <t xml:space="preserve">CONCLUIDO	</t>
        </is>
      </c>
      <c r="D235" t="n">
        <v>3.6846</v>
      </c>
      <c r="E235" t="n">
        <v>27.14</v>
      </c>
      <c r="F235" t="n">
        <v>21.11</v>
      </c>
      <c r="G235" t="n">
        <v>11.01</v>
      </c>
      <c r="H235" t="n">
        <v>0.17</v>
      </c>
      <c r="I235" t="n">
        <v>115</v>
      </c>
      <c r="J235" t="n">
        <v>159.83</v>
      </c>
      <c r="K235" t="n">
        <v>50.28</v>
      </c>
      <c r="L235" t="n">
        <v>1.5</v>
      </c>
      <c r="M235" t="n">
        <v>113</v>
      </c>
      <c r="N235" t="n">
        <v>28.05</v>
      </c>
      <c r="O235" t="n">
        <v>19946.71</v>
      </c>
      <c r="P235" t="n">
        <v>238</v>
      </c>
      <c r="Q235" t="n">
        <v>3034.06</v>
      </c>
      <c r="R235" t="n">
        <v>169.55</v>
      </c>
      <c r="S235" t="n">
        <v>56.78</v>
      </c>
      <c r="T235" t="n">
        <v>54086.67</v>
      </c>
      <c r="U235" t="n">
        <v>0.33</v>
      </c>
      <c r="V235" t="n">
        <v>0.76</v>
      </c>
      <c r="W235" t="n">
        <v>2.85</v>
      </c>
      <c r="X235" t="n">
        <v>3.34</v>
      </c>
      <c r="Y235" t="n">
        <v>1</v>
      </c>
      <c r="Z235" t="n">
        <v>10</v>
      </c>
    </row>
    <row r="236">
      <c r="A236" t="n">
        <v>3</v>
      </c>
      <c r="B236" t="n">
        <v>80</v>
      </c>
      <c r="C236" t="inlineStr">
        <is>
          <t xml:space="preserve">CONCLUIDO	</t>
        </is>
      </c>
      <c r="D236" t="n">
        <v>3.8701</v>
      </c>
      <c r="E236" t="n">
        <v>25.84</v>
      </c>
      <c r="F236" t="n">
        <v>20.49</v>
      </c>
      <c r="G236" t="n">
        <v>13.08</v>
      </c>
      <c r="H236" t="n">
        <v>0.19</v>
      </c>
      <c r="I236" t="n">
        <v>94</v>
      </c>
      <c r="J236" t="n">
        <v>160.19</v>
      </c>
      <c r="K236" t="n">
        <v>50.28</v>
      </c>
      <c r="L236" t="n">
        <v>1.75</v>
      </c>
      <c r="M236" t="n">
        <v>92</v>
      </c>
      <c r="N236" t="n">
        <v>28.16</v>
      </c>
      <c r="O236" t="n">
        <v>19990.53</v>
      </c>
      <c r="P236" t="n">
        <v>226.4</v>
      </c>
      <c r="Q236" t="n">
        <v>3034.03</v>
      </c>
      <c r="R236" t="n">
        <v>149.38</v>
      </c>
      <c r="S236" t="n">
        <v>56.78</v>
      </c>
      <c r="T236" t="n">
        <v>44108.66</v>
      </c>
      <c r="U236" t="n">
        <v>0.38</v>
      </c>
      <c r="V236" t="n">
        <v>0.79</v>
      </c>
      <c r="W236" t="n">
        <v>2.81</v>
      </c>
      <c r="X236" t="n">
        <v>2.72</v>
      </c>
      <c r="Y236" t="n">
        <v>1</v>
      </c>
      <c r="Z236" t="n">
        <v>10</v>
      </c>
    </row>
    <row r="237">
      <c r="A237" t="n">
        <v>4</v>
      </c>
      <c r="B237" t="n">
        <v>80</v>
      </c>
      <c r="C237" t="inlineStr">
        <is>
          <t xml:space="preserve">CONCLUIDO	</t>
        </is>
      </c>
      <c r="D237" t="n">
        <v>4.0157</v>
      </c>
      <c r="E237" t="n">
        <v>24.9</v>
      </c>
      <c r="F237" t="n">
        <v>20.03</v>
      </c>
      <c r="G237" t="n">
        <v>15.21</v>
      </c>
      <c r="H237" t="n">
        <v>0.22</v>
      </c>
      <c r="I237" t="n">
        <v>79</v>
      </c>
      <c r="J237" t="n">
        <v>160.54</v>
      </c>
      <c r="K237" t="n">
        <v>50.28</v>
      </c>
      <c r="L237" t="n">
        <v>2</v>
      </c>
      <c r="M237" t="n">
        <v>77</v>
      </c>
      <c r="N237" t="n">
        <v>28.26</v>
      </c>
      <c r="O237" t="n">
        <v>20034.4</v>
      </c>
      <c r="P237" t="n">
        <v>215.39</v>
      </c>
      <c r="Q237" t="n">
        <v>3034.14</v>
      </c>
      <c r="R237" t="n">
        <v>134.93</v>
      </c>
      <c r="S237" t="n">
        <v>56.78</v>
      </c>
      <c r="T237" t="n">
        <v>36955.45</v>
      </c>
      <c r="U237" t="n">
        <v>0.42</v>
      </c>
      <c r="V237" t="n">
        <v>0.8100000000000001</v>
      </c>
      <c r="W237" t="n">
        <v>2.77</v>
      </c>
      <c r="X237" t="n">
        <v>2.26</v>
      </c>
      <c r="Y237" t="n">
        <v>1</v>
      </c>
      <c r="Z237" t="n">
        <v>10</v>
      </c>
    </row>
    <row r="238">
      <c r="A238" t="n">
        <v>5</v>
      </c>
      <c r="B238" t="n">
        <v>80</v>
      </c>
      <c r="C238" t="inlineStr">
        <is>
          <t xml:space="preserve">CONCLUIDO	</t>
        </is>
      </c>
      <c r="D238" t="n">
        <v>4.1391</v>
      </c>
      <c r="E238" t="n">
        <v>24.16</v>
      </c>
      <c r="F238" t="n">
        <v>19.68</v>
      </c>
      <c r="G238" t="n">
        <v>17.62</v>
      </c>
      <c r="H238" t="n">
        <v>0.25</v>
      </c>
      <c r="I238" t="n">
        <v>67</v>
      </c>
      <c r="J238" t="n">
        <v>160.9</v>
      </c>
      <c r="K238" t="n">
        <v>50.28</v>
      </c>
      <c r="L238" t="n">
        <v>2.25</v>
      </c>
      <c r="M238" t="n">
        <v>65</v>
      </c>
      <c r="N238" t="n">
        <v>28.37</v>
      </c>
      <c r="O238" t="n">
        <v>20078.3</v>
      </c>
      <c r="P238" t="n">
        <v>207.03</v>
      </c>
      <c r="Q238" t="n">
        <v>3033.57</v>
      </c>
      <c r="R238" t="n">
        <v>122.98</v>
      </c>
      <c r="S238" t="n">
        <v>56.78</v>
      </c>
      <c r="T238" t="n">
        <v>31041</v>
      </c>
      <c r="U238" t="n">
        <v>0.46</v>
      </c>
      <c r="V238" t="n">
        <v>0.82</v>
      </c>
      <c r="W238" t="n">
        <v>2.77</v>
      </c>
      <c r="X238" t="n">
        <v>1.91</v>
      </c>
      <c r="Y238" t="n">
        <v>1</v>
      </c>
      <c r="Z238" t="n">
        <v>10</v>
      </c>
    </row>
    <row r="239">
      <c r="A239" t="n">
        <v>6</v>
      </c>
      <c r="B239" t="n">
        <v>80</v>
      </c>
      <c r="C239" t="inlineStr">
        <is>
          <t xml:space="preserve">CONCLUIDO	</t>
        </is>
      </c>
      <c r="D239" t="n">
        <v>4.2372</v>
      </c>
      <c r="E239" t="n">
        <v>23.6</v>
      </c>
      <c r="F239" t="n">
        <v>19.41</v>
      </c>
      <c r="G239" t="n">
        <v>20.08</v>
      </c>
      <c r="H239" t="n">
        <v>0.27</v>
      </c>
      <c r="I239" t="n">
        <v>58</v>
      </c>
      <c r="J239" t="n">
        <v>161.26</v>
      </c>
      <c r="K239" t="n">
        <v>50.28</v>
      </c>
      <c r="L239" t="n">
        <v>2.5</v>
      </c>
      <c r="M239" t="n">
        <v>56</v>
      </c>
      <c r="N239" t="n">
        <v>28.48</v>
      </c>
      <c r="O239" t="n">
        <v>20122.23</v>
      </c>
      <c r="P239" t="n">
        <v>198.09</v>
      </c>
      <c r="Q239" t="n">
        <v>3033.47</v>
      </c>
      <c r="R239" t="n">
        <v>114.5</v>
      </c>
      <c r="S239" t="n">
        <v>56.78</v>
      </c>
      <c r="T239" t="n">
        <v>26850.14</v>
      </c>
      <c r="U239" t="n">
        <v>0.5</v>
      </c>
      <c r="V239" t="n">
        <v>0.83</v>
      </c>
      <c r="W239" t="n">
        <v>2.74</v>
      </c>
      <c r="X239" t="n">
        <v>1.64</v>
      </c>
      <c r="Y239" t="n">
        <v>1</v>
      </c>
      <c r="Z239" t="n">
        <v>10</v>
      </c>
    </row>
    <row r="240">
      <c r="A240" t="n">
        <v>7</v>
      </c>
      <c r="B240" t="n">
        <v>80</v>
      </c>
      <c r="C240" t="inlineStr">
        <is>
          <t xml:space="preserve">CONCLUIDO	</t>
        </is>
      </c>
      <c r="D240" t="n">
        <v>4.3163</v>
      </c>
      <c r="E240" t="n">
        <v>23.17</v>
      </c>
      <c r="F240" t="n">
        <v>19.2</v>
      </c>
      <c r="G240" t="n">
        <v>22.59</v>
      </c>
      <c r="H240" t="n">
        <v>0.3</v>
      </c>
      <c r="I240" t="n">
        <v>51</v>
      </c>
      <c r="J240" t="n">
        <v>161.61</v>
      </c>
      <c r="K240" t="n">
        <v>50.28</v>
      </c>
      <c r="L240" t="n">
        <v>2.75</v>
      </c>
      <c r="M240" t="n">
        <v>49</v>
      </c>
      <c r="N240" t="n">
        <v>28.58</v>
      </c>
      <c r="O240" t="n">
        <v>20166.2</v>
      </c>
      <c r="P240" t="n">
        <v>190.67</v>
      </c>
      <c r="Q240" t="n">
        <v>3033.72</v>
      </c>
      <c r="R240" t="n">
        <v>107.65</v>
      </c>
      <c r="S240" t="n">
        <v>56.78</v>
      </c>
      <c r="T240" t="n">
        <v>23456.61</v>
      </c>
      <c r="U240" t="n">
        <v>0.53</v>
      </c>
      <c r="V240" t="n">
        <v>0.84</v>
      </c>
      <c r="W240" t="n">
        <v>2.73</v>
      </c>
      <c r="X240" t="n">
        <v>1.43</v>
      </c>
      <c r="Y240" t="n">
        <v>1</v>
      </c>
      <c r="Z240" t="n">
        <v>10</v>
      </c>
    </row>
    <row r="241">
      <c r="A241" t="n">
        <v>8</v>
      </c>
      <c r="B241" t="n">
        <v>80</v>
      </c>
      <c r="C241" t="inlineStr">
        <is>
          <t xml:space="preserve">CONCLUIDO	</t>
        </is>
      </c>
      <c r="D241" t="n">
        <v>4.3798</v>
      </c>
      <c r="E241" t="n">
        <v>22.83</v>
      </c>
      <c r="F241" t="n">
        <v>19.06</v>
      </c>
      <c r="G241" t="n">
        <v>25.41</v>
      </c>
      <c r="H241" t="n">
        <v>0.33</v>
      </c>
      <c r="I241" t="n">
        <v>45</v>
      </c>
      <c r="J241" t="n">
        <v>161.97</v>
      </c>
      <c r="K241" t="n">
        <v>50.28</v>
      </c>
      <c r="L241" t="n">
        <v>3</v>
      </c>
      <c r="M241" t="n">
        <v>36</v>
      </c>
      <c r="N241" t="n">
        <v>28.69</v>
      </c>
      <c r="O241" t="n">
        <v>20210.21</v>
      </c>
      <c r="P241" t="n">
        <v>182.55</v>
      </c>
      <c r="Q241" t="n">
        <v>3033.56</v>
      </c>
      <c r="R241" t="n">
        <v>102.62</v>
      </c>
      <c r="S241" t="n">
        <v>56.78</v>
      </c>
      <c r="T241" t="n">
        <v>20971.25</v>
      </c>
      <c r="U241" t="n">
        <v>0.55</v>
      </c>
      <c r="V241" t="n">
        <v>0.85</v>
      </c>
      <c r="W241" t="n">
        <v>2.74</v>
      </c>
      <c r="X241" t="n">
        <v>1.29</v>
      </c>
      <c r="Y241" t="n">
        <v>1</v>
      </c>
      <c r="Z241" t="n">
        <v>10</v>
      </c>
    </row>
    <row r="242">
      <c r="A242" t="n">
        <v>9</v>
      </c>
      <c r="B242" t="n">
        <v>80</v>
      </c>
      <c r="C242" t="inlineStr">
        <is>
          <t xml:space="preserve">CONCLUIDO	</t>
        </is>
      </c>
      <c r="D242" t="n">
        <v>4.4268</v>
      </c>
      <c r="E242" t="n">
        <v>22.59</v>
      </c>
      <c r="F242" t="n">
        <v>18.94</v>
      </c>
      <c r="G242" t="n">
        <v>27.72</v>
      </c>
      <c r="H242" t="n">
        <v>0.35</v>
      </c>
      <c r="I242" t="n">
        <v>41</v>
      </c>
      <c r="J242" t="n">
        <v>162.33</v>
      </c>
      <c r="K242" t="n">
        <v>50.28</v>
      </c>
      <c r="L242" t="n">
        <v>3.25</v>
      </c>
      <c r="M242" t="n">
        <v>24</v>
      </c>
      <c r="N242" t="n">
        <v>28.8</v>
      </c>
      <c r="O242" t="n">
        <v>20254.26</v>
      </c>
      <c r="P242" t="n">
        <v>177.66</v>
      </c>
      <c r="Q242" t="n">
        <v>3033.68</v>
      </c>
      <c r="R242" t="n">
        <v>98.45</v>
      </c>
      <c r="S242" t="n">
        <v>56.78</v>
      </c>
      <c r="T242" t="n">
        <v>18908.42</v>
      </c>
      <c r="U242" t="n">
        <v>0.58</v>
      </c>
      <c r="V242" t="n">
        <v>0.85</v>
      </c>
      <c r="W242" t="n">
        <v>2.74</v>
      </c>
      <c r="X242" t="n">
        <v>1.18</v>
      </c>
      <c r="Y242" t="n">
        <v>1</v>
      </c>
      <c r="Z242" t="n">
        <v>10</v>
      </c>
    </row>
    <row r="243">
      <c r="A243" t="n">
        <v>10</v>
      </c>
      <c r="B243" t="n">
        <v>80</v>
      </c>
      <c r="C243" t="inlineStr">
        <is>
          <t xml:space="preserve">CONCLUIDO	</t>
        </is>
      </c>
      <c r="D243" t="n">
        <v>4.4361</v>
      </c>
      <c r="E243" t="n">
        <v>22.54</v>
      </c>
      <c r="F243" t="n">
        <v>18.93</v>
      </c>
      <c r="G243" t="n">
        <v>28.39</v>
      </c>
      <c r="H243" t="n">
        <v>0.38</v>
      </c>
      <c r="I243" t="n">
        <v>40</v>
      </c>
      <c r="J243" t="n">
        <v>162.68</v>
      </c>
      <c r="K243" t="n">
        <v>50.28</v>
      </c>
      <c r="L243" t="n">
        <v>3.5</v>
      </c>
      <c r="M243" t="n">
        <v>4</v>
      </c>
      <c r="N243" t="n">
        <v>28.9</v>
      </c>
      <c r="O243" t="n">
        <v>20298.34</v>
      </c>
      <c r="P243" t="n">
        <v>175.21</v>
      </c>
      <c r="Q243" t="n">
        <v>3033.98</v>
      </c>
      <c r="R243" t="n">
        <v>97.14</v>
      </c>
      <c r="S243" t="n">
        <v>56.78</v>
      </c>
      <c r="T243" t="n">
        <v>18256.2</v>
      </c>
      <c r="U243" t="n">
        <v>0.58</v>
      </c>
      <c r="V243" t="n">
        <v>0.85</v>
      </c>
      <c r="W243" t="n">
        <v>2.77</v>
      </c>
      <c r="X243" t="n">
        <v>1.16</v>
      </c>
      <c r="Y243" t="n">
        <v>1</v>
      </c>
      <c r="Z243" t="n">
        <v>10</v>
      </c>
    </row>
    <row r="244">
      <c r="A244" t="n">
        <v>11</v>
      </c>
      <c r="B244" t="n">
        <v>80</v>
      </c>
      <c r="C244" t="inlineStr">
        <is>
          <t xml:space="preserve">CONCLUIDO	</t>
        </is>
      </c>
      <c r="D244" t="n">
        <v>4.4507</v>
      </c>
      <c r="E244" t="n">
        <v>22.47</v>
      </c>
      <c r="F244" t="n">
        <v>18.89</v>
      </c>
      <c r="G244" t="n">
        <v>29.06</v>
      </c>
      <c r="H244" t="n">
        <v>0.41</v>
      </c>
      <c r="I244" t="n">
        <v>39</v>
      </c>
      <c r="J244" t="n">
        <v>163.04</v>
      </c>
      <c r="K244" t="n">
        <v>50.28</v>
      </c>
      <c r="L244" t="n">
        <v>3.75</v>
      </c>
      <c r="M244" t="n">
        <v>1</v>
      </c>
      <c r="N244" t="n">
        <v>29.01</v>
      </c>
      <c r="O244" t="n">
        <v>20342.46</v>
      </c>
      <c r="P244" t="n">
        <v>175.38</v>
      </c>
      <c r="Q244" t="n">
        <v>3033.68</v>
      </c>
      <c r="R244" t="n">
        <v>95.79000000000001</v>
      </c>
      <c r="S244" t="n">
        <v>56.78</v>
      </c>
      <c r="T244" t="n">
        <v>17590.11</v>
      </c>
      <c r="U244" t="n">
        <v>0.59</v>
      </c>
      <c r="V244" t="n">
        <v>0.85</v>
      </c>
      <c r="W244" t="n">
        <v>2.76</v>
      </c>
      <c r="X244" t="n">
        <v>1.12</v>
      </c>
      <c r="Y244" t="n">
        <v>1</v>
      </c>
      <c r="Z244" t="n">
        <v>10</v>
      </c>
    </row>
    <row r="245">
      <c r="A245" t="n">
        <v>12</v>
      </c>
      <c r="B245" t="n">
        <v>80</v>
      </c>
      <c r="C245" t="inlineStr">
        <is>
          <t xml:space="preserve">CONCLUIDO	</t>
        </is>
      </c>
      <c r="D245" t="n">
        <v>4.45</v>
      </c>
      <c r="E245" t="n">
        <v>22.47</v>
      </c>
      <c r="F245" t="n">
        <v>18.89</v>
      </c>
      <c r="G245" t="n">
        <v>29.06</v>
      </c>
      <c r="H245" t="n">
        <v>0.43</v>
      </c>
      <c r="I245" t="n">
        <v>39</v>
      </c>
      <c r="J245" t="n">
        <v>163.4</v>
      </c>
      <c r="K245" t="n">
        <v>50.28</v>
      </c>
      <c r="L245" t="n">
        <v>4</v>
      </c>
      <c r="M245" t="n">
        <v>0</v>
      </c>
      <c r="N245" t="n">
        <v>29.12</v>
      </c>
      <c r="O245" t="n">
        <v>20386.62</v>
      </c>
      <c r="P245" t="n">
        <v>175.79</v>
      </c>
      <c r="Q245" t="n">
        <v>3033.74</v>
      </c>
      <c r="R245" t="n">
        <v>95.83</v>
      </c>
      <c r="S245" t="n">
        <v>56.78</v>
      </c>
      <c r="T245" t="n">
        <v>17605.92</v>
      </c>
      <c r="U245" t="n">
        <v>0.59</v>
      </c>
      <c r="V245" t="n">
        <v>0.85</v>
      </c>
      <c r="W245" t="n">
        <v>2.77</v>
      </c>
      <c r="X245" t="n">
        <v>1.12</v>
      </c>
      <c r="Y245" t="n">
        <v>1</v>
      </c>
      <c r="Z245" t="n">
        <v>10</v>
      </c>
    </row>
    <row r="246">
      <c r="A246" t="n">
        <v>0</v>
      </c>
      <c r="B246" t="n">
        <v>115</v>
      </c>
      <c r="C246" t="inlineStr">
        <is>
          <t xml:space="preserve">CONCLUIDO	</t>
        </is>
      </c>
      <c r="D246" t="n">
        <v>2.4111</v>
      </c>
      <c r="E246" t="n">
        <v>41.47</v>
      </c>
      <c r="F246" t="n">
        <v>26.3</v>
      </c>
      <c r="G246" t="n">
        <v>5.54</v>
      </c>
      <c r="H246" t="n">
        <v>0.08</v>
      </c>
      <c r="I246" t="n">
        <v>285</v>
      </c>
      <c r="J246" t="n">
        <v>222.93</v>
      </c>
      <c r="K246" t="n">
        <v>56.94</v>
      </c>
      <c r="L246" t="n">
        <v>1</v>
      </c>
      <c r="M246" t="n">
        <v>283</v>
      </c>
      <c r="N246" t="n">
        <v>49.99</v>
      </c>
      <c r="O246" t="n">
        <v>27728.69</v>
      </c>
      <c r="P246" t="n">
        <v>391.95</v>
      </c>
      <c r="Q246" t="n">
        <v>3034.11</v>
      </c>
      <c r="R246" t="n">
        <v>340.23</v>
      </c>
      <c r="S246" t="n">
        <v>56.78</v>
      </c>
      <c r="T246" t="n">
        <v>138576.67</v>
      </c>
      <c r="U246" t="n">
        <v>0.17</v>
      </c>
      <c r="V246" t="n">
        <v>0.61</v>
      </c>
      <c r="W246" t="n">
        <v>3.11</v>
      </c>
      <c r="X246" t="n">
        <v>8.529999999999999</v>
      </c>
      <c r="Y246" t="n">
        <v>1</v>
      </c>
      <c r="Z246" t="n">
        <v>10</v>
      </c>
    </row>
    <row r="247">
      <c r="A247" t="n">
        <v>1</v>
      </c>
      <c r="B247" t="n">
        <v>115</v>
      </c>
      <c r="C247" t="inlineStr">
        <is>
          <t xml:space="preserve">CONCLUIDO	</t>
        </is>
      </c>
      <c r="D247" t="n">
        <v>2.8232</v>
      </c>
      <c r="E247" t="n">
        <v>35.42</v>
      </c>
      <c r="F247" t="n">
        <v>23.81</v>
      </c>
      <c r="G247" t="n">
        <v>7</v>
      </c>
      <c r="H247" t="n">
        <v>0.1</v>
      </c>
      <c r="I247" t="n">
        <v>204</v>
      </c>
      <c r="J247" t="n">
        <v>223.35</v>
      </c>
      <c r="K247" t="n">
        <v>56.94</v>
      </c>
      <c r="L247" t="n">
        <v>1.25</v>
      </c>
      <c r="M247" t="n">
        <v>202</v>
      </c>
      <c r="N247" t="n">
        <v>50.15</v>
      </c>
      <c r="O247" t="n">
        <v>27780.03</v>
      </c>
      <c r="P247" t="n">
        <v>351.38</v>
      </c>
      <c r="Q247" t="n">
        <v>3034.29</v>
      </c>
      <c r="R247" t="n">
        <v>257.88</v>
      </c>
      <c r="S247" t="n">
        <v>56.78</v>
      </c>
      <c r="T247" t="n">
        <v>97808.82000000001</v>
      </c>
      <c r="U247" t="n">
        <v>0.22</v>
      </c>
      <c r="V247" t="n">
        <v>0.68</v>
      </c>
      <c r="W247" t="n">
        <v>3</v>
      </c>
      <c r="X247" t="n">
        <v>6.04</v>
      </c>
      <c r="Y247" t="n">
        <v>1</v>
      </c>
      <c r="Z247" t="n">
        <v>10</v>
      </c>
    </row>
    <row r="248">
      <c r="A248" t="n">
        <v>2</v>
      </c>
      <c r="B248" t="n">
        <v>115</v>
      </c>
      <c r="C248" t="inlineStr">
        <is>
          <t xml:space="preserve">CONCLUIDO	</t>
        </is>
      </c>
      <c r="D248" t="n">
        <v>3.1246</v>
      </c>
      <c r="E248" t="n">
        <v>32</v>
      </c>
      <c r="F248" t="n">
        <v>22.41</v>
      </c>
      <c r="G248" t="n">
        <v>8.51</v>
      </c>
      <c r="H248" t="n">
        <v>0.12</v>
      </c>
      <c r="I248" t="n">
        <v>158</v>
      </c>
      <c r="J248" t="n">
        <v>223.76</v>
      </c>
      <c r="K248" t="n">
        <v>56.94</v>
      </c>
      <c r="L248" t="n">
        <v>1.5</v>
      </c>
      <c r="M248" t="n">
        <v>156</v>
      </c>
      <c r="N248" t="n">
        <v>50.32</v>
      </c>
      <c r="O248" t="n">
        <v>27831.42</v>
      </c>
      <c r="P248" t="n">
        <v>327.18</v>
      </c>
      <c r="Q248" t="n">
        <v>3034.09</v>
      </c>
      <c r="R248" t="n">
        <v>211.85</v>
      </c>
      <c r="S248" t="n">
        <v>56.78</v>
      </c>
      <c r="T248" t="n">
        <v>75024.25999999999</v>
      </c>
      <c r="U248" t="n">
        <v>0.27</v>
      </c>
      <c r="V248" t="n">
        <v>0.72</v>
      </c>
      <c r="W248" t="n">
        <v>2.93</v>
      </c>
      <c r="X248" t="n">
        <v>4.64</v>
      </c>
      <c r="Y248" t="n">
        <v>1</v>
      </c>
      <c r="Z248" t="n">
        <v>10</v>
      </c>
    </row>
    <row r="249">
      <c r="A249" t="n">
        <v>3</v>
      </c>
      <c r="B249" t="n">
        <v>115</v>
      </c>
      <c r="C249" t="inlineStr">
        <is>
          <t xml:space="preserve">CONCLUIDO	</t>
        </is>
      </c>
      <c r="D249" t="n">
        <v>3.3509</v>
      </c>
      <c r="E249" t="n">
        <v>29.84</v>
      </c>
      <c r="F249" t="n">
        <v>21.52</v>
      </c>
      <c r="G249" t="n">
        <v>10.01</v>
      </c>
      <c r="H249" t="n">
        <v>0.14</v>
      </c>
      <c r="I249" t="n">
        <v>129</v>
      </c>
      <c r="J249" t="n">
        <v>224.18</v>
      </c>
      <c r="K249" t="n">
        <v>56.94</v>
      </c>
      <c r="L249" t="n">
        <v>1.75</v>
      </c>
      <c r="M249" t="n">
        <v>127</v>
      </c>
      <c r="N249" t="n">
        <v>50.49</v>
      </c>
      <c r="O249" t="n">
        <v>27882.87</v>
      </c>
      <c r="P249" t="n">
        <v>311.15</v>
      </c>
      <c r="Q249" t="n">
        <v>3034.21</v>
      </c>
      <c r="R249" t="n">
        <v>182.78</v>
      </c>
      <c r="S249" t="n">
        <v>56.78</v>
      </c>
      <c r="T249" t="n">
        <v>60633.48</v>
      </c>
      <c r="U249" t="n">
        <v>0.31</v>
      </c>
      <c r="V249" t="n">
        <v>0.75</v>
      </c>
      <c r="W249" t="n">
        <v>2.88</v>
      </c>
      <c r="X249" t="n">
        <v>3.75</v>
      </c>
      <c r="Y249" t="n">
        <v>1</v>
      </c>
      <c r="Z249" t="n">
        <v>10</v>
      </c>
    </row>
    <row r="250">
      <c r="A250" t="n">
        <v>4</v>
      </c>
      <c r="B250" t="n">
        <v>115</v>
      </c>
      <c r="C250" t="inlineStr">
        <is>
          <t xml:space="preserve">CONCLUIDO	</t>
        </is>
      </c>
      <c r="D250" t="n">
        <v>3.5251</v>
      </c>
      <c r="E250" t="n">
        <v>28.37</v>
      </c>
      <c r="F250" t="n">
        <v>20.92</v>
      </c>
      <c r="G250" t="n">
        <v>11.52</v>
      </c>
      <c r="H250" t="n">
        <v>0.16</v>
      </c>
      <c r="I250" t="n">
        <v>109</v>
      </c>
      <c r="J250" t="n">
        <v>224.6</v>
      </c>
      <c r="K250" t="n">
        <v>56.94</v>
      </c>
      <c r="L250" t="n">
        <v>2</v>
      </c>
      <c r="M250" t="n">
        <v>107</v>
      </c>
      <c r="N250" t="n">
        <v>50.65</v>
      </c>
      <c r="O250" t="n">
        <v>27934.37</v>
      </c>
      <c r="P250" t="n">
        <v>299.53</v>
      </c>
      <c r="Q250" t="n">
        <v>3034.11</v>
      </c>
      <c r="R250" t="n">
        <v>163.69</v>
      </c>
      <c r="S250" t="n">
        <v>56.78</v>
      </c>
      <c r="T250" t="n">
        <v>51189.46</v>
      </c>
      <c r="U250" t="n">
        <v>0.35</v>
      </c>
      <c r="V250" t="n">
        <v>0.77</v>
      </c>
      <c r="W250" t="n">
        <v>2.83</v>
      </c>
      <c r="X250" t="n">
        <v>3.16</v>
      </c>
      <c r="Y250" t="n">
        <v>1</v>
      </c>
      <c r="Z250" t="n">
        <v>10</v>
      </c>
    </row>
    <row r="251">
      <c r="A251" t="n">
        <v>5</v>
      </c>
      <c r="B251" t="n">
        <v>115</v>
      </c>
      <c r="C251" t="inlineStr">
        <is>
          <t xml:space="preserve">CONCLUIDO	</t>
        </is>
      </c>
      <c r="D251" t="n">
        <v>3.6672</v>
      </c>
      <c r="E251" t="n">
        <v>27.27</v>
      </c>
      <c r="F251" t="n">
        <v>20.48</v>
      </c>
      <c r="G251" t="n">
        <v>13.07</v>
      </c>
      <c r="H251" t="n">
        <v>0.18</v>
      </c>
      <c r="I251" t="n">
        <v>94</v>
      </c>
      <c r="J251" t="n">
        <v>225.01</v>
      </c>
      <c r="K251" t="n">
        <v>56.94</v>
      </c>
      <c r="L251" t="n">
        <v>2.25</v>
      </c>
      <c r="M251" t="n">
        <v>92</v>
      </c>
      <c r="N251" t="n">
        <v>50.82</v>
      </c>
      <c r="O251" t="n">
        <v>27985.94</v>
      </c>
      <c r="P251" t="n">
        <v>289.6</v>
      </c>
      <c r="Q251" t="n">
        <v>3033.75</v>
      </c>
      <c r="R251" t="n">
        <v>149.53</v>
      </c>
      <c r="S251" t="n">
        <v>56.78</v>
      </c>
      <c r="T251" t="n">
        <v>44180.44</v>
      </c>
      <c r="U251" t="n">
        <v>0.38</v>
      </c>
      <c r="V251" t="n">
        <v>0.79</v>
      </c>
      <c r="W251" t="n">
        <v>2.8</v>
      </c>
      <c r="X251" t="n">
        <v>2.72</v>
      </c>
      <c r="Y251" t="n">
        <v>1</v>
      </c>
      <c r="Z251" t="n">
        <v>10</v>
      </c>
    </row>
    <row r="252">
      <c r="A252" t="n">
        <v>6</v>
      </c>
      <c r="B252" t="n">
        <v>115</v>
      </c>
      <c r="C252" t="inlineStr">
        <is>
          <t xml:space="preserve">CONCLUIDO	</t>
        </is>
      </c>
      <c r="D252" t="n">
        <v>3.7897</v>
      </c>
      <c r="E252" t="n">
        <v>26.39</v>
      </c>
      <c r="F252" t="n">
        <v>20.13</v>
      </c>
      <c r="G252" t="n">
        <v>14.73</v>
      </c>
      <c r="H252" t="n">
        <v>0.2</v>
      </c>
      <c r="I252" t="n">
        <v>82</v>
      </c>
      <c r="J252" t="n">
        <v>225.43</v>
      </c>
      <c r="K252" t="n">
        <v>56.94</v>
      </c>
      <c r="L252" t="n">
        <v>2.5</v>
      </c>
      <c r="M252" t="n">
        <v>80</v>
      </c>
      <c r="N252" t="n">
        <v>50.99</v>
      </c>
      <c r="O252" t="n">
        <v>28037.57</v>
      </c>
      <c r="P252" t="n">
        <v>281.05</v>
      </c>
      <c r="Q252" t="n">
        <v>3033.96</v>
      </c>
      <c r="R252" t="n">
        <v>137.52</v>
      </c>
      <c r="S252" t="n">
        <v>56.78</v>
      </c>
      <c r="T252" t="n">
        <v>38237.18</v>
      </c>
      <c r="U252" t="n">
        <v>0.41</v>
      </c>
      <c r="V252" t="n">
        <v>0.8</v>
      </c>
      <c r="W252" t="n">
        <v>2.79</v>
      </c>
      <c r="X252" t="n">
        <v>2.36</v>
      </c>
      <c r="Y252" t="n">
        <v>1</v>
      </c>
      <c r="Z252" t="n">
        <v>10</v>
      </c>
    </row>
    <row r="253">
      <c r="A253" t="n">
        <v>7</v>
      </c>
      <c r="B253" t="n">
        <v>115</v>
      </c>
      <c r="C253" t="inlineStr">
        <is>
          <t xml:space="preserve">CONCLUIDO	</t>
        </is>
      </c>
      <c r="D253" t="n">
        <v>3.886</v>
      </c>
      <c r="E253" t="n">
        <v>25.73</v>
      </c>
      <c r="F253" t="n">
        <v>19.87</v>
      </c>
      <c r="G253" t="n">
        <v>16.33</v>
      </c>
      <c r="H253" t="n">
        <v>0.22</v>
      </c>
      <c r="I253" t="n">
        <v>73</v>
      </c>
      <c r="J253" t="n">
        <v>225.85</v>
      </c>
      <c r="K253" t="n">
        <v>56.94</v>
      </c>
      <c r="L253" t="n">
        <v>2.75</v>
      </c>
      <c r="M253" t="n">
        <v>71</v>
      </c>
      <c r="N253" t="n">
        <v>51.16</v>
      </c>
      <c r="O253" t="n">
        <v>28089.25</v>
      </c>
      <c r="P253" t="n">
        <v>274.44</v>
      </c>
      <c r="Q253" t="n">
        <v>3033.9</v>
      </c>
      <c r="R253" t="n">
        <v>129.24</v>
      </c>
      <c r="S253" t="n">
        <v>56.78</v>
      </c>
      <c r="T253" t="n">
        <v>34141.81</v>
      </c>
      <c r="U253" t="n">
        <v>0.44</v>
      </c>
      <c r="V253" t="n">
        <v>0.8100000000000001</v>
      </c>
      <c r="W253" t="n">
        <v>2.77</v>
      </c>
      <c r="X253" t="n">
        <v>2.1</v>
      </c>
      <c r="Y253" t="n">
        <v>1</v>
      </c>
      <c r="Z253" t="n">
        <v>10</v>
      </c>
    </row>
    <row r="254">
      <c r="A254" t="n">
        <v>8</v>
      </c>
      <c r="B254" t="n">
        <v>115</v>
      </c>
      <c r="C254" t="inlineStr">
        <is>
          <t xml:space="preserve">CONCLUIDO	</t>
        </is>
      </c>
      <c r="D254" t="n">
        <v>3.98</v>
      </c>
      <c r="E254" t="n">
        <v>25.13</v>
      </c>
      <c r="F254" t="n">
        <v>19.61</v>
      </c>
      <c r="G254" t="n">
        <v>18.1</v>
      </c>
      <c r="H254" t="n">
        <v>0.24</v>
      </c>
      <c r="I254" t="n">
        <v>65</v>
      </c>
      <c r="J254" t="n">
        <v>226.27</v>
      </c>
      <c r="K254" t="n">
        <v>56.94</v>
      </c>
      <c r="L254" t="n">
        <v>3</v>
      </c>
      <c r="M254" t="n">
        <v>63</v>
      </c>
      <c r="N254" t="n">
        <v>51.33</v>
      </c>
      <c r="O254" t="n">
        <v>28140.99</v>
      </c>
      <c r="P254" t="n">
        <v>267.73</v>
      </c>
      <c r="Q254" t="n">
        <v>3033.89</v>
      </c>
      <c r="R254" t="n">
        <v>121.07</v>
      </c>
      <c r="S254" t="n">
        <v>56.78</v>
      </c>
      <c r="T254" t="n">
        <v>30096.4</v>
      </c>
      <c r="U254" t="n">
        <v>0.47</v>
      </c>
      <c r="V254" t="n">
        <v>0.82</v>
      </c>
      <c r="W254" t="n">
        <v>2.76</v>
      </c>
      <c r="X254" t="n">
        <v>1.85</v>
      </c>
      <c r="Y254" t="n">
        <v>1</v>
      </c>
      <c r="Z254" t="n">
        <v>10</v>
      </c>
    </row>
    <row r="255">
      <c r="A255" t="n">
        <v>9</v>
      </c>
      <c r="B255" t="n">
        <v>115</v>
      </c>
      <c r="C255" t="inlineStr">
        <is>
          <t xml:space="preserve">CONCLUIDO	</t>
        </is>
      </c>
      <c r="D255" t="n">
        <v>4.0519</v>
      </c>
      <c r="E255" t="n">
        <v>24.68</v>
      </c>
      <c r="F255" t="n">
        <v>19.43</v>
      </c>
      <c r="G255" t="n">
        <v>19.76</v>
      </c>
      <c r="H255" t="n">
        <v>0.25</v>
      </c>
      <c r="I255" t="n">
        <v>59</v>
      </c>
      <c r="J255" t="n">
        <v>226.69</v>
      </c>
      <c r="K255" t="n">
        <v>56.94</v>
      </c>
      <c r="L255" t="n">
        <v>3.25</v>
      </c>
      <c r="M255" t="n">
        <v>57</v>
      </c>
      <c r="N255" t="n">
        <v>51.5</v>
      </c>
      <c r="O255" t="n">
        <v>28192.8</v>
      </c>
      <c r="P255" t="n">
        <v>261.28</v>
      </c>
      <c r="Q255" t="n">
        <v>3033.77</v>
      </c>
      <c r="R255" t="n">
        <v>115.4</v>
      </c>
      <c r="S255" t="n">
        <v>56.78</v>
      </c>
      <c r="T255" t="n">
        <v>27290.45</v>
      </c>
      <c r="U255" t="n">
        <v>0.49</v>
      </c>
      <c r="V255" t="n">
        <v>0.83</v>
      </c>
      <c r="W255" t="n">
        <v>2.74</v>
      </c>
      <c r="X255" t="n">
        <v>1.66</v>
      </c>
      <c r="Y255" t="n">
        <v>1</v>
      </c>
      <c r="Z255" t="n">
        <v>10</v>
      </c>
    </row>
    <row r="256">
      <c r="A256" t="n">
        <v>10</v>
      </c>
      <c r="B256" t="n">
        <v>115</v>
      </c>
      <c r="C256" t="inlineStr">
        <is>
          <t xml:space="preserve">CONCLUIDO	</t>
        </is>
      </c>
      <c r="D256" t="n">
        <v>4.1041</v>
      </c>
      <c r="E256" t="n">
        <v>24.37</v>
      </c>
      <c r="F256" t="n">
        <v>19.34</v>
      </c>
      <c r="G256" t="n">
        <v>21.48</v>
      </c>
      <c r="H256" t="n">
        <v>0.27</v>
      </c>
      <c r="I256" t="n">
        <v>54</v>
      </c>
      <c r="J256" t="n">
        <v>227.11</v>
      </c>
      <c r="K256" t="n">
        <v>56.94</v>
      </c>
      <c r="L256" t="n">
        <v>3.5</v>
      </c>
      <c r="M256" t="n">
        <v>52</v>
      </c>
      <c r="N256" t="n">
        <v>51.67</v>
      </c>
      <c r="O256" t="n">
        <v>28244.66</v>
      </c>
      <c r="P256" t="n">
        <v>256.64</v>
      </c>
      <c r="Q256" t="n">
        <v>3033.63</v>
      </c>
      <c r="R256" t="n">
        <v>111.76</v>
      </c>
      <c r="S256" t="n">
        <v>56.78</v>
      </c>
      <c r="T256" t="n">
        <v>25496.2</v>
      </c>
      <c r="U256" t="n">
        <v>0.51</v>
      </c>
      <c r="V256" t="n">
        <v>0.83</v>
      </c>
      <c r="W256" t="n">
        <v>2.75</v>
      </c>
      <c r="X256" t="n">
        <v>1.57</v>
      </c>
      <c r="Y256" t="n">
        <v>1</v>
      </c>
      <c r="Z256" t="n">
        <v>10</v>
      </c>
    </row>
    <row r="257">
      <c r="A257" t="n">
        <v>11</v>
      </c>
      <c r="B257" t="n">
        <v>115</v>
      </c>
      <c r="C257" t="inlineStr">
        <is>
          <t xml:space="preserve">CONCLUIDO	</t>
        </is>
      </c>
      <c r="D257" t="n">
        <v>4.1593</v>
      </c>
      <c r="E257" t="n">
        <v>24.04</v>
      </c>
      <c r="F257" t="n">
        <v>19.19</v>
      </c>
      <c r="G257" t="n">
        <v>23.02</v>
      </c>
      <c r="H257" t="n">
        <v>0.29</v>
      </c>
      <c r="I257" t="n">
        <v>50</v>
      </c>
      <c r="J257" t="n">
        <v>227.53</v>
      </c>
      <c r="K257" t="n">
        <v>56.94</v>
      </c>
      <c r="L257" t="n">
        <v>3.75</v>
      </c>
      <c r="M257" t="n">
        <v>48</v>
      </c>
      <c r="N257" t="n">
        <v>51.84</v>
      </c>
      <c r="O257" t="n">
        <v>28296.58</v>
      </c>
      <c r="P257" t="n">
        <v>251.91</v>
      </c>
      <c r="Q257" t="n">
        <v>3033.69</v>
      </c>
      <c r="R257" t="n">
        <v>107.12</v>
      </c>
      <c r="S257" t="n">
        <v>56.78</v>
      </c>
      <c r="T257" t="n">
        <v>23196.12</v>
      </c>
      <c r="U257" t="n">
        <v>0.53</v>
      </c>
      <c r="V257" t="n">
        <v>0.84</v>
      </c>
      <c r="W257" t="n">
        <v>2.73</v>
      </c>
      <c r="X257" t="n">
        <v>1.42</v>
      </c>
      <c r="Y257" t="n">
        <v>1</v>
      </c>
      <c r="Z257" t="n">
        <v>10</v>
      </c>
    </row>
    <row r="258">
      <c r="A258" t="n">
        <v>12</v>
      </c>
      <c r="B258" t="n">
        <v>115</v>
      </c>
      <c r="C258" t="inlineStr">
        <is>
          <t xml:space="preserve">CONCLUIDO	</t>
        </is>
      </c>
      <c r="D258" t="n">
        <v>4.2239</v>
      </c>
      <c r="E258" t="n">
        <v>23.68</v>
      </c>
      <c r="F258" t="n">
        <v>19.04</v>
      </c>
      <c r="G258" t="n">
        <v>25.39</v>
      </c>
      <c r="H258" t="n">
        <v>0.31</v>
      </c>
      <c r="I258" t="n">
        <v>45</v>
      </c>
      <c r="J258" t="n">
        <v>227.95</v>
      </c>
      <c r="K258" t="n">
        <v>56.94</v>
      </c>
      <c r="L258" t="n">
        <v>4</v>
      </c>
      <c r="M258" t="n">
        <v>43</v>
      </c>
      <c r="N258" t="n">
        <v>52.01</v>
      </c>
      <c r="O258" t="n">
        <v>28348.56</v>
      </c>
      <c r="P258" t="n">
        <v>245.68</v>
      </c>
      <c r="Q258" t="n">
        <v>3033.48</v>
      </c>
      <c r="R258" t="n">
        <v>102.58</v>
      </c>
      <c r="S258" t="n">
        <v>56.78</v>
      </c>
      <c r="T258" t="n">
        <v>20955.1</v>
      </c>
      <c r="U258" t="n">
        <v>0.55</v>
      </c>
      <c r="V258" t="n">
        <v>0.85</v>
      </c>
      <c r="W258" t="n">
        <v>2.72</v>
      </c>
      <c r="X258" t="n">
        <v>1.27</v>
      </c>
      <c r="Y258" t="n">
        <v>1</v>
      </c>
      <c r="Z258" t="n">
        <v>10</v>
      </c>
    </row>
    <row r="259">
      <c r="A259" t="n">
        <v>13</v>
      </c>
      <c r="B259" t="n">
        <v>115</v>
      </c>
      <c r="C259" t="inlineStr">
        <is>
          <t xml:space="preserve">CONCLUIDO	</t>
        </is>
      </c>
      <c r="D259" t="n">
        <v>4.2613</v>
      </c>
      <c r="E259" t="n">
        <v>23.47</v>
      </c>
      <c r="F259" t="n">
        <v>18.96</v>
      </c>
      <c r="G259" t="n">
        <v>27.09</v>
      </c>
      <c r="H259" t="n">
        <v>0.33</v>
      </c>
      <c r="I259" t="n">
        <v>42</v>
      </c>
      <c r="J259" t="n">
        <v>228.38</v>
      </c>
      <c r="K259" t="n">
        <v>56.94</v>
      </c>
      <c r="L259" t="n">
        <v>4.25</v>
      </c>
      <c r="M259" t="n">
        <v>40</v>
      </c>
      <c r="N259" t="n">
        <v>52.18</v>
      </c>
      <c r="O259" t="n">
        <v>28400.61</v>
      </c>
      <c r="P259" t="n">
        <v>240.59</v>
      </c>
      <c r="Q259" t="n">
        <v>3033.58</v>
      </c>
      <c r="R259" t="n">
        <v>99.53</v>
      </c>
      <c r="S259" t="n">
        <v>56.78</v>
      </c>
      <c r="T259" t="n">
        <v>19444.56</v>
      </c>
      <c r="U259" t="n">
        <v>0.57</v>
      </c>
      <c r="V259" t="n">
        <v>0.85</v>
      </c>
      <c r="W259" t="n">
        <v>2.73</v>
      </c>
      <c r="X259" t="n">
        <v>1.2</v>
      </c>
      <c r="Y259" t="n">
        <v>1</v>
      </c>
      <c r="Z259" t="n">
        <v>10</v>
      </c>
    </row>
    <row r="260">
      <c r="A260" t="n">
        <v>14</v>
      </c>
      <c r="B260" t="n">
        <v>115</v>
      </c>
      <c r="C260" t="inlineStr">
        <is>
          <t xml:space="preserve">CONCLUIDO	</t>
        </is>
      </c>
      <c r="D260" t="n">
        <v>4.3022</v>
      </c>
      <c r="E260" t="n">
        <v>23.24</v>
      </c>
      <c r="F260" t="n">
        <v>18.87</v>
      </c>
      <c r="G260" t="n">
        <v>29.03</v>
      </c>
      <c r="H260" t="n">
        <v>0.35</v>
      </c>
      <c r="I260" t="n">
        <v>39</v>
      </c>
      <c r="J260" t="n">
        <v>228.8</v>
      </c>
      <c r="K260" t="n">
        <v>56.94</v>
      </c>
      <c r="L260" t="n">
        <v>4.5</v>
      </c>
      <c r="M260" t="n">
        <v>37</v>
      </c>
      <c r="N260" t="n">
        <v>52.36</v>
      </c>
      <c r="O260" t="n">
        <v>28452.71</v>
      </c>
      <c r="P260" t="n">
        <v>235.42</v>
      </c>
      <c r="Q260" t="n">
        <v>3033.65</v>
      </c>
      <c r="R260" t="n">
        <v>96.72</v>
      </c>
      <c r="S260" t="n">
        <v>56.78</v>
      </c>
      <c r="T260" t="n">
        <v>18050.41</v>
      </c>
      <c r="U260" t="n">
        <v>0.59</v>
      </c>
      <c r="V260" t="n">
        <v>0.86</v>
      </c>
      <c r="W260" t="n">
        <v>2.72</v>
      </c>
      <c r="X260" t="n">
        <v>1.11</v>
      </c>
      <c r="Y260" t="n">
        <v>1</v>
      </c>
      <c r="Z260" t="n">
        <v>10</v>
      </c>
    </row>
    <row r="261">
      <c r="A261" t="n">
        <v>15</v>
      </c>
      <c r="B261" t="n">
        <v>115</v>
      </c>
      <c r="C261" t="inlineStr">
        <is>
          <t xml:space="preserve">CONCLUIDO	</t>
        </is>
      </c>
      <c r="D261" t="n">
        <v>4.3394</v>
      </c>
      <c r="E261" t="n">
        <v>23.04</v>
      </c>
      <c r="F261" t="n">
        <v>18.8</v>
      </c>
      <c r="G261" t="n">
        <v>31.34</v>
      </c>
      <c r="H261" t="n">
        <v>0.37</v>
      </c>
      <c r="I261" t="n">
        <v>36</v>
      </c>
      <c r="J261" t="n">
        <v>229.22</v>
      </c>
      <c r="K261" t="n">
        <v>56.94</v>
      </c>
      <c r="L261" t="n">
        <v>4.75</v>
      </c>
      <c r="M261" t="n">
        <v>34</v>
      </c>
      <c r="N261" t="n">
        <v>52.53</v>
      </c>
      <c r="O261" t="n">
        <v>28504.87</v>
      </c>
      <c r="P261" t="n">
        <v>230.9</v>
      </c>
      <c r="Q261" t="n">
        <v>3033.46</v>
      </c>
      <c r="R261" t="n">
        <v>94.62</v>
      </c>
      <c r="S261" t="n">
        <v>56.78</v>
      </c>
      <c r="T261" t="n">
        <v>17018.92</v>
      </c>
      <c r="U261" t="n">
        <v>0.6</v>
      </c>
      <c r="V261" t="n">
        <v>0.86</v>
      </c>
      <c r="W261" t="n">
        <v>2.72</v>
      </c>
      <c r="X261" t="n">
        <v>1.04</v>
      </c>
      <c r="Y261" t="n">
        <v>1</v>
      </c>
      <c r="Z261" t="n">
        <v>10</v>
      </c>
    </row>
    <row r="262">
      <c r="A262" t="n">
        <v>16</v>
      </c>
      <c r="B262" t="n">
        <v>115</v>
      </c>
      <c r="C262" t="inlineStr">
        <is>
          <t xml:space="preserve">CONCLUIDO	</t>
        </is>
      </c>
      <c r="D262" t="n">
        <v>4.3738</v>
      </c>
      <c r="E262" t="n">
        <v>22.86</v>
      </c>
      <c r="F262" t="n">
        <v>18.71</v>
      </c>
      <c r="G262" t="n">
        <v>33.02</v>
      </c>
      <c r="H262" t="n">
        <v>0.39</v>
      </c>
      <c r="I262" t="n">
        <v>34</v>
      </c>
      <c r="J262" t="n">
        <v>229.65</v>
      </c>
      <c r="K262" t="n">
        <v>56.94</v>
      </c>
      <c r="L262" t="n">
        <v>5</v>
      </c>
      <c r="M262" t="n">
        <v>31</v>
      </c>
      <c r="N262" t="n">
        <v>52.7</v>
      </c>
      <c r="O262" t="n">
        <v>28557.1</v>
      </c>
      <c r="P262" t="n">
        <v>226.75</v>
      </c>
      <c r="Q262" t="n">
        <v>3033.51</v>
      </c>
      <c r="R262" t="n">
        <v>91.5</v>
      </c>
      <c r="S262" t="n">
        <v>56.78</v>
      </c>
      <c r="T262" t="n">
        <v>15469.51</v>
      </c>
      <c r="U262" t="n">
        <v>0.62</v>
      </c>
      <c r="V262" t="n">
        <v>0.86</v>
      </c>
      <c r="W262" t="n">
        <v>2.71</v>
      </c>
      <c r="X262" t="n">
        <v>0.95</v>
      </c>
      <c r="Y262" t="n">
        <v>1</v>
      </c>
      <c r="Z262" t="n">
        <v>10</v>
      </c>
    </row>
    <row r="263">
      <c r="A263" t="n">
        <v>17</v>
      </c>
      <c r="B263" t="n">
        <v>115</v>
      </c>
      <c r="C263" t="inlineStr">
        <is>
          <t xml:space="preserve">CONCLUIDO	</t>
        </is>
      </c>
      <c r="D263" t="n">
        <v>4.3976</v>
      </c>
      <c r="E263" t="n">
        <v>22.74</v>
      </c>
      <c r="F263" t="n">
        <v>18.67</v>
      </c>
      <c r="G263" t="n">
        <v>35.01</v>
      </c>
      <c r="H263" t="n">
        <v>0.41</v>
      </c>
      <c r="I263" t="n">
        <v>32</v>
      </c>
      <c r="J263" t="n">
        <v>230.07</v>
      </c>
      <c r="K263" t="n">
        <v>56.94</v>
      </c>
      <c r="L263" t="n">
        <v>5.25</v>
      </c>
      <c r="M263" t="n">
        <v>27</v>
      </c>
      <c r="N263" t="n">
        <v>52.88</v>
      </c>
      <c r="O263" t="n">
        <v>28609.38</v>
      </c>
      <c r="P263" t="n">
        <v>221.4</v>
      </c>
      <c r="Q263" t="n">
        <v>3033.55</v>
      </c>
      <c r="R263" t="n">
        <v>90.04000000000001</v>
      </c>
      <c r="S263" t="n">
        <v>56.78</v>
      </c>
      <c r="T263" t="n">
        <v>14749.24</v>
      </c>
      <c r="U263" t="n">
        <v>0.63</v>
      </c>
      <c r="V263" t="n">
        <v>0.86</v>
      </c>
      <c r="W263" t="n">
        <v>2.72</v>
      </c>
      <c r="X263" t="n">
        <v>0.91</v>
      </c>
      <c r="Y263" t="n">
        <v>1</v>
      </c>
      <c r="Z263" t="n">
        <v>10</v>
      </c>
    </row>
    <row r="264">
      <c r="A264" t="n">
        <v>18</v>
      </c>
      <c r="B264" t="n">
        <v>115</v>
      </c>
      <c r="C264" t="inlineStr">
        <is>
          <t xml:space="preserve">CONCLUIDO	</t>
        </is>
      </c>
      <c r="D264" t="n">
        <v>4.4243</v>
      </c>
      <c r="E264" t="n">
        <v>22.6</v>
      </c>
      <c r="F264" t="n">
        <v>18.62</v>
      </c>
      <c r="G264" t="n">
        <v>37.25</v>
      </c>
      <c r="H264" t="n">
        <v>0.42</v>
      </c>
      <c r="I264" t="n">
        <v>30</v>
      </c>
      <c r="J264" t="n">
        <v>230.49</v>
      </c>
      <c r="K264" t="n">
        <v>56.94</v>
      </c>
      <c r="L264" t="n">
        <v>5.5</v>
      </c>
      <c r="M264" t="n">
        <v>23</v>
      </c>
      <c r="N264" t="n">
        <v>53.05</v>
      </c>
      <c r="O264" t="n">
        <v>28661.73</v>
      </c>
      <c r="P264" t="n">
        <v>218.34</v>
      </c>
      <c r="Q264" t="n">
        <v>3033.45</v>
      </c>
      <c r="R264" t="n">
        <v>88.69</v>
      </c>
      <c r="S264" t="n">
        <v>56.78</v>
      </c>
      <c r="T264" t="n">
        <v>14082.95</v>
      </c>
      <c r="U264" t="n">
        <v>0.64</v>
      </c>
      <c r="V264" t="n">
        <v>0.87</v>
      </c>
      <c r="W264" t="n">
        <v>2.71</v>
      </c>
      <c r="X264" t="n">
        <v>0.86</v>
      </c>
      <c r="Y264" t="n">
        <v>1</v>
      </c>
      <c r="Z264" t="n">
        <v>10</v>
      </c>
    </row>
    <row r="265">
      <c r="A265" t="n">
        <v>19</v>
      </c>
      <c r="B265" t="n">
        <v>115</v>
      </c>
      <c r="C265" t="inlineStr">
        <is>
          <t xml:space="preserve">CONCLUIDO	</t>
        </is>
      </c>
      <c r="D265" t="n">
        <v>4.4383</v>
      </c>
      <c r="E265" t="n">
        <v>22.53</v>
      </c>
      <c r="F265" t="n">
        <v>18.6</v>
      </c>
      <c r="G265" t="n">
        <v>38.48</v>
      </c>
      <c r="H265" t="n">
        <v>0.44</v>
      </c>
      <c r="I265" t="n">
        <v>29</v>
      </c>
      <c r="J265" t="n">
        <v>230.92</v>
      </c>
      <c r="K265" t="n">
        <v>56.94</v>
      </c>
      <c r="L265" t="n">
        <v>5.75</v>
      </c>
      <c r="M265" t="n">
        <v>10</v>
      </c>
      <c r="N265" t="n">
        <v>53.23</v>
      </c>
      <c r="O265" t="n">
        <v>28714.14</v>
      </c>
      <c r="P265" t="n">
        <v>215</v>
      </c>
      <c r="Q265" t="n">
        <v>3033.48</v>
      </c>
      <c r="R265" t="n">
        <v>87.31999999999999</v>
      </c>
      <c r="S265" t="n">
        <v>56.78</v>
      </c>
      <c r="T265" t="n">
        <v>13400.51</v>
      </c>
      <c r="U265" t="n">
        <v>0.65</v>
      </c>
      <c r="V265" t="n">
        <v>0.87</v>
      </c>
      <c r="W265" t="n">
        <v>2.72</v>
      </c>
      <c r="X265" t="n">
        <v>0.83</v>
      </c>
      <c r="Y265" t="n">
        <v>1</v>
      </c>
      <c r="Z265" t="n">
        <v>10</v>
      </c>
    </row>
    <row r="266">
      <c r="A266" t="n">
        <v>20</v>
      </c>
      <c r="B266" t="n">
        <v>115</v>
      </c>
      <c r="C266" t="inlineStr">
        <is>
          <t xml:space="preserve">CONCLUIDO	</t>
        </is>
      </c>
      <c r="D266" t="n">
        <v>4.4515</v>
      </c>
      <c r="E266" t="n">
        <v>22.46</v>
      </c>
      <c r="F266" t="n">
        <v>18.57</v>
      </c>
      <c r="G266" t="n">
        <v>39.8</v>
      </c>
      <c r="H266" t="n">
        <v>0.46</v>
      </c>
      <c r="I266" t="n">
        <v>28</v>
      </c>
      <c r="J266" t="n">
        <v>231.34</v>
      </c>
      <c r="K266" t="n">
        <v>56.94</v>
      </c>
      <c r="L266" t="n">
        <v>6</v>
      </c>
      <c r="M266" t="n">
        <v>4</v>
      </c>
      <c r="N266" t="n">
        <v>53.4</v>
      </c>
      <c r="O266" t="n">
        <v>28766.61</v>
      </c>
      <c r="P266" t="n">
        <v>213.72</v>
      </c>
      <c r="Q266" t="n">
        <v>3033.6</v>
      </c>
      <c r="R266" t="n">
        <v>86.31999999999999</v>
      </c>
      <c r="S266" t="n">
        <v>56.78</v>
      </c>
      <c r="T266" t="n">
        <v>12908.23</v>
      </c>
      <c r="U266" t="n">
        <v>0.66</v>
      </c>
      <c r="V266" t="n">
        <v>0.87</v>
      </c>
      <c r="W266" t="n">
        <v>2.73</v>
      </c>
      <c r="X266" t="n">
        <v>0.8100000000000001</v>
      </c>
      <c r="Y266" t="n">
        <v>1</v>
      </c>
      <c r="Z266" t="n">
        <v>10</v>
      </c>
    </row>
    <row r="267">
      <c r="A267" t="n">
        <v>21</v>
      </c>
      <c r="B267" t="n">
        <v>115</v>
      </c>
      <c r="C267" t="inlineStr">
        <is>
          <t xml:space="preserve">CONCLUIDO	</t>
        </is>
      </c>
      <c r="D267" t="n">
        <v>4.4505</v>
      </c>
      <c r="E267" t="n">
        <v>22.47</v>
      </c>
      <c r="F267" t="n">
        <v>18.58</v>
      </c>
      <c r="G267" t="n">
        <v>39.81</v>
      </c>
      <c r="H267" t="n">
        <v>0.48</v>
      </c>
      <c r="I267" t="n">
        <v>28</v>
      </c>
      <c r="J267" t="n">
        <v>231.77</v>
      </c>
      <c r="K267" t="n">
        <v>56.94</v>
      </c>
      <c r="L267" t="n">
        <v>6.25</v>
      </c>
      <c r="M267" t="n">
        <v>0</v>
      </c>
      <c r="N267" t="n">
        <v>53.58</v>
      </c>
      <c r="O267" t="n">
        <v>28819.14</v>
      </c>
      <c r="P267" t="n">
        <v>213.53</v>
      </c>
      <c r="Q267" t="n">
        <v>3033.45</v>
      </c>
      <c r="R267" t="n">
        <v>86.29000000000001</v>
      </c>
      <c r="S267" t="n">
        <v>56.78</v>
      </c>
      <c r="T267" t="n">
        <v>12891.83</v>
      </c>
      <c r="U267" t="n">
        <v>0.66</v>
      </c>
      <c r="V267" t="n">
        <v>0.87</v>
      </c>
      <c r="W267" t="n">
        <v>2.73</v>
      </c>
      <c r="X267" t="n">
        <v>0.8100000000000001</v>
      </c>
      <c r="Y267" t="n">
        <v>1</v>
      </c>
      <c r="Z267" t="n">
        <v>10</v>
      </c>
    </row>
    <row r="268">
      <c r="A268" t="n">
        <v>0</v>
      </c>
      <c r="B268" t="n">
        <v>35</v>
      </c>
      <c r="C268" t="inlineStr">
        <is>
          <t xml:space="preserve">CONCLUIDO	</t>
        </is>
      </c>
      <c r="D268" t="n">
        <v>4.1201</v>
      </c>
      <c r="E268" t="n">
        <v>24.27</v>
      </c>
      <c r="F268" t="n">
        <v>20.67</v>
      </c>
      <c r="G268" t="n">
        <v>12.53</v>
      </c>
      <c r="H268" t="n">
        <v>0.22</v>
      </c>
      <c r="I268" t="n">
        <v>99</v>
      </c>
      <c r="J268" t="n">
        <v>80.84</v>
      </c>
      <c r="K268" t="n">
        <v>35.1</v>
      </c>
      <c r="L268" t="n">
        <v>1</v>
      </c>
      <c r="M268" t="n">
        <v>59</v>
      </c>
      <c r="N268" t="n">
        <v>9.74</v>
      </c>
      <c r="O268" t="n">
        <v>10204.21</v>
      </c>
      <c r="P268" t="n">
        <v>132</v>
      </c>
      <c r="Q268" t="n">
        <v>3034.02</v>
      </c>
      <c r="R268" t="n">
        <v>153.87</v>
      </c>
      <c r="S268" t="n">
        <v>56.78</v>
      </c>
      <c r="T268" t="n">
        <v>46327.16</v>
      </c>
      <c r="U268" t="n">
        <v>0.37</v>
      </c>
      <c r="V268" t="n">
        <v>0.78</v>
      </c>
      <c r="W268" t="n">
        <v>2.87</v>
      </c>
      <c r="X268" t="n">
        <v>2.91</v>
      </c>
      <c r="Y268" t="n">
        <v>1</v>
      </c>
      <c r="Z268" t="n">
        <v>10</v>
      </c>
    </row>
    <row r="269">
      <c r="A269" t="n">
        <v>1</v>
      </c>
      <c r="B269" t="n">
        <v>35</v>
      </c>
      <c r="C269" t="inlineStr">
        <is>
          <t xml:space="preserve">CONCLUIDO	</t>
        </is>
      </c>
      <c r="D269" t="n">
        <v>4.2084</v>
      </c>
      <c r="E269" t="n">
        <v>23.76</v>
      </c>
      <c r="F269" t="n">
        <v>20.35</v>
      </c>
      <c r="G269" t="n">
        <v>13.88</v>
      </c>
      <c r="H269" t="n">
        <v>0.27</v>
      </c>
      <c r="I269" t="n">
        <v>88</v>
      </c>
      <c r="J269" t="n">
        <v>81.14</v>
      </c>
      <c r="K269" t="n">
        <v>35.1</v>
      </c>
      <c r="L269" t="n">
        <v>1.25</v>
      </c>
      <c r="M269" t="n">
        <v>5</v>
      </c>
      <c r="N269" t="n">
        <v>9.789999999999999</v>
      </c>
      <c r="O269" t="n">
        <v>10241.25</v>
      </c>
      <c r="P269" t="n">
        <v>125.97</v>
      </c>
      <c r="Q269" t="n">
        <v>3034.25</v>
      </c>
      <c r="R269" t="n">
        <v>142.02</v>
      </c>
      <c r="S269" t="n">
        <v>56.78</v>
      </c>
      <c r="T269" t="n">
        <v>40458.11</v>
      </c>
      <c r="U269" t="n">
        <v>0.4</v>
      </c>
      <c r="V269" t="n">
        <v>0.79</v>
      </c>
      <c r="W269" t="n">
        <v>2.89</v>
      </c>
      <c r="X269" t="n">
        <v>2.59</v>
      </c>
      <c r="Y269" t="n">
        <v>1</v>
      </c>
      <c r="Z269" t="n">
        <v>10</v>
      </c>
    </row>
    <row r="270">
      <c r="A270" t="n">
        <v>2</v>
      </c>
      <c r="B270" t="n">
        <v>35</v>
      </c>
      <c r="C270" t="inlineStr">
        <is>
          <t xml:space="preserve">CONCLUIDO	</t>
        </is>
      </c>
      <c r="D270" t="n">
        <v>4.2052</v>
      </c>
      <c r="E270" t="n">
        <v>23.78</v>
      </c>
      <c r="F270" t="n">
        <v>20.37</v>
      </c>
      <c r="G270" t="n">
        <v>13.89</v>
      </c>
      <c r="H270" t="n">
        <v>0.32</v>
      </c>
      <c r="I270" t="n">
        <v>88</v>
      </c>
      <c r="J270" t="n">
        <v>81.44</v>
      </c>
      <c r="K270" t="n">
        <v>35.1</v>
      </c>
      <c r="L270" t="n">
        <v>1.5</v>
      </c>
      <c r="M270" t="n">
        <v>0</v>
      </c>
      <c r="N270" t="n">
        <v>9.84</v>
      </c>
      <c r="O270" t="n">
        <v>10278.32</v>
      </c>
      <c r="P270" t="n">
        <v>126.55</v>
      </c>
      <c r="Q270" t="n">
        <v>3034.31</v>
      </c>
      <c r="R270" t="n">
        <v>142.13</v>
      </c>
      <c r="S270" t="n">
        <v>56.78</v>
      </c>
      <c r="T270" t="n">
        <v>40512.91</v>
      </c>
      <c r="U270" t="n">
        <v>0.4</v>
      </c>
      <c r="V270" t="n">
        <v>0.79</v>
      </c>
      <c r="W270" t="n">
        <v>2.9</v>
      </c>
      <c r="X270" t="n">
        <v>2.6</v>
      </c>
      <c r="Y270" t="n">
        <v>1</v>
      </c>
      <c r="Z270" t="n">
        <v>10</v>
      </c>
    </row>
    <row r="271">
      <c r="A271" t="n">
        <v>0</v>
      </c>
      <c r="B271" t="n">
        <v>50</v>
      </c>
      <c r="C271" t="inlineStr">
        <is>
          <t xml:space="preserve">CONCLUIDO	</t>
        </is>
      </c>
      <c r="D271" t="n">
        <v>3.7442</v>
      </c>
      <c r="E271" t="n">
        <v>26.71</v>
      </c>
      <c r="F271" t="n">
        <v>21.69</v>
      </c>
      <c r="G271" t="n">
        <v>9.710000000000001</v>
      </c>
      <c r="H271" t="n">
        <v>0.16</v>
      </c>
      <c r="I271" t="n">
        <v>134</v>
      </c>
      <c r="J271" t="n">
        <v>107.41</v>
      </c>
      <c r="K271" t="n">
        <v>41.65</v>
      </c>
      <c r="L271" t="n">
        <v>1</v>
      </c>
      <c r="M271" t="n">
        <v>132</v>
      </c>
      <c r="N271" t="n">
        <v>14.77</v>
      </c>
      <c r="O271" t="n">
        <v>13481.73</v>
      </c>
      <c r="P271" t="n">
        <v>184.3</v>
      </c>
      <c r="Q271" t="n">
        <v>3034.03</v>
      </c>
      <c r="R271" t="n">
        <v>188.57</v>
      </c>
      <c r="S271" t="n">
        <v>56.78</v>
      </c>
      <c r="T271" t="n">
        <v>63503.17</v>
      </c>
      <c r="U271" t="n">
        <v>0.3</v>
      </c>
      <c r="V271" t="n">
        <v>0.74</v>
      </c>
      <c r="W271" t="n">
        <v>2.89</v>
      </c>
      <c r="X271" t="n">
        <v>3.93</v>
      </c>
      <c r="Y271" t="n">
        <v>1</v>
      </c>
      <c r="Z271" t="n">
        <v>10</v>
      </c>
    </row>
    <row r="272">
      <c r="A272" t="n">
        <v>1</v>
      </c>
      <c r="B272" t="n">
        <v>50</v>
      </c>
      <c r="C272" t="inlineStr">
        <is>
          <t xml:space="preserve">CONCLUIDO	</t>
        </is>
      </c>
      <c r="D272" t="n">
        <v>4.0366</v>
      </c>
      <c r="E272" t="n">
        <v>24.77</v>
      </c>
      <c r="F272" t="n">
        <v>20.58</v>
      </c>
      <c r="G272" t="n">
        <v>12.73</v>
      </c>
      <c r="H272" t="n">
        <v>0.2</v>
      </c>
      <c r="I272" t="n">
        <v>97</v>
      </c>
      <c r="J272" t="n">
        <v>107.73</v>
      </c>
      <c r="K272" t="n">
        <v>41.65</v>
      </c>
      <c r="L272" t="n">
        <v>1.25</v>
      </c>
      <c r="M272" t="n">
        <v>94</v>
      </c>
      <c r="N272" t="n">
        <v>14.83</v>
      </c>
      <c r="O272" t="n">
        <v>13520.81</v>
      </c>
      <c r="P272" t="n">
        <v>166.67</v>
      </c>
      <c r="Q272" t="n">
        <v>3033.95</v>
      </c>
      <c r="R272" t="n">
        <v>152.69</v>
      </c>
      <c r="S272" t="n">
        <v>56.78</v>
      </c>
      <c r="T272" t="n">
        <v>45748.77</v>
      </c>
      <c r="U272" t="n">
        <v>0.37</v>
      </c>
      <c r="V272" t="n">
        <v>0.78</v>
      </c>
      <c r="W272" t="n">
        <v>2.81</v>
      </c>
      <c r="X272" t="n">
        <v>2.81</v>
      </c>
      <c r="Y272" t="n">
        <v>1</v>
      </c>
      <c r="Z272" t="n">
        <v>10</v>
      </c>
    </row>
    <row r="273">
      <c r="A273" t="n">
        <v>2</v>
      </c>
      <c r="B273" t="n">
        <v>50</v>
      </c>
      <c r="C273" t="inlineStr">
        <is>
          <t xml:space="preserve">CONCLUIDO	</t>
        </is>
      </c>
      <c r="D273" t="n">
        <v>4.2328</v>
      </c>
      <c r="E273" t="n">
        <v>23.63</v>
      </c>
      <c r="F273" t="n">
        <v>19.92</v>
      </c>
      <c r="G273" t="n">
        <v>15.94</v>
      </c>
      <c r="H273" t="n">
        <v>0.24</v>
      </c>
      <c r="I273" t="n">
        <v>75</v>
      </c>
      <c r="J273" t="n">
        <v>108.05</v>
      </c>
      <c r="K273" t="n">
        <v>41.65</v>
      </c>
      <c r="L273" t="n">
        <v>1.5</v>
      </c>
      <c r="M273" t="n">
        <v>63</v>
      </c>
      <c r="N273" t="n">
        <v>14.9</v>
      </c>
      <c r="O273" t="n">
        <v>13559.91</v>
      </c>
      <c r="P273" t="n">
        <v>153.33</v>
      </c>
      <c r="Q273" t="n">
        <v>3033.78</v>
      </c>
      <c r="R273" t="n">
        <v>130.86</v>
      </c>
      <c r="S273" t="n">
        <v>56.78</v>
      </c>
      <c r="T273" t="n">
        <v>34942.56</v>
      </c>
      <c r="U273" t="n">
        <v>0.43</v>
      </c>
      <c r="V273" t="n">
        <v>0.8100000000000001</v>
      </c>
      <c r="W273" t="n">
        <v>2.78</v>
      </c>
      <c r="X273" t="n">
        <v>2.16</v>
      </c>
      <c r="Y273" t="n">
        <v>1</v>
      </c>
      <c r="Z273" t="n">
        <v>10</v>
      </c>
    </row>
    <row r="274">
      <c r="A274" t="n">
        <v>3</v>
      </c>
      <c r="B274" t="n">
        <v>50</v>
      </c>
      <c r="C274" t="inlineStr">
        <is>
          <t xml:space="preserve">CONCLUIDO	</t>
        </is>
      </c>
      <c r="D274" t="n">
        <v>4.3232</v>
      </c>
      <c r="E274" t="n">
        <v>23.13</v>
      </c>
      <c r="F274" t="n">
        <v>19.65</v>
      </c>
      <c r="G274" t="n">
        <v>18.14</v>
      </c>
      <c r="H274" t="n">
        <v>0.28</v>
      </c>
      <c r="I274" t="n">
        <v>65</v>
      </c>
      <c r="J274" t="n">
        <v>108.37</v>
      </c>
      <c r="K274" t="n">
        <v>41.65</v>
      </c>
      <c r="L274" t="n">
        <v>1.75</v>
      </c>
      <c r="M274" t="n">
        <v>27</v>
      </c>
      <c r="N274" t="n">
        <v>14.97</v>
      </c>
      <c r="O274" t="n">
        <v>13599.17</v>
      </c>
      <c r="P274" t="n">
        <v>146.01</v>
      </c>
      <c r="Q274" t="n">
        <v>3034.17</v>
      </c>
      <c r="R274" t="n">
        <v>120.92</v>
      </c>
      <c r="S274" t="n">
        <v>56.78</v>
      </c>
      <c r="T274" t="n">
        <v>30021.23</v>
      </c>
      <c r="U274" t="n">
        <v>0.47</v>
      </c>
      <c r="V274" t="n">
        <v>0.82</v>
      </c>
      <c r="W274" t="n">
        <v>2.8</v>
      </c>
      <c r="X274" t="n">
        <v>1.88</v>
      </c>
      <c r="Y274" t="n">
        <v>1</v>
      </c>
      <c r="Z274" t="n">
        <v>10</v>
      </c>
    </row>
    <row r="275">
      <c r="A275" t="n">
        <v>4</v>
      </c>
      <c r="B275" t="n">
        <v>50</v>
      </c>
      <c r="C275" t="inlineStr">
        <is>
          <t xml:space="preserve">CONCLUIDO	</t>
        </is>
      </c>
      <c r="D275" t="n">
        <v>4.3476</v>
      </c>
      <c r="E275" t="n">
        <v>23</v>
      </c>
      <c r="F275" t="n">
        <v>19.59</v>
      </c>
      <c r="G275" t="n">
        <v>18.96</v>
      </c>
      <c r="H275" t="n">
        <v>0.32</v>
      </c>
      <c r="I275" t="n">
        <v>62</v>
      </c>
      <c r="J275" t="n">
        <v>108.68</v>
      </c>
      <c r="K275" t="n">
        <v>41.65</v>
      </c>
      <c r="L275" t="n">
        <v>2</v>
      </c>
      <c r="M275" t="n">
        <v>1</v>
      </c>
      <c r="N275" t="n">
        <v>15.03</v>
      </c>
      <c r="O275" t="n">
        <v>13638.32</v>
      </c>
      <c r="P275" t="n">
        <v>143.98</v>
      </c>
      <c r="Q275" t="n">
        <v>3034.38</v>
      </c>
      <c r="R275" t="n">
        <v>117.45</v>
      </c>
      <c r="S275" t="n">
        <v>56.78</v>
      </c>
      <c r="T275" t="n">
        <v>28302.85</v>
      </c>
      <c r="U275" t="n">
        <v>0.48</v>
      </c>
      <c r="V275" t="n">
        <v>0.82</v>
      </c>
      <c r="W275" t="n">
        <v>2.84</v>
      </c>
      <c r="X275" t="n">
        <v>1.82</v>
      </c>
      <c r="Y275" t="n">
        <v>1</v>
      </c>
      <c r="Z275" t="n">
        <v>10</v>
      </c>
    </row>
    <row r="276">
      <c r="A276" t="n">
        <v>5</v>
      </c>
      <c r="B276" t="n">
        <v>50</v>
      </c>
      <c r="C276" t="inlineStr">
        <is>
          <t xml:space="preserve">CONCLUIDO	</t>
        </is>
      </c>
      <c r="D276" t="n">
        <v>4.3473</v>
      </c>
      <c r="E276" t="n">
        <v>23</v>
      </c>
      <c r="F276" t="n">
        <v>19.59</v>
      </c>
      <c r="G276" t="n">
        <v>18.96</v>
      </c>
      <c r="H276" t="n">
        <v>0.36</v>
      </c>
      <c r="I276" t="n">
        <v>62</v>
      </c>
      <c r="J276" t="n">
        <v>109</v>
      </c>
      <c r="K276" t="n">
        <v>41.65</v>
      </c>
      <c r="L276" t="n">
        <v>2.25</v>
      </c>
      <c r="M276" t="n">
        <v>0</v>
      </c>
      <c r="N276" t="n">
        <v>15.1</v>
      </c>
      <c r="O276" t="n">
        <v>13677.51</v>
      </c>
      <c r="P276" t="n">
        <v>144.37</v>
      </c>
      <c r="Q276" t="n">
        <v>3034.32</v>
      </c>
      <c r="R276" t="n">
        <v>117.52</v>
      </c>
      <c r="S276" t="n">
        <v>56.78</v>
      </c>
      <c r="T276" t="n">
        <v>28337.95</v>
      </c>
      <c r="U276" t="n">
        <v>0.48</v>
      </c>
      <c r="V276" t="n">
        <v>0.82</v>
      </c>
      <c r="W276" t="n">
        <v>2.83</v>
      </c>
      <c r="X276" t="n">
        <v>1.82</v>
      </c>
      <c r="Y276" t="n">
        <v>1</v>
      </c>
      <c r="Z276" t="n">
        <v>10</v>
      </c>
    </row>
    <row r="277">
      <c r="A277" t="n">
        <v>0</v>
      </c>
      <c r="B277" t="n">
        <v>25</v>
      </c>
      <c r="C277" t="inlineStr">
        <is>
          <t xml:space="preserve">CONCLUIDO	</t>
        </is>
      </c>
      <c r="D277" t="n">
        <v>4.012</v>
      </c>
      <c r="E277" t="n">
        <v>24.92</v>
      </c>
      <c r="F277" t="n">
        <v>21.42</v>
      </c>
      <c r="G277" t="n">
        <v>10.45</v>
      </c>
      <c r="H277" t="n">
        <v>0.28</v>
      </c>
      <c r="I277" t="n">
        <v>123</v>
      </c>
      <c r="J277" t="n">
        <v>61.76</v>
      </c>
      <c r="K277" t="n">
        <v>28.92</v>
      </c>
      <c r="L277" t="n">
        <v>1</v>
      </c>
      <c r="M277" t="n">
        <v>0</v>
      </c>
      <c r="N277" t="n">
        <v>6.84</v>
      </c>
      <c r="O277" t="n">
        <v>7851.41</v>
      </c>
      <c r="P277" t="n">
        <v>112.52</v>
      </c>
      <c r="Q277" t="n">
        <v>3034.28</v>
      </c>
      <c r="R277" t="n">
        <v>174.14</v>
      </c>
      <c r="S277" t="n">
        <v>56.78</v>
      </c>
      <c r="T277" t="n">
        <v>56343.17</v>
      </c>
      <c r="U277" t="n">
        <v>0.33</v>
      </c>
      <c r="V277" t="n">
        <v>0.75</v>
      </c>
      <c r="W277" t="n">
        <v>3.02</v>
      </c>
      <c r="X277" t="n">
        <v>3.65</v>
      </c>
      <c r="Y277" t="n">
        <v>1</v>
      </c>
      <c r="Z277" t="n">
        <v>10</v>
      </c>
    </row>
    <row r="278">
      <c r="A278" t="n">
        <v>0</v>
      </c>
      <c r="B278" t="n">
        <v>85</v>
      </c>
      <c r="C278" t="inlineStr">
        <is>
          <t xml:space="preserve">CONCLUIDO	</t>
        </is>
      </c>
      <c r="D278" t="n">
        <v>2.9631</v>
      </c>
      <c r="E278" t="n">
        <v>33.75</v>
      </c>
      <c r="F278" t="n">
        <v>24.12</v>
      </c>
      <c r="G278" t="n">
        <v>6.76</v>
      </c>
      <c r="H278" t="n">
        <v>0.11</v>
      </c>
      <c r="I278" t="n">
        <v>214</v>
      </c>
      <c r="J278" t="n">
        <v>167.88</v>
      </c>
      <c r="K278" t="n">
        <v>51.39</v>
      </c>
      <c r="L278" t="n">
        <v>1</v>
      </c>
      <c r="M278" t="n">
        <v>212</v>
      </c>
      <c r="N278" t="n">
        <v>30.49</v>
      </c>
      <c r="O278" t="n">
        <v>20939.59</v>
      </c>
      <c r="P278" t="n">
        <v>294.44</v>
      </c>
      <c r="Q278" t="n">
        <v>3035.01</v>
      </c>
      <c r="R278" t="n">
        <v>268.35</v>
      </c>
      <c r="S278" t="n">
        <v>56.78</v>
      </c>
      <c r="T278" t="n">
        <v>102993.75</v>
      </c>
      <c r="U278" t="n">
        <v>0.21</v>
      </c>
      <c r="V278" t="n">
        <v>0.67</v>
      </c>
      <c r="W278" t="n">
        <v>3</v>
      </c>
      <c r="X278" t="n">
        <v>6.35</v>
      </c>
      <c r="Y278" t="n">
        <v>1</v>
      </c>
      <c r="Z278" t="n">
        <v>10</v>
      </c>
    </row>
    <row r="279">
      <c r="A279" t="n">
        <v>1</v>
      </c>
      <c r="B279" t="n">
        <v>85</v>
      </c>
      <c r="C279" t="inlineStr">
        <is>
          <t xml:space="preserve">CONCLUIDO	</t>
        </is>
      </c>
      <c r="D279" t="n">
        <v>3.3411</v>
      </c>
      <c r="E279" t="n">
        <v>29.93</v>
      </c>
      <c r="F279" t="n">
        <v>22.3</v>
      </c>
      <c r="G279" t="n">
        <v>8.630000000000001</v>
      </c>
      <c r="H279" t="n">
        <v>0.13</v>
      </c>
      <c r="I279" t="n">
        <v>155</v>
      </c>
      <c r="J279" t="n">
        <v>168.25</v>
      </c>
      <c r="K279" t="n">
        <v>51.39</v>
      </c>
      <c r="L279" t="n">
        <v>1.25</v>
      </c>
      <c r="M279" t="n">
        <v>153</v>
      </c>
      <c r="N279" t="n">
        <v>30.6</v>
      </c>
      <c r="O279" t="n">
        <v>20984.25</v>
      </c>
      <c r="P279" t="n">
        <v>267.48</v>
      </c>
      <c r="Q279" t="n">
        <v>3034.43</v>
      </c>
      <c r="R279" t="n">
        <v>208.95</v>
      </c>
      <c r="S279" t="n">
        <v>56.78</v>
      </c>
      <c r="T279" t="n">
        <v>73587.78999999999</v>
      </c>
      <c r="U279" t="n">
        <v>0.27</v>
      </c>
      <c r="V279" t="n">
        <v>0.72</v>
      </c>
      <c r="W279" t="n">
        <v>2.91</v>
      </c>
      <c r="X279" t="n">
        <v>4.54</v>
      </c>
      <c r="Y279" t="n">
        <v>1</v>
      </c>
      <c r="Z279" t="n">
        <v>10</v>
      </c>
    </row>
    <row r="280">
      <c r="A280" t="n">
        <v>2</v>
      </c>
      <c r="B280" t="n">
        <v>85</v>
      </c>
      <c r="C280" t="inlineStr">
        <is>
          <t xml:space="preserve">CONCLUIDO	</t>
        </is>
      </c>
      <c r="D280" t="n">
        <v>3.5941</v>
      </c>
      <c r="E280" t="n">
        <v>27.82</v>
      </c>
      <c r="F280" t="n">
        <v>21.32</v>
      </c>
      <c r="G280" t="n">
        <v>10.48</v>
      </c>
      <c r="H280" t="n">
        <v>0.16</v>
      </c>
      <c r="I280" t="n">
        <v>122</v>
      </c>
      <c r="J280" t="n">
        <v>168.61</v>
      </c>
      <c r="K280" t="n">
        <v>51.39</v>
      </c>
      <c r="L280" t="n">
        <v>1.5</v>
      </c>
      <c r="M280" t="n">
        <v>120</v>
      </c>
      <c r="N280" t="n">
        <v>30.71</v>
      </c>
      <c r="O280" t="n">
        <v>21028.94</v>
      </c>
      <c r="P280" t="n">
        <v>251.21</v>
      </c>
      <c r="Q280" t="n">
        <v>3033.88</v>
      </c>
      <c r="R280" t="n">
        <v>176.32</v>
      </c>
      <c r="S280" t="n">
        <v>56.78</v>
      </c>
      <c r="T280" t="n">
        <v>57438.19</v>
      </c>
      <c r="U280" t="n">
        <v>0.32</v>
      </c>
      <c r="V280" t="n">
        <v>0.76</v>
      </c>
      <c r="W280" t="n">
        <v>2.86</v>
      </c>
      <c r="X280" t="n">
        <v>3.55</v>
      </c>
      <c r="Y280" t="n">
        <v>1</v>
      </c>
      <c r="Z280" t="n">
        <v>10</v>
      </c>
    </row>
    <row r="281">
      <c r="A281" t="n">
        <v>3</v>
      </c>
      <c r="B281" t="n">
        <v>85</v>
      </c>
      <c r="C281" t="inlineStr">
        <is>
          <t xml:space="preserve">CONCLUIDO	</t>
        </is>
      </c>
      <c r="D281" t="n">
        <v>3.7939</v>
      </c>
      <c r="E281" t="n">
        <v>26.36</v>
      </c>
      <c r="F281" t="n">
        <v>20.63</v>
      </c>
      <c r="G281" t="n">
        <v>12.5</v>
      </c>
      <c r="H281" t="n">
        <v>0.18</v>
      </c>
      <c r="I281" t="n">
        <v>99</v>
      </c>
      <c r="J281" t="n">
        <v>168.97</v>
      </c>
      <c r="K281" t="n">
        <v>51.39</v>
      </c>
      <c r="L281" t="n">
        <v>1.75</v>
      </c>
      <c r="M281" t="n">
        <v>97</v>
      </c>
      <c r="N281" t="n">
        <v>30.83</v>
      </c>
      <c r="O281" t="n">
        <v>21073.68</v>
      </c>
      <c r="P281" t="n">
        <v>238.07</v>
      </c>
      <c r="Q281" t="n">
        <v>3033.82</v>
      </c>
      <c r="R281" t="n">
        <v>154.19</v>
      </c>
      <c r="S281" t="n">
        <v>56.78</v>
      </c>
      <c r="T281" t="n">
        <v>46485.62</v>
      </c>
      <c r="U281" t="n">
        <v>0.37</v>
      </c>
      <c r="V281" t="n">
        <v>0.78</v>
      </c>
      <c r="W281" t="n">
        <v>2.81</v>
      </c>
      <c r="X281" t="n">
        <v>2.86</v>
      </c>
      <c r="Y281" t="n">
        <v>1</v>
      </c>
      <c r="Z281" t="n">
        <v>10</v>
      </c>
    </row>
    <row r="282">
      <c r="A282" t="n">
        <v>4</v>
      </c>
      <c r="B282" t="n">
        <v>85</v>
      </c>
      <c r="C282" t="inlineStr">
        <is>
          <t xml:space="preserve">CONCLUIDO	</t>
        </is>
      </c>
      <c r="D282" t="n">
        <v>3.947</v>
      </c>
      <c r="E282" t="n">
        <v>25.34</v>
      </c>
      <c r="F282" t="n">
        <v>20.15</v>
      </c>
      <c r="G282" t="n">
        <v>14.57</v>
      </c>
      <c r="H282" t="n">
        <v>0.21</v>
      </c>
      <c r="I282" t="n">
        <v>83</v>
      </c>
      <c r="J282" t="n">
        <v>169.33</v>
      </c>
      <c r="K282" t="n">
        <v>51.39</v>
      </c>
      <c r="L282" t="n">
        <v>2</v>
      </c>
      <c r="M282" t="n">
        <v>81</v>
      </c>
      <c r="N282" t="n">
        <v>30.94</v>
      </c>
      <c r="O282" t="n">
        <v>21118.46</v>
      </c>
      <c r="P282" t="n">
        <v>227.69</v>
      </c>
      <c r="Q282" t="n">
        <v>3033.87</v>
      </c>
      <c r="R282" t="n">
        <v>138.29</v>
      </c>
      <c r="S282" t="n">
        <v>56.78</v>
      </c>
      <c r="T282" t="n">
        <v>38618.15</v>
      </c>
      <c r="U282" t="n">
        <v>0.41</v>
      </c>
      <c r="V282" t="n">
        <v>0.8</v>
      </c>
      <c r="W282" t="n">
        <v>2.79</v>
      </c>
      <c r="X282" t="n">
        <v>2.38</v>
      </c>
      <c r="Y282" t="n">
        <v>1</v>
      </c>
      <c r="Z282" t="n">
        <v>10</v>
      </c>
    </row>
    <row r="283">
      <c r="A283" t="n">
        <v>5</v>
      </c>
      <c r="B283" t="n">
        <v>85</v>
      </c>
      <c r="C283" t="inlineStr">
        <is>
          <t xml:space="preserve">CONCLUIDO	</t>
        </is>
      </c>
      <c r="D283" t="n">
        <v>4.0714</v>
      </c>
      <c r="E283" t="n">
        <v>24.56</v>
      </c>
      <c r="F283" t="n">
        <v>19.78</v>
      </c>
      <c r="G283" t="n">
        <v>16.72</v>
      </c>
      <c r="H283" t="n">
        <v>0.24</v>
      </c>
      <c r="I283" t="n">
        <v>71</v>
      </c>
      <c r="J283" t="n">
        <v>169.7</v>
      </c>
      <c r="K283" t="n">
        <v>51.39</v>
      </c>
      <c r="L283" t="n">
        <v>2.25</v>
      </c>
      <c r="M283" t="n">
        <v>69</v>
      </c>
      <c r="N283" t="n">
        <v>31.05</v>
      </c>
      <c r="O283" t="n">
        <v>21163.27</v>
      </c>
      <c r="P283" t="n">
        <v>219.33</v>
      </c>
      <c r="Q283" t="n">
        <v>3033.71</v>
      </c>
      <c r="R283" t="n">
        <v>126.42</v>
      </c>
      <c r="S283" t="n">
        <v>56.78</v>
      </c>
      <c r="T283" t="n">
        <v>32741.79</v>
      </c>
      <c r="U283" t="n">
        <v>0.45</v>
      </c>
      <c r="V283" t="n">
        <v>0.82</v>
      </c>
      <c r="W283" t="n">
        <v>2.77</v>
      </c>
      <c r="X283" t="n">
        <v>2.02</v>
      </c>
      <c r="Y283" t="n">
        <v>1</v>
      </c>
      <c r="Z283" t="n">
        <v>10</v>
      </c>
    </row>
    <row r="284">
      <c r="A284" t="n">
        <v>6</v>
      </c>
      <c r="B284" t="n">
        <v>85</v>
      </c>
      <c r="C284" t="inlineStr">
        <is>
          <t xml:space="preserve">CONCLUIDO	</t>
        </is>
      </c>
      <c r="D284" t="n">
        <v>4.1661</v>
      </c>
      <c r="E284" t="n">
        <v>24</v>
      </c>
      <c r="F284" t="n">
        <v>19.53</v>
      </c>
      <c r="G284" t="n">
        <v>18.9</v>
      </c>
      <c r="H284" t="n">
        <v>0.26</v>
      </c>
      <c r="I284" t="n">
        <v>62</v>
      </c>
      <c r="J284" t="n">
        <v>170.06</v>
      </c>
      <c r="K284" t="n">
        <v>51.39</v>
      </c>
      <c r="L284" t="n">
        <v>2.5</v>
      </c>
      <c r="M284" t="n">
        <v>60</v>
      </c>
      <c r="N284" t="n">
        <v>31.17</v>
      </c>
      <c r="O284" t="n">
        <v>21208.12</v>
      </c>
      <c r="P284" t="n">
        <v>211.69</v>
      </c>
      <c r="Q284" t="n">
        <v>3033.58</v>
      </c>
      <c r="R284" t="n">
        <v>118.53</v>
      </c>
      <c r="S284" t="n">
        <v>56.78</v>
      </c>
      <c r="T284" t="n">
        <v>28844.25</v>
      </c>
      <c r="U284" t="n">
        <v>0.48</v>
      </c>
      <c r="V284" t="n">
        <v>0.83</v>
      </c>
      <c r="W284" t="n">
        <v>2.75</v>
      </c>
      <c r="X284" t="n">
        <v>1.76</v>
      </c>
      <c r="Y284" t="n">
        <v>1</v>
      </c>
      <c r="Z284" t="n">
        <v>10</v>
      </c>
    </row>
    <row r="285">
      <c r="A285" t="n">
        <v>7</v>
      </c>
      <c r="B285" t="n">
        <v>85</v>
      </c>
      <c r="C285" t="inlineStr">
        <is>
          <t xml:space="preserve">CONCLUIDO	</t>
        </is>
      </c>
      <c r="D285" t="n">
        <v>4.2543</v>
      </c>
      <c r="E285" t="n">
        <v>23.51</v>
      </c>
      <c r="F285" t="n">
        <v>19.3</v>
      </c>
      <c r="G285" t="n">
        <v>21.45</v>
      </c>
      <c r="H285" t="n">
        <v>0.29</v>
      </c>
      <c r="I285" t="n">
        <v>54</v>
      </c>
      <c r="J285" t="n">
        <v>170.42</v>
      </c>
      <c r="K285" t="n">
        <v>51.39</v>
      </c>
      <c r="L285" t="n">
        <v>2.75</v>
      </c>
      <c r="M285" t="n">
        <v>52</v>
      </c>
      <c r="N285" t="n">
        <v>31.28</v>
      </c>
      <c r="O285" t="n">
        <v>21253.01</v>
      </c>
      <c r="P285" t="n">
        <v>203.15</v>
      </c>
      <c r="Q285" t="n">
        <v>3033.59</v>
      </c>
      <c r="R285" t="n">
        <v>110.99</v>
      </c>
      <c r="S285" t="n">
        <v>56.78</v>
      </c>
      <c r="T285" t="n">
        <v>25114.79</v>
      </c>
      <c r="U285" t="n">
        <v>0.51</v>
      </c>
      <c r="V285" t="n">
        <v>0.84</v>
      </c>
      <c r="W285" t="n">
        <v>2.74</v>
      </c>
      <c r="X285" t="n">
        <v>1.54</v>
      </c>
      <c r="Y285" t="n">
        <v>1</v>
      </c>
      <c r="Z285" t="n">
        <v>10</v>
      </c>
    </row>
    <row r="286">
      <c r="A286" t="n">
        <v>8</v>
      </c>
      <c r="B286" t="n">
        <v>85</v>
      </c>
      <c r="C286" t="inlineStr">
        <is>
          <t xml:space="preserve">CONCLUIDO	</t>
        </is>
      </c>
      <c r="D286" t="n">
        <v>4.3285</v>
      </c>
      <c r="E286" t="n">
        <v>23.1</v>
      </c>
      <c r="F286" t="n">
        <v>19.1</v>
      </c>
      <c r="G286" t="n">
        <v>23.88</v>
      </c>
      <c r="H286" t="n">
        <v>0.31</v>
      </c>
      <c r="I286" t="n">
        <v>48</v>
      </c>
      <c r="J286" t="n">
        <v>170.79</v>
      </c>
      <c r="K286" t="n">
        <v>51.39</v>
      </c>
      <c r="L286" t="n">
        <v>3</v>
      </c>
      <c r="M286" t="n">
        <v>46</v>
      </c>
      <c r="N286" t="n">
        <v>31.4</v>
      </c>
      <c r="O286" t="n">
        <v>21297.94</v>
      </c>
      <c r="P286" t="n">
        <v>196.36</v>
      </c>
      <c r="Q286" t="n">
        <v>3033.82</v>
      </c>
      <c r="R286" t="n">
        <v>104.23</v>
      </c>
      <c r="S286" t="n">
        <v>56.78</v>
      </c>
      <c r="T286" t="n">
        <v>21764.8</v>
      </c>
      <c r="U286" t="n">
        <v>0.54</v>
      </c>
      <c r="V286" t="n">
        <v>0.84</v>
      </c>
      <c r="W286" t="n">
        <v>2.73</v>
      </c>
      <c r="X286" t="n">
        <v>1.34</v>
      </c>
      <c r="Y286" t="n">
        <v>1</v>
      </c>
      <c r="Z286" t="n">
        <v>10</v>
      </c>
    </row>
    <row r="287">
      <c r="A287" t="n">
        <v>9</v>
      </c>
      <c r="B287" t="n">
        <v>85</v>
      </c>
      <c r="C287" t="inlineStr">
        <is>
          <t xml:space="preserve">CONCLUIDO	</t>
        </is>
      </c>
      <c r="D287" t="n">
        <v>4.3841</v>
      </c>
      <c r="E287" t="n">
        <v>22.81</v>
      </c>
      <c r="F287" t="n">
        <v>18.98</v>
      </c>
      <c r="G287" t="n">
        <v>26.48</v>
      </c>
      <c r="H287" t="n">
        <v>0.34</v>
      </c>
      <c r="I287" t="n">
        <v>43</v>
      </c>
      <c r="J287" t="n">
        <v>171.15</v>
      </c>
      <c r="K287" t="n">
        <v>51.39</v>
      </c>
      <c r="L287" t="n">
        <v>3.25</v>
      </c>
      <c r="M287" t="n">
        <v>37</v>
      </c>
      <c r="N287" t="n">
        <v>31.51</v>
      </c>
      <c r="O287" t="n">
        <v>21342.91</v>
      </c>
      <c r="P287" t="n">
        <v>189.43</v>
      </c>
      <c r="Q287" t="n">
        <v>3033.66</v>
      </c>
      <c r="R287" t="n">
        <v>100.2</v>
      </c>
      <c r="S287" t="n">
        <v>56.78</v>
      </c>
      <c r="T287" t="n">
        <v>19773.8</v>
      </c>
      <c r="U287" t="n">
        <v>0.57</v>
      </c>
      <c r="V287" t="n">
        <v>0.85</v>
      </c>
      <c r="W287" t="n">
        <v>2.73</v>
      </c>
      <c r="X287" t="n">
        <v>1.21</v>
      </c>
      <c r="Y287" t="n">
        <v>1</v>
      </c>
      <c r="Z287" t="n">
        <v>10</v>
      </c>
    </row>
    <row r="288">
      <c r="A288" t="n">
        <v>10</v>
      </c>
      <c r="B288" t="n">
        <v>85</v>
      </c>
      <c r="C288" t="inlineStr">
        <is>
          <t xml:space="preserve">CONCLUIDO	</t>
        </is>
      </c>
      <c r="D288" t="n">
        <v>4.4208</v>
      </c>
      <c r="E288" t="n">
        <v>22.62</v>
      </c>
      <c r="F288" t="n">
        <v>18.89</v>
      </c>
      <c r="G288" t="n">
        <v>28.34</v>
      </c>
      <c r="H288" t="n">
        <v>0.36</v>
      </c>
      <c r="I288" t="n">
        <v>40</v>
      </c>
      <c r="J288" t="n">
        <v>171.52</v>
      </c>
      <c r="K288" t="n">
        <v>51.39</v>
      </c>
      <c r="L288" t="n">
        <v>3.5</v>
      </c>
      <c r="M288" t="n">
        <v>27</v>
      </c>
      <c r="N288" t="n">
        <v>31.63</v>
      </c>
      <c r="O288" t="n">
        <v>21387.92</v>
      </c>
      <c r="P288" t="n">
        <v>183.64</v>
      </c>
      <c r="Q288" t="n">
        <v>3033.65</v>
      </c>
      <c r="R288" t="n">
        <v>97.19</v>
      </c>
      <c r="S288" t="n">
        <v>56.78</v>
      </c>
      <c r="T288" t="n">
        <v>18281.71</v>
      </c>
      <c r="U288" t="n">
        <v>0.58</v>
      </c>
      <c r="V288" t="n">
        <v>0.85</v>
      </c>
      <c r="W288" t="n">
        <v>2.73</v>
      </c>
      <c r="X288" t="n">
        <v>1.13</v>
      </c>
      <c r="Y288" t="n">
        <v>1</v>
      </c>
      <c r="Z288" t="n">
        <v>10</v>
      </c>
    </row>
    <row r="289">
      <c r="A289" t="n">
        <v>11</v>
      </c>
      <c r="B289" t="n">
        <v>85</v>
      </c>
      <c r="C289" t="inlineStr">
        <is>
          <t xml:space="preserve">CONCLUIDO	</t>
        </is>
      </c>
      <c r="D289" t="n">
        <v>4.4373</v>
      </c>
      <c r="E289" t="n">
        <v>22.54</v>
      </c>
      <c r="F289" t="n">
        <v>18.88</v>
      </c>
      <c r="G289" t="n">
        <v>29.8</v>
      </c>
      <c r="H289" t="n">
        <v>0.39</v>
      </c>
      <c r="I289" t="n">
        <v>38</v>
      </c>
      <c r="J289" t="n">
        <v>171.88</v>
      </c>
      <c r="K289" t="n">
        <v>51.39</v>
      </c>
      <c r="L289" t="n">
        <v>3.75</v>
      </c>
      <c r="M289" t="n">
        <v>13</v>
      </c>
      <c r="N289" t="n">
        <v>31.74</v>
      </c>
      <c r="O289" t="n">
        <v>21432.96</v>
      </c>
      <c r="P289" t="n">
        <v>182.6</v>
      </c>
      <c r="Q289" t="n">
        <v>3033.87</v>
      </c>
      <c r="R289" t="n">
        <v>95.97</v>
      </c>
      <c r="S289" t="n">
        <v>56.78</v>
      </c>
      <c r="T289" t="n">
        <v>17681.4</v>
      </c>
      <c r="U289" t="n">
        <v>0.59</v>
      </c>
      <c r="V289" t="n">
        <v>0.85</v>
      </c>
      <c r="W289" t="n">
        <v>2.75</v>
      </c>
      <c r="X289" t="n">
        <v>1.11</v>
      </c>
      <c r="Y289" t="n">
        <v>1</v>
      </c>
      <c r="Z289" t="n">
        <v>10</v>
      </c>
    </row>
    <row r="290">
      <c r="A290" t="n">
        <v>12</v>
      </c>
      <c r="B290" t="n">
        <v>85</v>
      </c>
      <c r="C290" t="inlineStr">
        <is>
          <t xml:space="preserve">CONCLUIDO	</t>
        </is>
      </c>
      <c r="D290" t="n">
        <v>4.4483</v>
      </c>
      <c r="E290" t="n">
        <v>22.48</v>
      </c>
      <c r="F290" t="n">
        <v>18.85</v>
      </c>
      <c r="G290" t="n">
        <v>30.57</v>
      </c>
      <c r="H290" t="n">
        <v>0.41</v>
      </c>
      <c r="I290" t="n">
        <v>37</v>
      </c>
      <c r="J290" t="n">
        <v>172.25</v>
      </c>
      <c r="K290" t="n">
        <v>51.39</v>
      </c>
      <c r="L290" t="n">
        <v>4</v>
      </c>
      <c r="M290" t="n">
        <v>1</v>
      </c>
      <c r="N290" t="n">
        <v>31.86</v>
      </c>
      <c r="O290" t="n">
        <v>21478.05</v>
      </c>
      <c r="P290" t="n">
        <v>179.96</v>
      </c>
      <c r="Q290" t="n">
        <v>3033.85</v>
      </c>
      <c r="R290" t="n">
        <v>95</v>
      </c>
      <c r="S290" t="n">
        <v>56.78</v>
      </c>
      <c r="T290" t="n">
        <v>17201.73</v>
      </c>
      <c r="U290" t="n">
        <v>0.6</v>
      </c>
      <c r="V290" t="n">
        <v>0.86</v>
      </c>
      <c r="W290" t="n">
        <v>2.75</v>
      </c>
      <c r="X290" t="n">
        <v>1.09</v>
      </c>
      <c r="Y290" t="n">
        <v>1</v>
      </c>
      <c r="Z290" t="n">
        <v>10</v>
      </c>
    </row>
    <row r="291">
      <c r="A291" t="n">
        <v>13</v>
      </c>
      <c r="B291" t="n">
        <v>85</v>
      </c>
      <c r="C291" t="inlineStr">
        <is>
          <t xml:space="preserve">CONCLUIDO	</t>
        </is>
      </c>
      <c r="D291" t="n">
        <v>4.4474</v>
      </c>
      <c r="E291" t="n">
        <v>22.48</v>
      </c>
      <c r="F291" t="n">
        <v>18.86</v>
      </c>
      <c r="G291" t="n">
        <v>30.58</v>
      </c>
      <c r="H291" t="n">
        <v>0.44</v>
      </c>
      <c r="I291" t="n">
        <v>37</v>
      </c>
      <c r="J291" t="n">
        <v>172.61</v>
      </c>
      <c r="K291" t="n">
        <v>51.39</v>
      </c>
      <c r="L291" t="n">
        <v>4.25</v>
      </c>
      <c r="M291" t="n">
        <v>0</v>
      </c>
      <c r="N291" t="n">
        <v>31.97</v>
      </c>
      <c r="O291" t="n">
        <v>21523.17</v>
      </c>
      <c r="P291" t="n">
        <v>180.44</v>
      </c>
      <c r="Q291" t="n">
        <v>3033.85</v>
      </c>
      <c r="R291" t="n">
        <v>95.09</v>
      </c>
      <c r="S291" t="n">
        <v>56.78</v>
      </c>
      <c r="T291" t="n">
        <v>17245.78</v>
      </c>
      <c r="U291" t="n">
        <v>0.6</v>
      </c>
      <c r="V291" t="n">
        <v>0.86</v>
      </c>
      <c r="W291" t="n">
        <v>2.76</v>
      </c>
      <c r="X291" t="n">
        <v>1.09</v>
      </c>
      <c r="Y291" t="n">
        <v>1</v>
      </c>
      <c r="Z291" t="n">
        <v>10</v>
      </c>
    </row>
    <row r="292">
      <c r="A292" t="n">
        <v>0</v>
      </c>
      <c r="B292" t="n">
        <v>20</v>
      </c>
      <c r="C292" t="inlineStr">
        <is>
          <t xml:space="preserve">CONCLUIDO	</t>
        </is>
      </c>
      <c r="D292" t="n">
        <v>3.8542</v>
      </c>
      <c r="E292" t="n">
        <v>25.95</v>
      </c>
      <c r="F292" t="n">
        <v>22.33</v>
      </c>
      <c r="G292" t="n">
        <v>8.76</v>
      </c>
      <c r="H292" t="n">
        <v>0.34</v>
      </c>
      <c r="I292" t="n">
        <v>153</v>
      </c>
      <c r="J292" t="n">
        <v>51.33</v>
      </c>
      <c r="K292" t="n">
        <v>24.83</v>
      </c>
      <c r="L292" t="n">
        <v>1</v>
      </c>
      <c r="M292" t="n">
        <v>0</v>
      </c>
      <c r="N292" t="n">
        <v>5.51</v>
      </c>
      <c r="O292" t="n">
        <v>6564.78</v>
      </c>
      <c r="P292" t="n">
        <v>104.47</v>
      </c>
      <c r="Q292" t="n">
        <v>3034.74</v>
      </c>
      <c r="R292" t="n">
        <v>202.5</v>
      </c>
      <c r="S292" t="n">
        <v>56.78</v>
      </c>
      <c r="T292" t="n">
        <v>70373.55</v>
      </c>
      <c r="U292" t="n">
        <v>0.28</v>
      </c>
      <c r="V292" t="n">
        <v>0.72</v>
      </c>
      <c r="W292" t="n">
        <v>3.11</v>
      </c>
      <c r="X292" t="n">
        <v>4.56</v>
      </c>
      <c r="Y292" t="n">
        <v>1</v>
      </c>
      <c r="Z292" t="n">
        <v>10</v>
      </c>
    </row>
    <row r="293">
      <c r="A293" t="n">
        <v>0</v>
      </c>
      <c r="B293" t="n">
        <v>120</v>
      </c>
      <c r="C293" t="inlineStr">
        <is>
          <t xml:space="preserve">CONCLUIDO	</t>
        </is>
      </c>
      <c r="D293" t="n">
        <v>2.3231</v>
      </c>
      <c r="E293" t="n">
        <v>43.05</v>
      </c>
      <c r="F293" t="n">
        <v>26.76</v>
      </c>
      <c r="G293" t="n">
        <v>5.39</v>
      </c>
      <c r="H293" t="n">
        <v>0.08</v>
      </c>
      <c r="I293" t="n">
        <v>298</v>
      </c>
      <c r="J293" t="n">
        <v>232.68</v>
      </c>
      <c r="K293" t="n">
        <v>57.72</v>
      </c>
      <c r="L293" t="n">
        <v>1</v>
      </c>
      <c r="M293" t="n">
        <v>296</v>
      </c>
      <c r="N293" t="n">
        <v>53.95</v>
      </c>
      <c r="O293" t="n">
        <v>28931.02</v>
      </c>
      <c r="P293" t="n">
        <v>410.54</v>
      </c>
      <c r="Q293" t="n">
        <v>3034.93</v>
      </c>
      <c r="R293" t="n">
        <v>354.66</v>
      </c>
      <c r="S293" t="n">
        <v>56.78</v>
      </c>
      <c r="T293" t="n">
        <v>145725.98</v>
      </c>
      <c r="U293" t="n">
        <v>0.16</v>
      </c>
      <c r="V293" t="n">
        <v>0.6</v>
      </c>
      <c r="W293" t="n">
        <v>3.15</v>
      </c>
      <c r="X293" t="n">
        <v>8.99</v>
      </c>
      <c r="Y293" t="n">
        <v>1</v>
      </c>
      <c r="Z293" t="n">
        <v>10</v>
      </c>
    </row>
    <row r="294">
      <c r="A294" t="n">
        <v>1</v>
      </c>
      <c r="B294" t="n">
        <v>120</v>
      </c>
      <c r="C294" t="inlineStr">
        <is>
          <t xml:space="preserve">CONCLUIDO	</t>
        </is>
      </c>
      <c r="D294" t="n">
        <v>2.7394</v>
      </c>
      <c r="E294" t="n">
        <v>36.51</v>
      </c>
      <c r="F294" t="n">
        <v>24.09</v>
      </c>
      <c r="G294" t="n">
        <v>6.79</v>
      </c>
      <c r="H294" t="n">
        <v>0.1</v>
      </c>
      <c r="I294" t="n">
        <v>213</v>
      </c>
      <c r="J294" t="n">
        <v>233.1</v>
      </c>
      <c r="K294" t="n">
        <v>57.72</v>
      </c>
      <c r="L294" t="n">
        <v>1.25</v>
      </c>
      <c r="M294" t="n">
        <v>211</v>
      </c>
      <c r="N294" t="n">
        <v>54.13</v>
      </c>
      <c r="O294" t="n">
        <v>28983.75</v>
      </c>
      <c r="P294" t="n">
        <v>366.3</v>
      </c>
      <c r="Q294" t="n">
        <v>3034.29</v>
      </c>
      <c r="R294" t="n">
        <v>267.37</v>
      </c>
      <c r="S294" t="n">
        <v>56.78</v>
      </c>
      <c r="T294" t="n">
        <v>102507.5</v>
      </c>
      <c r="U294" t="n">
        <v>0.21</v>
      </c>
      <c r="V294" t="n">
        <v>0.67</v>
      </c>
      <c r="W294" t="n">
        <v>3.01</v>
      </c>
      <c r="X294" t="n">
        <v>6.32</v>
      </c>
      <c r="Y294" t="n">
        <v>1</v>
      </c>
      <c r="Z294" t="n">
        <v>10</v>
      </c>
    </row>
    <row r="295">
      <c r="A295" t="n">
        <v>2</v>
      </c>
      <c r="B295" t="n">
        <v>120</v>
      </c>
      <c r="C295" t="inlineStr">
        <is>
          <t xml:space="preserve">CONCLUIDO	</t>
        </is>
      </c>
      <c r="D295" t="n">
        <v>3.043</v>
      </c>
      <c r="E295" t="n">
        <v>32.86</v>
      </c>
      <c r="F295" t="n">
        <v>22.64</v>
      </c>
      <c r="G295" t="n">
        <v>8.23</v>
      </c>
      <c r="H295" t="n">
        <v>0.11</v>
      </c>
      <c r="I295" t="n">
        <v>165</v>
      </c>
      <c r="J295" t="n">
        <v>233.53</v>
      </c>
      <c r="K295" t="n">
        <v>57.72</v>
      </c>
      <c r="L295" t="n">
        <v>1.5</v>
      </c>
      <c r="M295" t="n">
        <v>163</v>
      </c>
      <c r="N295" t="n">
        <v>54.31</v>
      </c>
      <c r="O295" t="n">
        <v>29036.54</v>
      </c>
      <c r="P295" t="n">
        <v>341.05</v>
      </c>
      <c r="Q295" t="n">
        <v>3034.07</v>
      </c>
      <c r="R295" t="n">
        <v>219.45</v>
      </c>
      <c r="S295" t="n">
        <v>56.78</v>
      </c>
      <c r="T295" t="n">
        <v>78787.83</v>
      </c>
      <c r="U295" t="n">
        <v>0.26</v>
      </c>
      <c r="V295" t="n">
        <v>0.71</v>
      </c>
      <c r="W295" t="n">
        <v>2.93</v>
      </c>
      <c r="X295" t="n">
        <v>4.87</v>
      </c>
      <c r="Y295" t="n">
        <v>1</v>
      </c>
      <c r="Z295" t="n">
        <v>10</v>
      </c>
    </row>
    <row r="296">
      <c r="A296" t="n">
        <v>3</v>
      </c>
      <c r="B296" t="n">
        <v>120</v>
      </c>
      <c r="C296" t="inlineStr">
        <is>
          <t xml:space="preserve">CONCLUIDO	</t>
        </is>
      </c>
      <c r="D296" t="n">
        <v>3.2827</v>
      </c>
      <c r="E296" t="n">
        <v>30.46</v>
      </c>
      <c r="F296" t="n">
        <v>21.65</v>
      </c>
      <c r="G296" t="n">
        <v>9.69</v>
      </c>
      <c r="H296" t="n">
        <v>0.13</v>
      </c>
      <c r="I296" t="n">
        <v>134</v>
      </c>
      <c r="J296" t="n">
        <v>233.96</v>
      </c>
      <c r="K296" t="n">
        <v>57.72</v>
      </c>
      <c r="L296" t="n">
        <v>1.75</v>
      </c>
      <c r="M296" t="n">
        <v>132</v>
      </c>
      <c r="N296" t="n">
        <v>54.49</v>
      </c>
      <c r="O296" t="n">
        <v>29089.39</v>
      </c>
      <c r="P296" t="n">
        <v>322.9</v>
      </c>
      <c r="Q296" t="n">
        <v>3033.95</v>
      </c>
      <c r="R296" t="n">
        <v>187.8</v>
      </c>
      <c r="S296" t="n">
        <v>56.78</v>
      </c>
      <c r="T296" t="n">
        <v>63117</v>
      </c>
      <c r="U296" t="n">
        <v>0.3</v>
      </c>
      <c r="V296" t="n">
        <v>0.75</v>
      </c>
      <c r="W296" t="n">
        <v>2.86</v>
      </c>
      <c r="X296" t="n">
        <v>3.88</v>
      </c>
      <c r="Y296" t="n">
        <v>1</v>
      </c>
      <c r="Z296" t="n">
        <v>10</v>
      </c>
    </row>
    <row r="297">
      <c r="A297" t="n">
        <v>4</v>
      </c>
      <c r="B297" t="n">
        <v>120</v>
      </c>
      <c r="C297" t="inlineStr">
        <is>
          <t xml:space="preserve">CONCLUIDO	</t>
        </is>
      </c>
      <c r="D297" t="n">
        <v>3.4619</v>
      </c>
      <c r="E297" t="n">
        <v>28.89</v>
      </c>
      <c r="F297" t="n">
        <v>21.03</v>
      </c>
      <c r="G297" t="n">
        <v>11.17</v>
      </c>
      <c r="H297" t="n">
        <v>0.15</v>
      </c>
      <c r="I297" t="n">
        <v>113</v>
      </c>
      <c r="J297" t="n">
        <v>234.39</v>
      </c>
      <c r="K297" t="n">
        <v>57.72</v>
      </c>
      <c r="L297" t="n">
        <v>2</v>
      </c>
      <c r="M297" t="n">
        <v>111</v>
      </c>
      <c r="N297" t="n">
        <v>54.67</v>
      </c>
      <c r="O297" t="n">
        <v>29142.31</v>
      </c>
      <c r="P297" t="n">
        <v>310.33</v>
      </c>
      <c r="Q297" t="n">
        <v>3033.67</v>
      </c>
      <c r="R297" t="n">
        <v>167.27</v>
      </c>
      <c r="S297" t="n">
        <v>56.78</v>
      </c>
      <c r="T297" t="n">
        <v>52958.89</v>
      </c>
      <c r="U297" t="n">
        <v>0.34</v>
      </c>
      <c r="V297" t="n">
        <v>0.77</v>
      </c>
      <c r="W297" t="n">
        <v>2.84</v>
      </c>
      <c r="X297" t="n">
        <v>3.26</v>
      </c>
      <c r="Y297" t="n">
        <v>1</v>
      </c>
      <c r="Z297" t="n">
        <v>10</v>
      </c>
    </row>
    <row r="298">
      <c r="A298" t="n">
        <v>5</v>
      </c>
      <c r="B298" t="n">
        <v>120</v>
      </c>
      <c r="C298" t="inlineStr">
        <is>
          <t xml:space="preserve">CONCLUIDO	</t>
        </is>
      </c>
      <c r="D298" t="n">
        <v>3.6113</v>
      </c>
      <c r="E298" t="n">
        <v>27.69</v>
      </c>
      <c r="F298" t="n">
        <v>20.56</v>
      </c>
      <c r="G298" t="n">
        <v>12.72</v>
      </c>
      <c r="H298" t="n">
        <v>0.17</v>
      </c>
      <c r="I298" t="n">
        <v>97</v>
      </c>
      <c r="J298" t="n">
        <v>234.82</v>
      </c>
      <c r="K298" t="n">
        <v>57.72</v>
      </c>
      <c r="L298" t="n">
        <v>2.25</v>
      </c>
      <c r="M298" t="n">
        <v>95</v>
      </c>
      <c r="N298" t="n">
        <v>54.85</v>
      </c>
      <c r="O298" t="n">
        <v>29195.29</v>
      </c>
      <c r="P298" t="n">
        <v>300.82</v>
      </c>
      <c r="Q298" t="n">
        <v>3033.94</v>
      </c>
      <c r="R298" t="n">
        <v>151.65</v>
      </c>
      <c r="S298" t="n">
        <v>56.78</v>
      </c>
      <c r="T298" t="n">
        <v>45225.66</v>
      </c>
      <c r="U298" t="n">
        <v>0.37</v>
      </c>
      <c r="V298" t="n">
        <v>0.78</v>
      </c>
      <c r="W298" t="n">
        <v>2.82</v>
      </c>
      <c r="X298" t="n">
        <v>2.8</v>
      </c>
      <c r="Y298" t="n">
        <v>1</v>
      </c>
      <c r="Z298" t="n">
        <v>10</v>
      </c>
    </row>
    <row r="299">
      <c r="A299" t="n">
        <v>6</v>
      </c>
      <c r="B299" t="n">
        <v>120</v>
      </c>
      <c r="C299" t="inlineStr">
        <is>
          <t xml:space="preserve">CONCLUIDO	</t>
        </is>
      </c>
      <c r="D299" t="n">
        <v>3.7327</v>
      </c>
      <c r="E299" t="n">
        <v>26.79</v>
      </c>
      <c r="F299" t="n">
        <v>20.21</v>
      </c>
      <c r="G299" t="n">
        <v>14.27</v>
      </c>
      <c r="H299" t="n">
        <v>0.19</v>
      </c>
      <c r="I299" t="n">
        <v>85</v>
      </c>
      <c r="J299" t="n">
        <v>235.25</v>
      </c>
      <c r="K299" t="n">
        <v>57.72</v>
      </c>
      <c r="L299" t="n">
        <v>2.5</v>
      </c>
      <c r="M299" t="n">
        <v>83</v>
      </c>
      <c r="N299" t="n">
        <v>55.03</v>
      </c>
      <c r="O299" t="n">
        <v>29248.33</v>
      </c>
      <c r="P299" t="n">
        <v>292.23</v>
      </c>
      <c r="Q299" t="n">
        <v>3034.17</v>
      </c>
      <c r="R299" t="n">
        <v>140.63</v>
      </c>
      <c r="S299" t="n">
        <v>56.78</v>
      </c>
      <c r="T299" t="n">
        <v>39775.7</v>
      </c>
      <c r="U299" t="n">
        <v>0.4</v>
      </c>
      <c r="V299" t="n">
        <v>0.8</v>
      </c>
      <c r="W299" t="n">
        <v>2.79</v>
      </c>
      <c r="X299" t="n">
        <v>2.44</v>
      </c>
      <c r="Y299" t="n">
        <v>1</v>
      </c>
      <c r="Z299" t="n">
        <v>10</v>
      </c>
    </row>
    <row r="300">
      <c r="A300" t="n">
        <v>7</v>
      </c>
      <c r="B300" t="n">
        <v>120</v>
      </c>
      <c r="C300" t="inlineStr">
        <is>
          <t xml:space="preserve">CONCLUIDO	</t>
        </is>
      </c>
      <c r="D300" t="n">
        <v>3.8291</v>
      </c>
      <c r="E300" t="n">
        <v>26.12</v>
      </c>
      <c r="F300" t="n">
        <v>19.95</v>
      </c>
      <c r="G300" t="n">
        <v>15.75</v>
      </c>
      <c r="H300" t="n">
        <v>0.21</v>
      </c>
      <c r="I300" t="n">
        <v>76</v>
      </c>
      <c r="J300" t="n">
        <v>235.68</v>
      </c>
      <c r="K300" t="n">
        <v>57.72</v>
      </c>
      <c r="L300" t="n">
        <v>2.75</v>
      </c>
      <c r="M300" t="n">
        <v>74</v>
      </c>
      <c r="N300" t="n">
        <v>55.21</v>
      </c>
      <c r="O300" t="n">
        <v>29301.44</v>
      </c>
      <c r="P300" t="n">
        <v>285.36</v>
      </c>
      <c r="Q300" t="n">
        <v>3034.03</v>
      </c>
      <c r="R300" t="n">
        <v>132.1</v>
      </c>
      <c r="S300" t="n">
        <v>56.78</v>
      </c>
      <c r="T300" t="n">
        <v>35556.88</v>
      </c>
      <c r="U300" t="n">
        <v>0.43</v>
      </c>
      <c r="V300" t="n">
        <v>0.8100000000000001</v>
      </c>
      <c r="W300" t="n">
        <v>2.77</v>
      </c>
      <c r="X300" t="n">
        <v>2.18</v>
      </c>
      <c r="Y300" t="n">
        <v>1</v>
      </c>
      <c r="Z300" t="n">
        <v>10</v>
      </c>
    </row>
    <row r="301">
      <c r="A301" t="n">
        <v>8</v>
      </c>
      <c r="B301" t="n">
        <v>120</v>
      </c>
      <c r="C301" t="inlineStr">
        <is>
          <t xml:space="preserve">CONCLUIDO	</t>
        </is>
      </c>
      <c r="D301" t="n">
        <v>3.9194</v>
      </c>
      <c r="E301" t="n">
        <v>25.51</v>
      </c>
      <c r="F301" t="n">
        <v>19.71</v>
      </c>
      <c r="G301" t="n">
        <v>17.39</v>
      </c>
      <c r="H301" t="n">
        <v>0.23</v>
      </c>
      <c r="I301" t="n">
        <v>68</v>
      </c>
      <c r="J301" t="n">
        <v>236.11</v>
      </c>
      <c r="K301" t="n">
        <v>57.72</v>
      </c>
      <c r="L301" t="n">
        <v>3</v>
      </c>
      <c r="M301" t="n">
        <v>66</v>
      </c>
      <c r="N301" t="n">
        <v>55.39</v>
      </c>
      <c r="O301" t="n">
        <v>29354.61</v>
      </c>
      <c r="P301" t="n">
        <v>278.89</v>
      </c>
      <c r="Q301" t="n">
        <v>3033.76</v>
      </c>
      <c r="R301" t="n">
        <v>124.5</v>
      </c>
      <c r="S301" t="n">
        <v>56.78</v>
      </c>
      <c r="T301" t="n">
        <v>31797.55</v>
      </c>
      <c r="U301" t="n">
        <v>0.46</v>
      </c>
      <c r="V301" t="n">
        <v>0.82</v>
      </c>
      <c r="W301" t="n">
        <v>2.76</v>
      </c>
      <c r="X301" t="n">
        <v>1.94</v>
      </c>
      <c r="Y301" t="n">
        <v>1</v>
      </c>
      <c r="Z301" t="n">
        <v>10</v>
      </c>
    </row>
    <row r="302">
      <c r="A302" t="n">
        <v>9</v>
      </c>
      <c r="B302" t="n">
        <v>120</v>
      </c>
      <c r="C302" t="inlineStr">
        <is>
          <t xml:space="preserve">CONCLUIDO	</t>
        </is>
      </c>
      <c r="D302" t="n">
        <v>3.9898</v>
      </c>
      <c r="E302" t="n">
        <v>25.06</v>
      </c>
      <c r="F302" t="n">
        <v>19.53</v>
      </c>
      <c r="G302" t="n">
        <v>18.9</v>
      </c>
      <c r="H302" t="n">
        <v>0.24</v>
      </c>
      <c r="I302" t="n">
        <v>62</v>
      </c>
      <c r="J302" t="n">
        <v>236.54</v>
      </c>
      <c r="K302" t="n">
        <v>57.72</v>
      </c>
      <c r="L302" t="n">
        <v>3.25</v>
      </c>
      <c r="M302" t="n">
        <v>60</v>
      </c>
      <c r="N302" t="n">
        <v>55.57</v>
      </c>
      <c r="O302" t="n">
        <v>29407.85</v>
      </c>
      <c r="P302" t="n">
        <v>273.98</v>
      </c>
      <c r="Q302" t="n">
        <v>3033.85</v>
      </c>
      <c r="R302" t="n">
        <v>118.29</v>
      </c>
      <c r="S302" t="n">
        <v>56.78</v>
      </c>
      <c r="T302" t="n">
        <v>28723.66</v>
      </c>
      <c r="U302" t="n">
        <v>0.48</v>
      </c>
      <c r="V302" t="n">
        <v>0.83</v>
      </c>
      <c r="W302" t="n">
        <v>2.75</v>
      </c>
      <c r="X302" t="n">
        <v>1.76</v>
      </c>
      <c r="Y302" t="n">
        <v>1</v>
      </c>
      <c r="Z302" t="n">
        <v>10</v>
      </c>
    </row>
    <row r="303">
      <c r="A303" t="n">
        <v>10</v>
      </c>
      <c r="B303" t="n">
        <v>120</v>
      </c>
      <c r="C303" t="inlineStr">
        <is>
          <t xml:space="preserve">CONCLUIDO	</t>
        </is>
      </c>
      <c r="D303" t="n">
        <v>4.0611</v>
      </c>
      <c r="E303" t="n">
        <v>24.62</v>
      </c>
      <c r="F303" t="n">
        <v>19.36</v>
      </c>
      <c r="G303" t="n">
        <v>20.75</v>
      </c>
      <c r="H303" t="n">
        <v>0.26</v>
      </c>
      <c r="I303" t="n">
        <v>56</v>
      </c>
      <c r="J303" t="n">
        <v>236.98</v>
      </c>
      <c r="K303" t="n">
        <v>57.72</v>
      </c>
      <c r="L303" t="n">
        <v>3.5</v>
      </c>
      <c r="M303" t="n">
        <v>54</v>
      </c>
      <c r="N303" t="n">
        <v>55.75</v>
      </c>
      <c r="O303" t="n">
        <v>29461.15</v>
      </c>
      <c r="P303" t="n">
        <v>267.78</v>
      </c>
      <c r="Q303" t="n">
        <v>3033.72</v>
      </c>
      <c r="R303" t="n">
        <v>112.63</v>
      </c>
      <c r="S303" t="n">
        <v>56.78</v>
      </c>
      <c r="T303" t="n">
        <v>25922.03</v>
      </c>
      <c r="U303" t="n">
        <v>0.5</v>
      </c>
      <c r="V303" t="n">
        <v>0.83</v>
      </c>
      <c r="W303" t="n">
        <v>2.75</v>
      </c>
      <c r="X303" t="n">
        <v>1.6</v>
      </c>
      <c r="Y303" t="n">
        <v>1</v>
      </c>
      <c r="Z303" t="n">
        <v>10</v>
      </c>
    </row>
    <row r="304">
      <c r="A304" t="n">
        <v>11</v>
      </c>
      <c r="B304" t="n">
        <v>120</v>
      </c>
      <c r="C304" t="inlineStr">
        <is>
          <t xml:space="preserve">CONCLUIDO	</t>
        </is>
      </c>
      <c r="D304" t="n">
        <v>4.1067</v>
      </c>
      <c r="E304" t="n">
        <v>24.35</v>
      </c>
      <c r="F304" t="n">
        <v>19.27</v>
      </c>
      <c r="G304" t="n">
        <v>22.24</v>
      </c>
      <c r="H304" t="n">
        <v>0.28</v>
      </c>
      <c r="I304" t="n">
        <v>52</v>
      </c>
      <c r="J304" t="n">
        <v>237.41</v>
      </c>
      <c r="K304" t="n">
        <v>57.72</v>
      </c>
      <c r="L304" t="n">
        <v>3.75</v>
      </c>
      <c r="M304" t="n">
        <v>50</v>
      </c>
      <c r="N304" t="n">
        <v>55.93</v>
      </c>
      <c r="O304" t="n">
        <v>29514.51</v>
      </c>
      <c r="P304" t="n">
        <v>263.8</v>
      </c>
      <c r="Q304" t="n">
        <v>3033.71</v>
      </c>
      <c r="R304" t="n">
        <v>109.66</v>
      </c>
      <c r="S304" t="n">
        <v>56.78</v>
      </c>
      <c r="T304" t="n">
        <v>24458.05</v>
      </c>
      <c r="U304" t="n">
        <v>0.52</v>
      </c>
      <c r="V304" t="n">
        <v>0.84</v>
      </c>
      <c r="W304" t="n">
        <v>2.75</v>
      </c>
      <c r="X304" t="n">
        <v>1.51</v>
      </c>
      <c r="Y304" t="n">
        <v>1</v>
      </c>
      <c r="Z304" t="n">
        <v>10</v>
      </c>
    </row>
    <row r="305">
      <c r="A305" t="n">
        <v>12</v>
      </c>
      <c r="B305" t="n">
        <v>120</v>
      </c>
      <c r="C305" t="inlineStr">
        <is>
          <t xml:space="preserve">CONCLUIDO	</t>
        </is>
      </c>
      <c r="D305" t="n">
        <v>4.1622</v>
      </c>
      <c r="E305" t="n">
        <v>24.03</v>
      </c>
      <c r="F305" t="n">
        <v>19.13</v>
      </c>
      <c r="G305" t="n">
        <v>23.91</v>
      </c>
      <c r="H305" t="n">
        <v>0.3</v>
      </c>
      <c r="I305" t="n">
        <v>48</v>
      </c>
      <c r="J305" t="n">
        <v>237.84</v>
      </c>
      <c r="K305" t="n">
        <v>57.72</v>
      </c>
      <c r="L305" t="n">
        <v>4</v>
      </c>
      <c r="M305" t="n">
        <v>46</v>
      </c>
      <c r="N305" t="n">
        <v>56.12</v>
      </c>
      <c r="O305" t="n">
        <v>29567.95</v>
      </c>
      <c r="P305" t="n">
        <v>257.91</v>
      </c>
      <c r="Q305" t="n">
        <v>3033.75</v>
      </c>
      <c r="R305" t="n">
        <v>105.28</v>
      </c>
      <c r="S305" t="n">
        <v>56.78</v>
      </c>
      <c r="T305" t="n">
        <v>22290.15</v>
      </c>
      <c r="U305" t="n">
        <v>0.54</v>
      </c>
      <c r="V305" t="n">
        <v>0.84</v>
      </c>
      <c r="W305" t="n">
        <v>2.73</v>
      </c>
      <c r="X305" t="n">
        <v>1.36</v>
      </c>
      <c r="Y305" t="n">
        <v>1</v>
      </c>
      <c r="Z305" t="n">
        <v>10</v>
      </c>
    </row>
    <row r="306">
      <c r="A306" t="n">
        <v>13</v>
      </c>
      <c r="B306" t="n">
        <v>120</v>
      </c>
      <c r="C306" t="inlineStr">
        <is>
          <t xml:space="preserve">CONCLUIDO	</t>
        </is>
      </c>
      <c r="D306" t="n">
        <v>4.2133</v>
      </c>
      <c r="E306" t="n">
        <v>23.73</v>
      </c>
      <c r="F306" t="n">
        <v>19.02</v>
      </c>
      <c r="G306" t="n">
        <v>25.94</v>
      </c>
      <c r="H306" t="n">
        <v>0.32</v>
      </c>
      <c r="I306" t="n">
        <v>44</v>
      </c>
      <c r="J306" t="n">
        <v>238.28</v>
      </c>
      <c r="K306" t="n">
        <v>57.72</v>
      </c>
      <c r="L306" t="n">
        <v>4.25</v>
      </c>
      <c r="M306" t="n">
        <v>42</v>
      </c>
      <c r="N306" t="n">
        <v>56.3</v>
      </c>
      <c r="O306" t="n">
        <v>29621.44</v>
      </c>
      <c r="P306" t="n">
        <v>253.52</v>
      </c>
      <c r="Q306" t="n">
        <v>3033.54</v>
      </c>
      <c r="R306" t="n">
        <v>101.51</v>
      </c>
      <c r="S306" t="n">
        <v>56.78</v>
      </c>
      <c r="T306" t="n">
        <v>20421.36</v>
      </c>
      <c r="U306" t="n">
        <v>0.5600000000000001</v>
      </c>
      <c r="V306" t="n">
        <v>0.85</v>
      </c>
      <c r="W306" t="n">
        <v>2.73</v>
      </c>
      <c r="X306" t="n">
        <v>1.26</v>
      </c>
      <c r="Y306" t="n">
        <v>1</v>
      </c>
      <c r="Z306" t="n">
        <v>10</v>
      </c>
    </row>
    <row r="307">
      <c r="A307" t="n">
        <v>14</v>
      </c>
      <c r="B307" t="n">
        <v>120</v>
      </c>
      <c r="C307" t="inlineStr">
        <is>
          <t xml:space="preserve">CONCLUIDO	</t>
        </is>
      </c>
      <c r="D307" t="n">
        <v>4.2531</v>
      </c>
      <c r="E307" t="n">
        <v>23.51</v>
      </c>
      <c r="F307" t="n">
        <v>18.94</v>
      </c>
      <c r="G307" t="n">
        <v>27.71</v>
      </c>
      <c r="H307" t="n">
        <v>0.34</v>
      </c>
      <c r="I307" t="n">
        <v>41</v>
      </c>
      <c r="J307" t="n">
        <v>238.71</v>
      </c>
      <c r="K307" t="n">
        <v>57.72</v>
      </c>
      <c r="L307" t="n">
        <v>4.5</v>
      </c>
      <c r="M307" t="n">
        <v>39</v>
      </c>
      <c r="N307" t="n">
        <v>56.49</v>
      </c>
      <c r="O307" t="n">
        <v>29675.01</v>
      </c>
      <c r="P307" t="n">
        <v>246.3</v>
      </c>
      <c r="Q307" t="n">
        <v>3033.66</v>
      </c>
      <c r="R307" t="n">
        <v>98.95999999999999</v>
      </c>
      <c r="S307" t="n">
        <v>56.78</v>
      </c>
      <c r="T307" t="n">
        <v>19162.22</v>
      </c>
      <c r="U307" t="n">
        <v>0.57</v>
      </c>
      <c r="V307" t="n">
        <v>0.85</v>
      </c>
      <c r="W307" t="n">
        <v>2.72</v>
      </c>
      <c r="X307" t="n">
        <v>1.17</v>
      </c>
      <c r="Y307" t="n">
        <v>1</v>
      </c>
      <c r="Z307" t="n">
        <v>10</v>
      </c>
    </row>
    <row r="308">
      <c r="A308" t="n">
        <v>15</v>
      </c>
      <c r="B308" t="n">
        <v>120</v>
      </c>
      <c r="C308" t="inlineStr">
        <is>
          <t xml:space="preserve">CONCLUIDO	</t>
        </is>
      </c>
      <c r="D308" t="n">
        <v>4.2961</v>
      </c>
      <c r="E308" t="n">
        <v>23.28</v>
      </c>
      <c r="F308" t="n">
        <v>18.84</v>
      </c>
      <c r="G308" t="n">
        <v>29.74</v>
      </c>
      <c r="H308" t="n">
        <v>0.35</v>
      </c>
      <c r="I308" t="n">
        <v>38</v>
      </c>
      <c r="J308" t="n">
        <v>239.14</v>
      </c>
      <c r="K308" t="n">
        <v>57.72</v>
      </c>
      <c r="L308" t="n">
        <v>4.75</v>
      </c>
      <c r="M308" t="n">
        <v>36</v>
      </c>
      <c r="N308" t="n">
        <v>56.67</v>
      </c>
      <c r="O308" t="n">
        <v>29728.63</v>
      </c>
      <c r="P308" t="n">
        <v>243.78</v>
      </c>
      <c r="Q308" t="n">
        <v>3033.61</v>
      </c>
      <c r="R308" t="n">
        <v>95.65000000000001</v>
      </c>
      <c r="S308" t="n">
        <v>56.78</v>
      </c>
      <c r="T308" t="n">
        <v>17520.77</v>
      </c>
      <c r="U308" t="n">
        <v>0.59</v>
      </c>
      <c r="V308" t="n">
        <v>0.86</v>
      </c>
      <c r="W308" t="n">
        <v>2.72</v>
      </c>
      <c r="X308" t="n">
        <v>1.07</v>
      </c>
      <c r="Y308" t="n">
        <v>1</v>
      </c>
      <c r="Z308" t="n">
        <v>10</v>
      </c>
    </row>
    <row r="309">
      <c r="A309" t="n">
        <v>16</v>
      </c>
      <c r="B309" t="n">
        <v>120</v>
      </c>
      <c r="C309" t="inlineStr">
        <is>
          <t xml:space="preserve">CONCLUIDO	</t>
        </is>
      </c>
      <c r="D309" t="n">
        <v>4.3198</v>
      </c>
      <c r="E309" t="n">
        <v>23.15</v>
      </c>
      <c r="F309" t="n">
        <v>18.8</v>
      </c>
      <c r="G309" t="n">
        <v>31.33</v>
      </c>
      <c r="H309" t="n">
        <v>0.37</v>
      </c>
      <c r="I309" t="n">
        <v>36</v>
      </c>
      <c r="J309" t="n">
        <v>239.58</v>
      </c>
      <c r="K309" t="n">
        <v>57.72</v>
      </c>
      <c r="L309" t="n">
        <v>5</v>
      </c>
      <c r="M309" t="n">
        <v>34</v>
      </c>
      <c r="N309" t="n">
        <v>56.86</v>
      </c>
      <c r="O309" t="n">
        <v>29782.33</v>
      </c>
      <c r="P309" t="n">
        <v>238.49</v>
      </c>
      <c r="Q309" t="n">
        <v>3033.64</v>
      </c>
      <c r="R309" t="n">
        <v>94.51000000000001</v>
      </c>
      <c r="S309" t="n">
        <v>56.78</v>
      </c>
      <c r="T309" t="n">
        <v>16963.91</v>
      </c>
      <c r="U309" t="n">
        <v>0.6</v>
      </c>
      <c r="V309" t="n">
        <v>0.86</v>
      </c>
      <c r="W309" t="n">
        <v>2.72</v>
      </c>
      <c r="X309" t="n">
        <v>1.03</v>
      </c>
      <c r="Y309" t="n">
        <v>1</v>
      </c>
      <c r="Z309" t="n">
        <v>10</v>
      </c>
    </row>
    <row r="310">
      <c r="A310" t="n">
        <v>17</v>
      </c>
      <c r="B310" t="n">
        <v>120</v>
      </c>
      <c r="C310" t="inlineStr">
        <is>
          <t xml:space="preserve">CONCLUIDO	</t>
        </is>
      </c>
      <c r="D310" t="n">
        <v>4.3654</v>
      </c>
      <c r="E310" t="n">
        <v>22.91</v>
      </c>
      <c r="F310" t="n">
        <v>18.7</v>
      </c>
      <c r="G310" t="n">
        <v>33.99</v>
      </c>
      <c r="H310" t="n">
        <v>0.39</v>
      </c>
      <c r="I310" t="n">
        <v>33</v>
      </c>
      <c r="J310" t="n">
        <v>240.02</v>
      </c>
      <c r="K310" t="n">
        <v>57.72</v>
      </c>
      <c r="L310" t="n">
        <v>5.25</v>
      </c>
      <c r="M310" t="n">
        <v>31</v>
      </c>
      <c r="N310" t="n">
        <v>57.04</v>
      </c>
      <c r="O310" t="n">
        <v>29836.09</v>
      </c>
      <c r="P310" t="n">
        <v>233.81</v>
      </c>
      <c r="Q310" t="n">
        <v>3033.49</v>
      </c>
      <c r="R310" t="n">
        <v>91.23</v>
      </c>
      <c r="S310" t="n">
        <v>56.78</v>
      </c>
      <c r="T310" t="n">
        <v>15338.66</v>
      </c>
      <c r="U310" t="n">
        <v>0.62</v>
      </c>
      <c r="V310" t="n">
        <v>0.86</v>
      </c>
      <c r="W310" t="n">
        <v>2.71</v>
      </c>
      <c r="X310" t="n">
        <v>0.93</v>
      </c>
      <c r="Y310" t="n">
        <v>1</v>
      </c>
      <c r="Z310" t="n">
        <v>10</v>
      </c>
    </row>
    <row r="311">
      <c r="A311" t="n">
        <v>18</v>
      </c>
      <c r="B311" t="n">
        <v>120</v>
      </c>
      <c r="C311" t="inlineStr">
        <is>
          <t xml:space="preserve">CONCLUIDO	</t>
        </is>
      </c>
      <c r="D311" t="n">
        <v>4.3922</v>
      </c>
      <c r="E311" t="n">
        <v>22.77</v>
      </c>
      <c r="F311" t="n">
        <v>18.65</v>
      </c>
      <c r="G311" t="n">
        <v>36.09</v>
      </c>
      <c r="H311" t="n">
        <v>0.41</v>
      </c>
      <c r="I311" t="n">
        <v>31</v>
      </c>
      <c r="J311" t="n">
        <v>240.45</v>
      </c>
      <c r="K311" t="n">
        <v>57.72</v>
      </c>
      <c r="L311" t="n">
        <v>5.5</v>
      </c>
      <c r="M311" t="n">
        <v>28</v>
      </c>
      <c r="N311" t="n">
        <v>57.23</v>
      </c>
      <c r="O311" t="n">
        <v>29890.04</v>
      </c>
      <c r="P311" t="n">
        <v>229.82</v>
      </c>
      <c r="Q311" t="n">
        <v>3033.65</v>
      </c>
      <c r="R311" t="n">
        <v>89.59999999999999</v>
      </c>
      <c r="S311" t="n">
        <v>56.78</v>
      </c>
      <c r="T311" t="n">
        <v>14532.59</v>
      </c>
      <c r="U311" t="n">
        <v>0.63</v>
      </c>
      <c r="V311" t="n">
        <v>0.87</v>
      </c>
      <c r="W311" t="n">
        <v>2.7</v>
      </c>
      <c r="X311" t="n">
        <v>0.88</v>
      </c>
      <c r="Y311" t="n">
        <v>1</v>
      </c>
      <c r="Z311" t="n">
        <v>10</v>
      </c>
    </row>
    <row r="312">
      <c r="A312" t="n">
        <v>19</v>
      </c>
      <c r="B312" t="n">
        <v>120</v>
      </c>
      <c r="C312" t="inlineStr">
        <is>
          <t xml:space="preserve">CONCLUIDO	</t>
        </is>
      </c>
      <c r="D312" t="n">
        <v>4.4047</v>
      </c>
      <c r="E312" t="n">
        <v>22.7</v>
      </c>
      <c r="F312" t="n">
        <v>18.63</v>
      </c>
      <c r="G312" t="n">
        <v>37.25</v>
      </c>
      <c r="H312" t="n">
        <v>0.42</v>
      </c>
      <c r="I312" t="n">
        <v>30</v>
      </c>
      <c r="J312" t="n">
        <v>240.89</v>
      </c>
      <c r="K312" t="n">
        <v>57.72</v>
      </c>
      <c r="L312" t="n">
        <v>5.75</v>
      </c>
      <c r="M312" t="n">
        <v>24</v>
      </c>
      <c r="N312" t="n">
        <v>57.42</v>
      </c>
      <c r="O312" t="n">
        <v>29943.94</v>
      </c>
      <c r="P312" t="n">
        <v>225.8</v>
      </c>
      <c r="Q312" t="n">
        <v>3033.66</v>
      </c>
      <c r="R312" t="n">
        <v>88.48999999999999</v>
      </c>
      <c r="S312" t="n">
        <v>56.78</v>
      </c>
      <c r="T312" t="n">
        <v>13983.88</v>
      </c>
      <c r="U312" t="n">
        <v>0.64</v>
      </c>
      <c r="V312" t="n">
        <v>0.87</v>
      </c>
      <c r="W312" t="n">
        <v>2.72</v>
      </c>
      <c r="X312" t="n">
        <v>0.86</v>
      </c>
      <c r="Y312" t="n">
        <v>1</v>
      </c>
      <c r="Z312" t="n">
        <v>10</v>
      </c>
    </row>
    <row r="313">
      <c r="A313" t="n">
        <v>20</v>
      </c>
      <c r="B313" t="n">
        <v>120</v>
      </c>
      <c r="C313" t="inlineStr">
        <is>
          <t xml:space="preserve">CONCLUIDO	</t>
        </is>
      </c>
      <c r="D313" t="n">
        <v>4.4346</v>
      </c>
      <c r="E313" t="n">
        <v>22.55</v>
      </c>
      <c r="F313" t="n">
        <v>18.57</v>
      </c>
      <c r="G313" t="n">
        <v>39.78</v>
      </c>
      <c r="H313" t="n">
        <v>0.44</v>
      </c>
      <c r="I313" t="n">
        <v>28</v>
      </c>
      <c r="J313" t="n">
        <v>241.33</v>
      </c>
      <c r="K313" t="n">
        <v>57.72</v>
      </c>
      <c r="L313" t="n">
        <v>6</v>
      </c>
      <c r="M313" t="n">
        <v>15</v>
      </c>
      <c r="N313" t="n">
        <v>57.6</v>
      </c>
      <c r="O313" t="n">
        <v>29997.9</v>
      </c>
      <c r="P313" t="n">
        <v>222.15</v>
      </c>
      <c r="Q313" t="n">
        <v>3033.61</v>
      </c>
      <c r="R313" t="n">
        <v>86.31</v>
      </c>
      <c r="S313" t="n">
        <v>56.78</v>
      </c>
      <c r="T313" t="n">
        <v>12902.17</v>
      </c>
      <c r="U313" t="n">
        <v>0.66</v>
      </c>
      <c r="V313" t="n">
        <v>0.87</v>
      </c>
      <c r="W313" t="n">
        <v>2.72</v>
      </c>
      <c r="X313" t="n">
        <v>0.8</v>
      </c>
      <c r="Y313" t="n">
        <v>1</v>
      </c>
      <c r="Z313" t="n">
        <v>10</v>
      </c>
    </row>
    <row r="314">
      <c r="A314" t="n">
        <v>21</v>
      </c>
      <c r="B314" t="n">
        <v>120</v>
      </c>
      <c r="C314" t="inlineStr">
        <is>
          <t xml:space="preserve">CONCLUIDO	</t>
        </is>
      </c>
      <c r="D314" t="n">
        <v>4.4515</v>
      </c>
      <c r="E314" t="n">
        <v>22.46</v>
      </c>
      <c r="F314" t="n">
        <v>18.53</v>
      </c>
      <c r="G314" t="n">
        <v>41.17</v>
      </c>
      <c r="H314" t="n">
        <v>0.46</v>
      </c>
      <c r="I314" t="n">
        <v>27</v>
      </c>
      <c r="J314" t="n">
        <v>241.77</v>
      </c>
      <c r="K314" t="n">
        <v>57.72</v>
      </c>
      <c r="L314" t="n">
        <v>6.25</v>
      </c>
      <c r="M314" t="n">
        <v>7</v>
      </c>
      <c r="N314" t="n">
        <v>57.79</v>
      </c>
      <c r="O314" t="n">
        <v>30051.93</v>
      </c>
      <c r="P314" t="n">
        <v>218.91</v>
      </c>
      <c r="Q314" t="n">
        <v>3033.56</v>
      </c>
      <c r="R314" t="n">
        <v>84.88</v>
      </c>
      <c r="S314" t="n">
        <v>56.78</v>
      </c>
      <c r="T314" t="n">
        <v>12194.03</v>
      </c>
      <c r="U314" t="n">
        <v>0.67</v>
      </c>
      <c r="V314" t="n">
        <v>0.87</v>
      </c>
      <c r="W314" t="n">
        <v>2.72</v>
      </c>
      <c r="X314" t="n">
        <v>0.76</v>
      </c>
      <c r="Y314" t="n">
        <v>1</v>
      </c>
      <c r="Z314" t="n">
        <v>10</v>
      </c>
    </row>
    <row r="315">
      <c r="A315" t="n">
        <v>22</v>
      </c>
      <c r="B315" t="n">
        <v>120</v>
      </c>
      <c r="C315" t="inlineStr">
        <is>
          <t xml:space="preserve">CONCLUIDO	</t>
        </is>
      </c>
      <c r="D315" t="n">
        <v>4.4473</v>
      </c>
      <c r="E315" t="n">
        <v>22.49</v>
      </c>
      <c r="F315" t="n">
        <v>18.55</v>
      </c>
      <c r="G315" t="n">
        <v>41.21</v>
      </c>
      <c r="H315" t="n">
        <v>0.48</v>
      </c>
      <c r="I315" t="n">
        <v>27</v>
      </c>
      <c r="J315" t="n">
        <v>242.2</v>
      </c>
      <c r="K315" t="n">
        <v>57.72</v>
      </c>
      <c r="L315" t="n">
        <v>6.5</v>
      </c>
      <c r="M315" t="n">
        <v>3</v>
      </c>
      <c r="N315" t="n">
        <v>57.98</v>
      </c>
      <c r="O315" t="n">
        <v>30106.03</v>
      </c>
      <c r="P315" t="n">
        <v>219.33</v>
      </c>
      <c r="Q315" t="n">
        <v>3033.69</v>
      </c>
      <c r="R315" t="n">
        <v>85.41</v>
      </c>
      <c r="S315" t="n">
        <v>56.78</v>
      </c>
      <c r="T315" t="n">
        <v>12458.65</v>
      </c>
      <c r="U315" t="n">
        <v>0.66</v>
      </c>
      <c r="V315" t="n">
        <v>0.87</v>
      </c>
      <c r="W315" t="n">
        <v>2.73</v>
      </c>
      <c r="X315" t="n">
        <v>0.78</v>
      </c>
      <c r="Y315" t="n">
        <v>1</v>
      </c>
      <c r="Z315" t="n">
        <v>10</v>
      </c>
    </row>
    <row r="316">
      <c r="A316" t="n">
        <v>23</v>
      </c>
      <c r="B316" t="n">
        <v>120</v>
      </c>
      <c r="C316" t="inlineStr">
        <is>
          <t xml:space="preserve">CONCLUIDO	</t>
        </is>
      </c>
      <c r="D316" t="n">
        <v>4.4453</v>
      </c>
      <c r="E316" t="n">
        <v>22.5</v>
      </c>
      <c r="F316" t="n">
        <v>18.56</v>
      </c>
      <c r="G316" t="n">
        <v>41.24</v>
      </c>
      <c r="H316" t="n">
        <v>0.49</v>
      </c>
      <c r="I316" t="n">
        <v>27</v>
      </c>
      <c r="J316" t="n">
        <v>242.64</v>
      </c>
      <c r="K316" t="n">
        <v>57.72</v>
      </c>
      <c r="L316" t="n">
        <v>6.75</v>
      </c>
      <c r="M316" t="n">
        <v>0</v>
      </c>
      <c r="N316" t="n">
        <v>58.17</v>
      </c>
      <c r="O316" t="n">
        <v>30160.2</v>
      </c>
      <c r="P316" t="n">
        <v>219.26</v>
      </c>
      <c r="Q316" t="n">
        <v>3033.9</v>
      </c>
      <c r="R316" t="n">
        <v>85.67</v>
      </c>
      <c r="S316" t="n">
        <v>56.78</v>
      </c>
      <c r="T316" t="n">
        <v>12589.16</v>
      </c>
      <c r="U316" t="n">
        <v>0.66</v>
      </c>
      <c r="V316" t="n">
        <v>0.87</v>
      </c>
      <c r="W316" t="n">
        <v>2.73</v>
      </c>
      <c r="X316" t="n">
        <v>0.79</v>
      </c>
      <c r="Y316" t="n">
        <v>1</v>
      </c>
      <c r="Z316" t="n">
        <v>10</v>
      </c>
    </row>
    <row r="317">
      <c r="A317" t="n">
        <v>0</v>
      </c>
      <c r="B317" t="n">
        <v>145</v>
      </c>
      <c r="C317" t="inlineStr">
        <is>
          <t xml:space="preserve">CONCLUIDO	</t>
        </is>
      </c>
      <c r="D317" t="n">
        <v>1.9178</v>
      </c>
      <c r="E317" t="n">
        <v>52.14</v>
      </c>
      <c r="F317" t="n">
        <v>29.15</v>
      </c>
      <c r="G317" t="n">
        <v>4.7</v>
      </c>
      <c r="H317" t="n">
        <v>0.06</v>
      </c>
      <c r="I317" t="n">
        <v>372</v>
      </c>
      <c r="J317" t="n">
        <v>285.18</v>
      </c>
      <c r="K317" t="n">
        <v>61.2</v>
      </c>
      <c r="L317" t="n">
        <v>1</v>
      </c>
      <c r="M317" t="n">
        <v>370</v>
      </c>
      <c r="N317" t="n">
        <v>77.98</v>
      </c>
      <c r="O317" t="n">
        <v>35406.83</v>
      </c>
      <c r="P317" t="n">
        <v>511.84</v>
      </c>
      <c r="Q317" t="n">
        <v>3035.47</v>
      </c>
      <c r="R317" t="n">
        <v>433.07</v>
      </c>
      <c r="S317" t="n">
        <v>56.78</v>
      </c>
      <c r="T317" t="n">
        <v>184563.67</v>
      </c>
      <c r="U317" t="n">
        <v>0.13</v>
      </c>
      <c r="V317" t="n">
        <v>0.55</v>
      </c>
      <c r="W317" t="n">
        <v>3.27</v>
      </c>
      <c r="X317" t="n">
        <v>11.37</v>
      </c>
      <c r="Y317" t="n">
        <v>1</v>
      </c>
      <c r="Z317" t="n">
        <v>10</v>
      </c>
    </row>
    <row r="318">
      <c r="A318" t="n">
        <v>1</v>
      </c>
      <c r="B318" t="n">
        <v>145</v>
      </c>
      <c r="C318" t="inlineStr">
        <is>
          <t xml:space="preserve">CONCLUIDO	</t>
        </is>
      </c>
      <c r="D318" t="n">
        <v>2.3567</v>
      </c>
      <c r="E318" t="n">
        <v>42.43</v>
      </c>
      <c r="F318" t="n">
        <v>25.53</v>
      </c>
      <c r="G318" t="n">
        <v>5.91</v>
      </c>
      <c r="H318" t="n">
        <v>0.08</v>
      </c>
      <c r="I318" t="n">
        <v>259</v>
      </c>
      <c r="J318" t="n">
        <v>285.68</v>
      </c>
      <c r="K318" t="n">
        <v>61.2</v>
      </c>
      <c r="L318" t="n">
        <v>1.25</v>
      </c>
      <c r="M318" t="n">
        <v>257</v>
      </c>
      <c r="N318" t="n">
        <v>78.23999999999999</v>
      </c>
      <c r="O318" t="n">
        <v>35468.6</v>
      </c>
      <c r="P318" t="n">
        <v>445.46</v>
      </c>
      <c r="Q318" t="n">
        <v>3034.66</v>
      </c>
      <c r="R318" t="n">
        <v>313.79</v>
      </c>
      <c r="S318" t="n">
        <v>56.78</v>
      </c>
      <c r="T318" t="n">
        <v>125486.15</v>
      </c>
      <c r="U318" t="n">
        <v>0.18</v>
      </c>
      <c r="V318" t="n">
        <v>0.63</v>
      </c>
      <c r="W318" t="n">
        <v>3.1</v>
      </c>
      <c r="X318" t="n">
        <v>7.75</v>
      </c>
      <c r="Y318" t="n">
        <v>1</v>
      </c>
      <c r="Z318" t="n">
        <v>10</v>
      </c>
    </row>
    <row r="319">
      <c r="A319" t="n">
        <v>2</v>
      </c>
      <c r="B319" t="n">
        <v>145</v>
      </c>
      <c r="C319" t="inlineStr">
        <is>
          <t xml:space="preserve">CONCLUIDO	</t>
        </is>
      </c>
      <c r="D319" t="n">
        <v>2.686</v>
      </c>
      <c r="E319" t="n">
        <v>37.23</v>
      </c>
      <c r="F319" t="n">
        <v>23.61</v>
      </c>
      <c r="G319" t="n">
        <v>7.15</v>
      </c>
      <c r="H319" t="n">
        <v>0.09</v>
      </c>
      <c r="I319" t="n">
        <v>198</v>
      </c>
      <c r="J319" t="n">
        <v>286.19</v>
      </c>
      <c r="K319" t="n">
        <v>61.2</v>
      </c>
      <c r="L319" t="n">
        <v>1.5</v>
      </c>
      <c r="M319" t="n">
        <v>196</v>
      </c>
      <c r="N319" t="n">
        <v>78.48999999999999</v>
      </c>
      <c r="O319" t="n">
        <v>35530.47</v>
      </c>
      <c r="P319" t="n">
        <v>409.29</v>
      </c>
      <c r="Q319" t="n">
        <v>3034.6</v>
      </c>
      <c r="R319" t="n">
        <v>251.52</v>
      </c>
      <c r="S319" t="n">
        <v>56.78</v>
      </c>
      <c r="T319" t="n">
        <v>94655.32000000001</v>
      </c>
      <c r="U319" t="n">
        <v>0.23</v>
      </c>
      <c r="V319" t="n">
        <v>0.68</v>
      </c>
      <c r="W319" t="n">
        <v>2.98</v>
      </c>
      <c r="X319" t="n">
        <v>5.84</v>
      </c>
      <c r="Y319" t="n">
        <v>1</v>
      </c>
      <c r="Z319" t="n">
        <v>10</v>
      </c>
    </row>
    <row r="320">
      <c r="A320" t="n">
        <v>3</v>
      </c>
      <c r="B320" t="n">
        <v>145</v>
      </c>
      <c r="C320" t="inlineStr">
        <is>
          <t xml:space="preserve">CONCLUIDO	</t>
        </is>
      </c>
      <c r="D320" t="n">
        <v>2.9305</v>
      </c>
      <c r="E320" t="n">
        <v>34.12</v>
      </c>
      <c r="F320" t="n">
        <v>22.5</v>
      </c>
      <c r="G320" t="n">
        <v>8.380000000000001</v>
      </c>
      <c r="H320" t="n">
        <v>0.11</v>
      </c>
      <c r="I320" t="n">
        <v>161</v>
      </c>
      <c r="J320" t="n">
        <v>286.69</v>
      </c>
      <c r="K320" t="n">
        <v>61.2</v>
      </c>
      <c r="L320" t="n">
        <v>1.75</v>
      </c>
      <c r="M320" t="n">
        <v>159</v>
      </c>
      <c r="N320" t="n">
        <v>78.73999999999999</v>
      </c>
      <c r="O320" t="n">
        <v>35592.57</v>
      </c>
      <c r="P320" t="n">
        <v>387.84</v>
      </c>
      <c r="Q320" t="n">
        <v>3034.54</v>
      </c>
      <c r="R320" t="n">
        <v>214.85</v>
      </c>
      <c r="S320" t="n">
        <v>56.78</v>
      </c>
      <c r="T320" t="n">
        <v>76506.64</v>
      </c>
      <c r="U320" t="n">
        <v>0.26</v>
      </c>
      <c r="V320" t="n">
        <v>0.72</v>
      </c>
      <c r="W320" t="n">
        <v>2.92</v>
      </c>
      <c r="X320" t="n">
        <v>4.73</v>
      </c>
      <c r="Y320" t="n">
        <v>1</v>
      </c>
      <c r="Z320" t="n">
        <v>10</v>
      </c>
    </row>
    <row r="321">
      <c r="A321" t="n">
        <v>4</v>
      </c>
      <c r="B321" t="n">
        <v>145</v>
      </c>
      <c r="C321" t="inlineStr">
        <is>
          <t xml:space="preserve">CONCLUIDO	</t>
        </is>
      </c>
      <c r="D321" t="n">
        <v>3.1317</v>
      </c>
      <c r="E321" t="n">
        <v>31.93</v>
      </c>
      <c r="F321" t="n">
        <v>21.71</v>
      </c>
      <c r="G321" t="n">
        <v>9.65</v>
      </c>
      <c r="H321" t="n">
        <v>0.12</v>
      </c>
      <c r="I321" t="n">
        <v>135</v>
      </c>
      <c r="J321" t="n">
        <v>287.19</v>
      </c>
      <c r="K321" t="n">
        <v>61.2</v>
      </c>
      <c r="L321" t="n">
        <v>2</v>
      </c>
      <c r="M321" t="n">
        <v>133</v>
      </c>
      <c r="N321" t="n">
        <v>78.98999999999999</v>
      </c>
      <c r="O321" t="n">
        <v>35654.65</v>
      </c>
      <c r="P321" t="n">
        <v>371.51</v>
      </c>
      <c r="Q321" t="n">
        <v>3034.17</v>
      </c>
      <c r="R321" t="n">
        <v>189.44</v>
      </c>
      <c r="S321" t="n">
        <v>56.78</v>
      </c>
      <c r="T321" t="n">
        <v>63934.14</v>
      </c>
      <c r="U321" t="n">
        <v>0.3</v>
      </c>
      <c r="V321" t="n">
        <v>0.74</v>
      </c>
      <c r="W321" t="n">
        <v>2.87</v>
      </c>
      <c r="X321" t="n">
        <v>3.94</v>
      </c>
      <c r="Y321" t="n">
        <v>1</v>
      </c>
      <c r="Z321" t="n">
        <v>10</v>
      </c>
    </row>
    <row r="322">
      <c r="A322" t="n">
        <v>5</v>
      </c>
      <c r="B322" t="n">
        <v>145</v>
      </c>
      <c r="C322" t="inlineStr">
        <is>
          <t xml:space="preserve">CONCLUIDO	</t>
        </is>
      </c>
      <c r="D322" t="n">
        <v>3.2986</v>
      </c>
      <c r="E322" t="n">
        <v>30.32</v>
      </c>
      <c r="F322" t="n">
        <v>21.12</v>
      </c>
      <c r="G322" t="n">
        <v>10.92</v>
      </c>
      <c r="H322" t="n">
        <v>0.14</v>
      </c>
      <c r="I322" t="n">
        <v>116</v>
      </c>
      <c r="J322" t="n">
        <v>287.7</v>
      </c>
      <c r="K322" t="n">
        <v>61.2</v>
      </c>
      <c r="L322" t="n">
        <v>2.25</v>
      </c>
      <c r="M322" t="n">
        <v>114</v>
      </c>
      <c r="N322" t="n">
        <v>79.25</v>
      </c>
      <c r="O322" t="n">
        <v>35716.83</v>
      </c>
      <c r="P322" t="n">
        <v>359</v>
      </c>
      <c r="Q322" t="n">
        <v>3034.18</v>
      </c>
      <c r="R322" t="n">
        <v>170.21</v>
      </c>
      <c r="S322" t="n">
        <v>56.78</v>
      </c>
      <c r="T322" t="n">
        <v>54412.01</v>
      </c>
      <c r="U322" t="n">
        <v>0.33</v>
      </c>
      <c r="V322" t="n">
        <v>0.76</v>
      </c>
      <c r="W322" t="n">
        <v>2.84</v>
      </c>
      <c r="X322" t="n">
        <v>3.35</v>
      </c>
      <c r="Y322" t="n">
        <v>1</v>
      </c>
      <c r="Z322" t="n">
        <v>10</v>
      </c>
    </row>
    <row r="323">
      <c r="A323" t="n">
        <v>6</v>
      </c>
      <c r="B323" t="n">
        <v>145</v>
      </c>
      <c r="C323" t="inlineStr">
        <is>
          <t xml:space="preserve">CONCLUIDO	</t>
        </is>
      </c>
      <c r="D323" t="n">
        <v>3.4297</v>
      </c>
      <c r="E323" t="n">
        <v>29.16</v>
      </c>
      <c r="F323" t="n">
        <v>20.71</v>
      </c>
      <c r="G323" t="n">
        <v>12.18</v>
      </c>
      <c r="H323" t="n">
        <v>0.15</v>
      </c>
      <c r="I323" t="n">
        <v>102</v>
      </c>
      <c r="J323" t="n">
        <v>288.2</v>
      </c>
      <c r="K323" t="n">
        <v>61.2</v>
      </c>
      <c r="L323" t="n">
        <v>2.5</v>
      </c>
      <c r="M323" t="n">
        <v>100</v>
      </c>
      <c r="N323" t="n">
        <v>79.5</v>
      </c>
      <c r="O323" t="n">
        <v>35779.11</v>
      </c>
      <c r="P323" t="n">
        <v>349.82</v>
      </c>
      <c r="Q323" t="n">
        <v>3033.7</v>
      </c>
      <c r="R323" t="n">
        <v>156.7</v>
      </c>
      <c r="S323" t="n">
        <v>56.78</v>
      </c>
      <c r="T323" t="n">
        <v>47725.48</v>
      </c>
      <c r="U323" t="n">
        <v>0.36</v>
      </c>
      <c r="V323" t="n">
        <v>0.78</v>
      </c>
      <c r="W323" t="n">
        <v>2.82</v>
      </c>
      <c r="X323" t="n">
        <v>2.94</v>
      </c>
      <c r="Y323" t="n">
        <v>1</v>
      </c>
      <c r="Z323" t="n">
        <v>10</v>
      </c>
    </row>
    <row r="324">
      <c r="A324" t="n">
        <v>7</v>
      </c>
      <c r="B324" t="n">
        <v>145</v>
      </c>
      <c r="C324" t="inlineStr">
        <is>
          <t xml:space="preserve">CONCLUIDO	</t>
        </is>
      </c>
      <c r="D324" t="n">
        <v>3.5407</v>
      </c>
      <c r="E324" t="n">
        <v>28.24</v>
      </c>
      <c r="F324" t="n">
        <v>20.39</v>
      </c>
      <c r="G324" t="n">
        <v>13.44</v>
      </c>
      <c r="H324" t="n">
        <v>0.17</v>
      </c>
      <c r="I324" t="n">
        <v>91</v>
      </c>
      <c r="J324" t="n">
        <v>288.71</v>
      </c>
      <c r="K324" t="n">
        <v>61.2</v>
      </c>
      <c r="L324" t="n">
        <v>2.75</v>
      </c>
      <c r="M324" t="n">
        <v>89</v>
      </c>
      <c r="N324" t="n">
        <v>79.76000000000001</v>
      </c>
      <c r="O324" t="n">
        <v>35841.5</v>
      </c>
      <c r="P324" t="n">
        <v>342.2</v>
      </c>
      <c r="Q324" t="n">
        <v>3034.05</v>
      </c>
      <c r="R324" t="n">
        <v>146.55</v>
      </c>
      <c r="S324" t="n">
        <v>56.78</v>
      </c>
      <c r="T324" t="n">
        <v>42705.26</v>
      </c>
      <c r="U324" t="n">
        <v>0.39</v>
      </c>
      <c r="V324" t="n">
        <v>0.79</v>
      </c>
      <c r="W324" t="n">
        <v>2.79</v>
      </c>
      <c r="X324" t="n">
        <v>2.62</v>
      </c>
      <c r="Y324" t="n">
        <v>1</v>
      </c>
      <c r="Z324" t="n">
        <v>10</v>
      </c>
    </row>
    <row r="325">
      <c r="A325" t="n">
        <v>8</v>
      </c>
      <c r="B325" t="n">
        <v>145</v>
      </c>
      <c r="C325" t="inlineStr">
        <is>
          <t xml:space="preserve">CONCLUIDO	</t>
        </is>
      </c>
      <c r="D325" t="n">
        <v>3.6356</v>
      </c>
      <c r="E325" t="n">
        <v>27.51</v>
      </c>
      <c r="F325" t="n">
        <v>20.14</v>
      </c>
      <c r="G325" t="n">
        <v>14.73</v>
      </c>
      <c r="H325" t="n">
        <v>0.18</v>
      </c>
      <c r="I325" t="n">
        <v>82</v>
      </c>
      <c r="J325" t="n">
        <v>289.21</v>
      </c>
      <c r="K325" t="n">
        <v>61.2</v>
      </c>
      <c r="L325" t="n">
        <v>3</v>
      </c>
      <c r="M325" t="n">
        <v>80</v>
      </c>
      <c r="N325" t="n">
        <v>80.02</v>
      </c>
      <c r="O325" t="n">
        <v>35903.99</v>
      </c>
      <c r="P325" t="n">
        <v>335.62</v>
      </c>
      <c r="Q325" t="n">
        <v>3033.77</v>
      </c>
      <c r="R325" t="n">
        <v>137.95</v>
      </c>
      <c r="S325" t="n">
        <v>56.78</v>
      </c>
      <c r="T325" t="n">
        <v>38454.64</v>
      </c>
      <c r="U325" t="n">
        <v>0.41</v>
      </c>
      <c r="V325" t="n">
        <v>0.8</v>
      </c>
      <c r="W325" t="n">
        <v>2.79</v>
      </c>
      <c r="X325" t="n">
        <v>2.37</v>
      </c>
      <c r="Y325" t="n">
        <v>1</v>
      </c>
      <c r="Z325" t="n">
        <v>10</v>
      </c>
    </row>
    <row r="326">
      <c r="A326" t="n">
        <v>9</v>
      </c>
      <c r="B326" t="n">
        <v>145</v>
      </c>
      <c r="C326" t="inlineStr">
        <is>
          <t xml:space="preserve">CONCLUIDO	</t>
        </is>
      </c>
      <c r="D326" t="n">
        <v>3.7262</v>
      </c>
      <c r="E326" t="n">
        <v>26.84</v>
      </c>
      <c r="F326" t="n">
        <v>19.9</v>
      </c>
      <c r="G326" t="n">
        <v>16.13</v>
      </c>
      <c r="H326" t="n">
        <v>0.2</v>
      </c>
      <c r="I326" t="n">
        <v>74</v>
      </c>
      <c r="J326" t="n">
        <v>289.72</v>
      </c>
      <c r="K326" t="n">
        <v>61.2</v>
      </c>
      <c r="L326" t="n">
        <v>3.25</v>
      </c>
      <c r="M326" t="n">
        <v>72</v>
      </c>
      <c r="N326" t="n">
        <v>80.27</v>
      </c>
      <c r="O326" t="n">
        <v>35966.59</v>
      </c>
      <c r="P326" t="n">
        <v>329.04</v>
      </c>
      <c r="Q326" t="n">
        <v>3033.66</v>
      </c>
      <c r="R326" t="n">
        <v>130.85</v>
      </c>
      <c r="S326" t="n">
        <v>56.78</v>
      </c>
      <c r="T326" t="n">
        <v>34942.44</v>
      </c>
      <c r="U326" t="n">
        <v>0.43</v>
      </c>
      <c r="V326" t="n">
        <v>0.8100000000000001</v>
      </c>
      <c r="W326" t="n">
        <v>2.76</v>
      </c>
      <c r="X326" t="n">
        <v>2.13</v>
      </c>
      <c r="Y326" t="n">
        <v>1</v>
      </c>
      <c r="Z326" t="n">
        <v>10</v>
      </c>
    </row>
    <row r="327">
      <c r="A327" t="n">
        <v>10</v>
      </c>
      <c r="B327" t="n">
        <v>145</v>
      </c>
      <c r="C327" t="inlineStr">
        <is>
          <t xml:space="preserve">CONCLUIDO	</t>
        </is>
      </c>
      <c r="D327" t="n">
        <v>3.801</v>
      </c>
      <c r="E327" t="n">
        <v>26.31</v>
      </c>
      <c r="F327" t="n">
        <v>19.7</v>
      </c>
      <c r="G327" t="n">
        <v>17.38</v>
      </c>
      <c r="H327" t="n">
        <v>0.21</v>
      </c>
      <c r="I327" t="n">
        <v>68</v>
      </c>
      <c r="J327" t="n">
        <v>290.23</v>
      </c>
      <c r="K327" t="n">
        <v>61.2</v>
      </c>
      <c r="L327" t="n">
        <v>3.5</v>
      </c>
      <c r="M327" t="n">
        <v>66</v>
      </c>
      <c r="N327" t="n">
        <v>80.53</v>
      </c>
      <c r="O327" t="n">
        <v>36029.29</v>
      </c>
      <c r="P327" t="n">
        <v>323.64</v>
      </c>
      <c r="Q327" t="n">
        <v>3033.5</v>
      </c>
      <c r="R327" t="n">
        <v>123.69</v>
      </c>
      <c r="S327" t="n">
        <v>56.78</v>
      </c>
      <c r="T327" t="n">
        <v>31391.16</v>
      </c>
      <c r="U327" t="n">
        <v>0.46</v>
      </c>
      <c r="V327" t="n">
        <v>0.82</v>
      </c>
      <c r="W327" t="n">
        <v>2.76</v>
      </c>
      <c r="X327" t="n">
        <v>1.93</v>
      </c>
      <c r="Y327" t="n">
        <v>1</v>
      </c>
      <c r="Z327" t="n">
        <v>10</v>
      </c>
    </row>
    <row r="328">
      <c r="A328" t="n">
        <v>11</v>
      </c>
      <c r="B328" t="n">
        <v>145</v>
      </c>
      <c r="C328" t="inlineStr">
        <is>
          <t xml:space="preserve">CONCLUIDO	</t>
        </is>
      </c>
      <c r="D328" t="n">
        <v>3.8708</v>
      </c>
      <c r="E328" t="n">
        <v>25.83</v>
      </c>
      <c r="F328" t="n">
        <v>19.54</v>
      </c>
      <c r="G328" t="n">
        <v>18.91</v>
      </c>
      <c r="H328" t="n">
        <v>0.23</v>
      </c>
      <c r="I328" t="n">
        <v>62</v>
      </c>
      <c r="J328" t="n">
        <v>290.74</v>
      </c>
      <c r="K328" t="n">
        <v>61.2</v>
      </c>
      <c r="L328" t="n">
        <v>3.75</v>
      </c>
      <c r="M328" t="n">
        <v>60</v>
      </c>
      <c r="N328" t="n">
        <v>80.79000000000001</v>
      </c>
      <c r="O328" t="n">
        <v>36092.1</v>
      </c>
      <c r="P328" t="n">
        <v>318.86</v>
      </c>
      <c r="Q328" t="n">
        <v>3033.8</v>
      </c>
      <c r="R328" t="n">
        <v>118.74</v>
      </c>
      <c r="S328" t="n">
        <v>56.78</v>
      </c>
      <c r="T328" t="n">
        <v>28945.84</v>
      </c>
      <c r="U328" t="n">
        <v>0.48</v>
      </c>
      <c r="V328" t="n">
        <v>0.83</v>
      </c>
      <c r="W328" t="n">
        <v>2.76</v>
      </c>
      <c r="X328" t="n">
        <v>1.78</v>
      </c>
      <c r="Y328" t="n">
        <v>1</v>
      </c>
      <c r="Z328" t="n">
        <v>10</v>
      </c>
    </row>
    <row r="329">
      <c r="A329" t="n">
        <v>12</v>
      </c>
      <c r="B329" t="n">
        <v>145</v>
      </c>
      <c r="C329" t="inlineStr">
        <is>
          <t xml:space="preserve">CONCLUIDO	</t>
        </is>
      </c>
      <c r="D329" t="n">
        <v>3.9231</v>
      </c>
      <c r="E329" t="n">
        <v>25.49</v>
      </c>
      <c r="F329" t="n">
        <v>19.42</v>
      </c>
      <c r="G329" t="n">
        <v>20.08</v>
      </c>
      <c r="H329" t="n">
        <v>0.24</v>
      </c>
      <c r="I329" t="n">
        <v>58</v>
      </c>
      <c r="J329" t="n">
        <v>291.25</v>
      </c>
      <c r="K329" t="n">
        <v>61.2</v>
      </c>
      <c r="L329" t="n">
        <v>4</v>
      </c>
      <c r="M329" t="n">
        <v>56</v>
      </c>
      <c r="N329" t="n">
        <v>81.05</v>
      </c>
      <c r="O329" t="n">
        <v>36155.02</v>
      </c>
      <c r="P329" t="n">
        <v>314.1</v>
      </c>
      <c r="Q329" t="n">
        <v>3033.61</v>
      </c>
      <c r="R329" t="n">
        <v>114.61</v>
      </c>
      <c r="S329" t="n">
        <v>56.78</v>
      </c>
      <c r="T329" t="n">
        <v>26902.66</v>
      </c>
      <c r="U329" t="n">
        <v>0.5</v>
      </c>
      <c r="V329" t="n">
        <v>0.83</v>
      </c>
      <c r="W329" t="n">
        <v>2.75</v>
      </c>
      <c r="X329" t="n">
        <v>1.65</v>
      </c>
      <c r="Y329" t="n">
        <v>1</v>
      </c>
      <c r="Z329" t="n">
        <v>10</v>
      </c>
    </row>
    <row r="330">
      <c r="A330" t="n">
        <v>13</v>
      </c>
      <c r="B330" t="n">
        <v>145</v>
      </c>
      <c r="C330" t="inlineStr">
        <is>
          <t xml:space="preserve">CONCLUIDO	</t>
        </is>
      </c>
      <c r="D330" t="n">
        <v>3.9737</v>
      </c>
      <c r="E330" t="n">
        <v>25.17</v>
      </c>
      <c r="F330" t="n">
        <v>19.31</v>
      </c>
      <c r="G330" t="n">
        <v>21.45</v>
      </c>
      <c r="H330" t="n">
        <v>0.26</v>
      </c>
      <c r="I330" t="n">
        <v>54</v>
      </c>
      <c r="J330" t="n">
        <v>291.76</v>
      </c>
      <c r="K330" t="n">
        <v>61.2</v>
      </c>
      <c r="L330" t="n">
        <v>4.25</v>
      </c>
      <c r="M330" t="n">
        <v>52</v>
      </c>
      <c r="N330" t="n">
        <v>81.31</v>
      </c>
      <c r="O330" t="n">
        <v>36218.04</v>
      </c>
      <c r="P330" t="n">
        <v>309.76</v>
      </c>
      <c r="Q330" t="n">
        <v>3033.57</v>
      </c>
      <c r="R330" t="n">
        <v>110.96</v>
      </c>
      <c r="S330" t="n">
        <v>56.78</v>
      </c>
      <c r="T330" t="n">
        <v>25097.22</v>
      </c>
      <c r="U330" t="n">
        <v>0.51</v>
      </c>
      <c r="V330" t="n">
        <v>0.84</v>
      </c>
      <c r="W330" t="n">
        <v>2.74</v>
      </c>
      <c r="X330" t="n">
        <v>1.54</v>
      </c>
      <c r="Y330" t="n">
        <v>1</v>
      </c>
      <c r="Z330" t="n">
        <v>10</v>
      </c>
    </row>
    <row r="331">
      <c r="A331" t="n">
        <v>14</v>
      </c>
      <c r="B331" t="n">
        <v>145</v>
      </c>
      <c r="C331" t="inlineStr">
        <is>
          <t xml:space="preserve">CONCLUIDO	</t>
        </is>
      </c>
      <c r="D331" t="n">
        <v>4.0273</v>
      </c>
      <c r="E331" t="n">
        <v>24.83</v>
      </c>
      <c r="F331" t="n">
        <v>19.19</v>
      </c>
      <c r="G331" t="n">
        <v>23.02</v>
      </c>
      <c r="H331" t="n">
        <v>0.27</v>
      </c>
      <c r="I331" t="n">
        <v>50</v>
      </c>
      <c r="J331" t="n">
        <v>292.27</v>
      </c>
      <c r="K331" t="n">
        <v>61.2</v>
      </c>
      <c r="L331" t="n">
        <v>4.5</v>
      </c>
      <c r="M331" t="n">
        <v>48</v>
      </c>
      <c r="N331" t="n">
        <v>81.56999999999999</v>
      </c>
      <c r="O331" t="n">
        <v>36281.16</v>
      </c>
      <c r="P331" t="n">
        <v>305.43</v>
      </c>
      <c r="Q331" t="n">
        <v>3033.69</v>
      </c>
      <c r="R331" t="n">
        <v>107.19</v>
      </c>
      <c r="S331" t="n">
        <v>56.78</v>
      </c>
      <c r="T331" t="n">
        <v>23231.55</v>
      </c>
      <c r="U331" t="n">
        <v>0.53</v>
      </c>
      <c r="V331" t="n">
        <v>0.84</v>
      </c>
      <c r="W331" t="n">
        <v>2.73</v>
      </c>
      <c r="X331" t="n">
        <v>1.42</v>
      </c>
      <c r="Y331" t="n">
        <v>1</v>
      </c>
      <c r="Z331" t="n">
        <v>10</v>
      </c>
    </row>
    <row r="332">
      <c r="A332" t="n">
        <v>15</v>
      </c>
      <c r="B332" t="n">
        <v>145</v>
      </c>
      <c r="C332" t="inlineStr">
        <is>
          <t xml:space="preserve">CONCLUIDO	</t>
        </is>
      </c>
      <c r="D332" t="n">
        <v>4.0684</v>
      </c>
      <c r="E332" t="n">
        <v>24.58</v>
      </c>
      <c r="F332" t="n">
        <v>19.1</v>
      </c>
      <c r="G332" t="n">
        <v>24.38</v>
      </c>
      <c r="H332" t="n">
        <v>0.29</v>
      </c>
      <c r="I332" t="n">
        <v>47</v>
      </c>
      <c r="J332" t="n">
        <v>292.79</v>
      </c>
      <c r="K332" t="n">
        <v>61.2</v>
      </c>
      <c r="L332" t="n">
        <v>4.75</v>
      </c>
      <c r="M332" t="n">
        <v>45</v>
      </c>
      <c r="N332" t="n">
        <v>81.84</v>
      </c>
      <c r="O332" t="n">
        <v>36344.4</v>
      </c>
      <c r="P332" t="n">
        <v>301.25</v>
      </c>
      <c r="Q332" t="n">
        <v>3033.61</v>
      </c>
      <c r="R332" t="n">
        <v>104.06</v>
      </c>
      <c r="S332" t="n">
        <v>56.78</v>
      </c>
      <c r="T332" t="n">
        <v>21683.76</v>
      </c>
      <c r="U332" t="n">
        <v>0.55</v>
      </c>
      <c r="V332" t="n">
        <v>0.84</v>
      </c>
      <c r="W332" t="n">
        <v>2.73</v>
      </c>
      <c r="X332" t="n">
        <v>1.33</v>
      </c>
      <c r="Y332" t="n">
        <v>1</v>
      </c>
      <c r="Z332" t="n">
        <v>10</v>
      </c>
    </row>
    <row r="333">
      <c r="A333" t="n">
        <v>16</v>
      </c>
      <c r="B333" t="n">
        <v>145</v>
      </c>
      <c r="C333" t="inlineStr">
        <is>
          <t xml:space="preserve">CONCLUIDO	</t>
        </is>
      </c>
      <c r="D333" t="n">
        <v>4.1094</v>
      </c>
      <c r="E333" t="n">
        <v>24.33</v>
      </c>
      <c r="F333" t="n">
        <v>19.01</v>
      </c>
      <c r="G333" t="n">
        <v>25.93</v>
      </c>
      <c r="H333" t="n">
        <v>0.3</v>
      </c>
      <c r="I333" t="n">
        <v>44</v>
      </c>
      <c r="J333" t="n">
        <v>293.3</v>
      </c>
      <c r="K333" t="n">
        <v>61.2</v>
      </c>
      <c r="L333" t="n">
        <v>5</v>
      </c>
      <c r="M333" t="n">
        <v>42</v>
      </c>
      <c r="N333" t="n">
        <v>82.09999999999999</v>
      </c>
      <c r="O333" t="n">
        <v>36407.75</v>
      </c>
      <c r="P333" t="n">
        <v>298.12</v>
      </c>
      <c r="Q333" t="n">
        <v>3033.53</v>
      </c>
      <c r="R333" t="n">
        <v>101.41</v>
      </c>
      <c r="S333" t="n">
        <v>56.78</v>
      </c>
      <c r="T333" t="n">
        <v>20370.9</v>
      </c>
      <c r="U333" t="n">
        <v>0.5600000000000001</v>
      </c>
      <c r="V333" t="n">
        <v>0.85</v>
      </c>
      <c r="W333" t="n">
        <v>2.73</v>
      </c>
      <c r="X333" t="n">
        <v>1.25</v>
      </c>
      <c r="Y333" t="n">
        <v>1</v>
      </c>
      <c r="Z333" t="n">
        <v>10</v>
      </c>
    </row>
    <row r="334">
      <c r="A334" t="n">
        <v>17</v>
      </c>
      <c r="B334" t="n">
        <v>145</v>
      </c>
      <c r="C334" t="inlineStr">
        <is>
          <t xml:space="preserve">CONCLUIDO	</t>
        </is>
      </c>
      <c r="D334" t="n">
        <v>4.1416</v>
      </c>
      <c r="E334" t="n">
        <v>24.15</v>
      </c>
      <c r="F334" t="n">
        <v>18.93</v>
      </c>
      <c r="G334" t="n">
        <v>27.05</v>
      </c>
      <c r="H334" t="n">
        <v>0.32</v>
      </c>
      <c r="I334" t="n">
        <v>42</v>
      </c>
      <c r="J334" t="n">
        <v>293.81</v>
      </c>
      <c r="K334" t="n">
        <v>61.2</v>
      </c>
      <c r="L334" t="n">
        <v>5.25</v>
      </c>
      <c r="M334" t="n">
        <v>40</v>
      </c>
      <c r="N334" t="n">
        <v>82.36</v>
      </c>
      <c r="O334" t="n">
        <v>36471.2</v>
      </c>
      <c r="P334" t="n">
        <v>294.61</v>
      </c>
      <c r="Q334" t="n">
        <v>3033.45</v>
      </c>
      <c r="R334" t="n">
        <v>98.76000000000001</v>
      </c>
      <c r="S334" t="n">
        <v>56.78</v>
      </c>
      <c r="T334" t="n">
        <v>19057.82</v>
      </c>
      <c r="U334" t="n">
        <v>0.57</v>
      </c>
      <c r="V334" t="n">
        <v>0.85</v>
      </c>
      <c r="W334" t="n">
        <v>2.72</v>
      </c>
      <c r="X334" t="n">
        <v>1.17</v>
      </c>
      <c r="Y334" t="n">
        <v>1</v>
      </c>
      <c r="Z334" t="n">
        <v>10</v>
      </c>
    </row>
    <row r="335">
      <c r="A335" t="n">
        <v>18</v>
      </c>
      <c r="B335" t="n">
        <v>145</v>
      </c>
      <c r="C335" t="inlineStr">
        <is>
          <t xml:space="preserve">CONCLUIDO	</t>
        </is>
      </c>
      <c r="D335" t="n">
        <v>4.1836</v>
      </c>
      <c r="E335" t="n">
        <v>23.9</v>
      </c>
      <c r="F335" t="n">
        <v>18.85</v>
      </c>
      <c r="G335" t="n">
        <v>29</v>
      </c>
      <c r="H335" t="n">
        <v>0.33</v>
      </c>
      <c r="I335" t="n">
        <v>39</v>
      </c>
      <c r="J335" t="n">
        <v>294.33</v>
      </c>
      <c r="K335" t="n">
        <v>61.2</v>
      </c>
      <c r="L335" t="n">
        <v>5.5</v>
      </c>
      <c r="M335" t="n">
        <v>37</v>
      </c>
      <c r="N335" t="n">
        <v>82.63</v>
      </c>
      <c r="O335" t="n">
        <v>36534.76</v>
      </c>
      <c r="P335" t="n">
        <v>289.97</v>
      </c>
      <c r="Q335" t="n">
        <v>3033.62</v>
      </c>
      <c r="R335" t="n">
        <v>96.22</v>
      </c>
      <c r="S335" t="n">
        <v>56.78</v>
      </c>
      <c r="T335" t="n">
        <v>17804.02</v>
      </c>
      <c r="U335" t="n">
        <v>0.59</v>
      </c>
      <c r="V335" t="n">
        <v>0.86</v>
      </c>
      <c r="W335" t="n">
        <v>2.72</v>
      </c>
      <c r="X335" t="n">
        <v>1.09</v>
      </c>
      <c r="Y335" t="n">
        <v>1</v>
      </c>
      <c r="Z335" t="n">
        <v>10</v>
      </c>
    </row>
    <row r="336">
      <c r="A336" t="n">
        <v>19</v>
      </c>
      <c r="B336" t="n">
        <v>145</v>
      </c>
      <c r="C336" t="inlineStr">
        <is>
          <t xml:space="preserve">CONCLUIDO	</t>
        </is>
      </c>
      <c r="D336" t="n">
        <v>4.2079</v>
      </c>
      <c r="E336" t="n">
        <v>23.76</v>
      </c>
      <c r="F336" t="n">
        <v>18.82</v>
      </c>
      <c r="G336" t="n">
        <v>30.52</v>
      </c>
      <c r="H336" t="n">
        <v>0.35</v>
      </c>
      <c r="I336" t="n">
        <v>37</v>
      </c>
      <c r="J336" t="n">
        <v>294.84</v>
      </c>
      <c r="K336" t="n">
        <v>61.2</v>
      </c>
      <c r="L336" t="n">
        <v>5.75</v>
      </c>
      <c r="M336" t="n">
        <v>35</v>
      </c>
      <c r="N336" t="n">
        <v>82.90000000000001</v>
      </c>
      <c r="O336" t="n">
        <v>36598.44</v>
      </c>
      <c r="P336" t="n">
        <v>287.63</v>
      </c>
      <c r="Q336" t="n">
        <v>3033.67</v>
      </c>
      <c r="R336" t="n">
        <v>95.09999999999999</v>
      </c>
      <c r="S336" t="n">
        <v>56.78</v>
      </c>
      <c r="T336" t="n">
        <v>17252.09</v>
      </c>
      <c r="U336" t="n">
        <v>0.6</v>
      </c>
      <c r="V336" t="n">
        <v>0.86</v>
      </c>
      <c r="W336" t="n">
        <v>2.72</v>
      </c>
      <c r="X336" t="n">
        <v>1.06</v>
      </c>
      <c r="Y336" t="n">
        <v>1</v>
      </c>
      <c r="Z336" t="n">
        <v>10</v>
      </c>
    </row>
    <row r="337">
      <c r="A337" t="n">
        <v>20</v>
      </c>
      <c r="B337" t="n">
        <v>145</v>
      </c>
      <c r="C337" t="inlineStr">
        <is>
          <t xml:space="preserve">CONCLUIDO	</t>
        </is>
      </c>
      <c r="D337" t="n">
        <v>4.2386</v>
      </c>
      <c r="E337" t="n">
        <v>23.59</v>
      </c>
      <c r="F337" t="n">
        <v>18.76</v>
      </c>
      <c r="G337" t="n">
        <v>32.16</v>
      </c>
      <c r="H337" t="n">
        <v>0.36</v>
      </c>
      <c r="I337" t="n">
        <v>35</v>
      </c>
      <c r="J337" t="n">
        <v>295.36</v>
      </c>
      <c r="K337" t="n">
        <v>61.2</v>
      </c>
      <c r="L337" t="n">
        <v>6</v>
      </c>
      <c r="M337" t="n">
        <v>33</v>
      </c>
      <c r="N337" t="n">
        <v>83.16</v>
      </c>
      <c r="O337" t="n">
        <v>36662.22</v>
      </c>
      <c r="P337" t="n">
        <v>283.63</v>
      </c>
      <c r="Q337" t="n">
        <v>3033.58</v>
      </c>
      <c r="R337" t="n">
        <v>93</v>
      </c>
      <c r="S337" t="n">
        <v>56.78</v>
      </c>
      <c r="T337" t="n">
        <v>16214.94</v>
      </c>
      <c r="U337" t="n">
        <v>0.61</v>
      </c>
      <c r="V337" t="n">
        <v>0.86</v>
      </c>
      <c r="W337" t="n">
        <v>2.72</v>
      </c>
      <c r="X337" t="n">
        <v>0.99</v>
      </c>
      <c r="Y337" t="n">
        <v>1</v>
      </c>
      <c r="Z337" t="n">
        <v>10</v>
      </c>
    </row>
    <row r="338">
      <c r="A338" t="n">
        <v>21</v>
      </c>
      <c r="B338" t="n">
        <v>145</v>
      </c>
      <c r="C338" t="inlineStr">
        <is>
          <t xml:space="preserve">CONCLUIDO	</t>
        </is>
      </c>
      <c r="D338" t="n">
        <v>4.2729</v>
      </c>
      <c r="E338" t="n">
        <v>23.4</v>
      </c>
      <c r="F338" t="n">
        <v>18.68</v>
      </c>
      <c r="G338" t="n">
        <v>33.96</v>
      </c>
      <c r="H338" t="n">
        <v>0.38</v>
      </c>
      <c r="I338" t="n">
        <v>33</v>
      </c>
      <c r="J338" t="n">
        <v>295.88</v>
      </c>
      <c r="K338" t="n">
        <v>61.2</v>
      </c>
      <c r="L338" t="n">
        <v>6.25</v>
      </c>
      <c r="M338" t="n">
        <v>31</v>
      </c>
      <c r="N338" t="n">
        <v>83.43000000000001</v>
      </c>
      <c r="O338" t="n">
        <v>36726.12</v>
      </c>
      <c r="P338" t="n">
        <v>278.97</v>
      </c>
      <c r="Q338" t="n">
        <v>3033.51</v>
      </c>
      <c r="R338" t="n">
        <v>90.51000000000001</v>
      </c>
      <c r="S338" t="n">
        <v>56.78</v>
      </c>
      <c r="T338" t="n">
        <v>14975.92</v>
      </c>
      <c r="U338" t="n">
        <v>0.63</v>
      </c>
      <c r="V338" t="n">
        <v>0.86</v>
      </c>
      <c r="W338" t="n">
        <v>2.71</v>
      </c>
      <c r="X338" t="n">
        <v>0.91</v>
      </c>
      <c r="Y338" t="n">
        <v>1</v>
      </c>
      <c r="Z338" t="n">
        <v>10</v>
      </c>
    </row>
    <row r="339">
      <c r="A339" t="n">
        <v>22</v>
      </c>
      <c r="B339" t="n">
        <v>145</v>
      </c>
      <c r="C339" t="inlineStr">
        <is>
          <t xml:space="preserve">CONCLUIDO	</t>
        </is>
      </c>
      <c r="D339" t="n">
        <v>4.2871</v>
      </c>
      <c r="E339" t="n">
        <v>23.33</v>
      </c>
      <c r="F339" t="n">
        <v>18.65</v>
      </c>
      <c r="G339" t="n">
        <v>34.97</v>
      </c>
      <c r="H339" t="n">
        <v>0.39</v>
      </c>
      <c r="I339" t="n">
        <v>32</v>
      </c>
      <c r="J339" t="n">
        <v>296.4</v>
      </c>
      <c r="K339" t="n">
        <v>61.2</v>
      </c>
      <c r="L339" t="n">
        <v>6.5</v>
      </c>
      <c r="M339" t="n">
        <v>30</v>
      </c>
      <c r="N339" t="n">
        <v>83.7</v>
      </c>
      <c r="O339" t="n">
        <v>36790.13</v>
      </c>
      <c r="P339" t="n">
        <v>277.12</v>
      </c>
      <c r="Q339" t="n">
        <v>3033.68</v>
      </c>
      <c r="R339" t="n">
        <v>89.56</v>
      </c>
      <c r="S339" t="n">
        <v>56.78</v>
      </c>
      <c r="T339" t="n">
        <v>14509.46</v>
      </c>
      <c r="U339" t="n">
        <v>0.63</v>
      </c>
      <c r="V339" t="n">
        <v>0.87</v>
      </c>
      <c r="W339" t="n">
        <v>2.71</v>
      </c>
      <c r="X339" t="n">
        <v>0.89</v>
      </c>
      <c r="Y339" t="n">
        <v>1</v>
      </c>
      <c r="Z339" t="n">
        <v>10</v>
      </c>
    </row>
    <row r="340">
      <c r="A340" t="n">
        <v>23</v>
      </c>
      <c r="B340" t="n">
        <v>145</v>
      </c>
      <c r="C340" t="inlineStr">
        <is>
          <t xml:space="preserve">CONCLUIDO	</t>
        </is>
      </c>
      <c r="D340" t="n">
        <v>4.3178</v>
      </c>
      <c r="E340" t="n">
        <v>23.16</v>
      </c>
      <c r="F340" t="n">
        <v>18.59</v>
      </c>
      <c r="G340" t="n">
        <v>37.19</v>
      </c>
      <c r="H340" t="n">
        <v>0.4</v>
      </c>
      <c r="I340" t="n">
        <v>30</v>
      </c>
      <c r="J340" t="n">
        <v>296.92</v>
      </c>
      <c r="K340" t="n">
        <v>61.2</v>
      </c>
      <c r="L340" t="n">
        <v>6.75</v>
      </c>
      <c r="M340" t="n">
        <v>28</v>
      </c>
      <c r="N340" t="n">
        <v>83.97</v>
      </c>
      <c r="O340" t="n">
        <v>36854.25</v>
      </c>
      <c r="P340" t="n">
        <v>272.34</v>
      </c>
      <c r="Q340" t="n">
        <v>3033.89</v>
      </c>
      <c r="R340" t="n">
        <v>87.7</v>
      </c>
      <c r="S340" t="n">
        <v>56.78</v>
      </c>
      <c r="T340" t="n">
        <v>13587.14</v>
      </c>
      <c r="U340" t="n">
        <v>0.65</v>
      </c>
      <c r="V340" t="n">
        <v>0.87</v>
      </c>
      <c r="W340" t="n">
        <v>2.7</v>
      </c>
      <c r="X340" t="n">
        <v>0.83</v>
      </c>
      <c r="Y340" t="n">
        <v>1</v>
      </c>
      <c r="Z340" t="n">
        <v>10</v>
      </c>
    </row>
    <row r="341">
      <c r="A341" t="n">
        <v>24</v>
      </c>
      <c r="B341" t="n">
        <v>145</v>
      </c>
      <c r="C341" t="inlineStr">
        <is>
          <t xml:space="preserve">CONCLUIDO	</t>
        </is>
      </c>
      <c r="D341" t="n">
        <v>4.333</v>
      </c>
      <c r="E341" t="n">
        <v>23.08</v>
      </c>
      <c r="F341" t="n">
        <v>18.57</v>
      </c>
      <c r="G341" t="n">
        <v>38.41</v>
      </c>
      <c r="H341" t="n">
        <v>0.42</v>
      </c>
      <c r="I341" t="n">
        <v>29</v>
      </c>
      <c r="J341" t="n">
        <v>297.44</v>
      </c>
      <c r="K341" t="n">
        <v>61.2</v>
      </c>
      <c r="L341" t="n">
        <v>7</v>
      </c>
      <c r="M341" t="n">
        <v>27</v>
      </c>
      <c r="N341" t="n">
        <v>84.23999999999999</v>
      </c>
      <c r="O341" t="n">
        <v>36918.48</v>
      </c>
      <c r="P341" t="n">
        <v>269.7</v>
      </c>
      <c r="Q341" t="n">
        <v>3033.49</v>
      </c>
      <c r="R341" t="n">
        <v>86.92</v>
      </c>
      <c r="S341" t="n">
        <v>56.78</v>
      </c>
      <c r="T341" t="n">
        <v>13203.44</v>
      </c>
      <c r="U341" t="n">
        <v>0.65</v>
      </c>
      <c r="V341" t="n">
        <v>0.87</v>
      </c>
      <c r="W341" t="n">
        <v>2.7</v>
      </c>
      <c r="X341" t="n">
        <v>0.8</v>
      </c>
      <c r="Y341" t="n">
        <v>1</v>
      </c>
      <c r="Z341" t="n">
        <v>10</v>
      </c>
    </row>
    <row r="342">
      <c r="A342" t="n">
        <v>25</v>
      </c>
      <c r="B342" t="n">
        <v>145</v>
      </c>
      <c r="C342" t="inlineStr">
        <is>
          <t xml:space="preserve">CONCLUIDO	</t>
        </is>
      </c>
      <c r="D342" t="n">
        <v>4.3467</v>
      </c>
      <c r="E342" t="n">
        <v>23.01</v>
      </c>
      <c r="F342" t="n">
        <v>18.55</v>
      </c>
      <c r="G342" t="n">
        <v>39.75</v>
      </c>
      <c r="H342" t="n">
        <v>0.43</v>
      </c>
      <c r="I342" t="n">
        <v>28</v>
      </c>
      <c r="J342" t="n">
        <v>297.96</v>
      </c>
      <c r="K342" t="n">
        <v>61.2</v>
      </c>
      <c r="L342" t="n">
        <v>7.25</v>
      </c>
      <c r="M342" t="n">
        <v>26</v>
      </c>
      <c r="N342" t="n">
        <v>84.51000000000001</v>
      </c>
      <c r="O342" t="n">
        <v>36982.83</v>
      </c>
      <c r="P342" t="n">
        <v>266.06</v>
      </c>
      <c r="Q342" t="n">
        <v>3033.69</v>
      </c>
      <c r="R342" t="n">
        <v>86.39</v>
      </c>
      <c r="S342" t="n">
        <v>56.78</v>
      </c>
      <c r="T342" t="n">
        <v>12942.17</v>
      </c>
      <c r="U342" t="n">
        <v>0.66</v>
      </c>
      <c r="V342" t="n">
        <v>0.87</v>
      </c>
      <c r="W342" t="n">
        <v>2.7</v>
      </c>
      <c r="X342" t="n">
        <v>0.78</v>
      </c>
      <c r="Y342" t="n">
        <v>1</v>
      </c>
      <c r="Z342" t="n">
        <v>10</v>
      </c>
    </row>
    <row r="343">
      <c r="A343" t="n">
        <v>26</v>
      </c>
      <c r="B343" t="n">
        <v>145</v>
      </c>
      <c r="C343" t="inlineStr">
        <is>
          <t xml:space="preserve">CONCLUIDO	</t>
        </is>
      </c>
      <c r="D343" t="n">
        <v>4.3776</v>
      </c>
      <c r="E343" t="n">
        <v>22.84</v>
      </c>
      <c r="F343" t="n">
        <v>18.49</v>
      </c>
      <c r="G343" t="n">
        <v>42.68</v>
      </c>
      <c r="H343" t="n">
        <v>0.45</v>
      </c>
      <c r="I343" t="n">
        <v>26</v>
      </c>
      <c r="J343" t="n">
        <v>298.48</v>
      </c>
      <c r="K343" t="n">
        <v>61.2</v>
      </c>
      <c r="L343" t="n">
        <v>7.5</v>
      </c>
      <c r="M343" t="n">
        <v>24</v>
      </c>
      <c r="N343" t="n">
        <v>84.79000000000001</v>
      </c>
      <c r="O343" t="n">
        <v>37047.29</v>
      </c>
      <c r="P343" t="n">
        <v>261.82</v>
      </c>
      <c r="Q343" t="n">
        <v>3033.61</v>
      </c>
      <c r="R343" t="n">
        <v>84.40000000000001</v>
      </c>
      <c r="S343" t="n">
        <v>56.78</v>
      </c>
      <c r="T343" t="n">
        <v>11958.43</v>
      </c>
      <c r="U343" t="n">
        <v>0.67</v>
      </c>
      <c r="V343" t="n">
        <v>0.87</v>
      </c>
      <c r="W343" t="n">
        <v>2.7</v>
      </c>
      <c r="X343" t="n">
        <v>0.73</v>
      </c>
      <c r="Y343" t="n">
        <v>1</v>
      </c>
      <c r="Z343" t="n">
        <v>10</v>
      </c>
    </row>
    <row r="344">
      <c r="A344" t="n">
        <v>27</v>
      </c>
      <c r="B344" t="n">
        <v>145</v>
      </c>
      <c r="C344" t="inlineStr">
        <is>
          <t xml:space="preserve">CONCLUIDO	</t>
        </is>
      </c>
      <c r="D344" t="n">
        <v>4.394</v>
      </c>
      <c r="E344" t="n">
        <v>22.76</v>
      </c>
      <c r="F344" t="n">
        <v>18.46</v>
      </c>
      <c r="G344" t="n">
        <v>44.31</v>
      </c>
      <c r="H344" t="n">
        <v>0.46</v>
      </c>
      <c r="I344" t="n">
        <v>25</v>
      </c>
      <c r="J344" t="n">
        <v>299.01</v>
      </c>
      <c r="K344" t="n">
        <v>61.2</v>
      </c>
      <c r="L344" t="n">
        <v>7.75</v>
      </c>
      <c r="M344" t="n">
        <v>22</v>
      </c>
      <c r="N344" t="n">
        <v>85.06</v>
      </c>
      <c r="O344" t="n">
        <v>37111.87</v>
      </c>
      <c r="P344" t="n">
        <v>257.05</v>
      </c>
      <c r="Q344" t="n">
        <v>3033.45</v>
      </c>
      <c r="R344" t="n">
        <v>83.52</v>
      </c>
      <c r="S344" t="n">
        <v>56.78</v>
      </c>
      <c r="T344" t="n">
        <v>11521.35</v>
      </c>
      <c r="U344" t="n">
        <v>0.68</v>
      </c>
      <c r="V344" t="n">
        <v>0.87</v>
      </c>
      <c r="W344" t="n">
        <v>2.7</v>
      </c>
      <c r="X344" t="n">
        <v>0.7</v>
      </c>
      <c r="Y344" t="n">
        <v>1</v>
      </c>
      <c r="Z344" t="n">
        <v>10</v>
      </c>
    </row>
    <row r="345">
      <c r="A345" t="n">
        <v>28</v>
      </c>
      <c r="B345" t="n">
        <v>145</v>
      </c>
      <c r="C345" t="inlineStr">
        <is>
          <t xml:space="preserve">CONCLUIDO	</t>
        </is>
      </c>
      <c r="D345" t="n">
        <v>4.4097</v>
      </c>
      <c r="E345" t="n">
        <v>22.68</v>
      </c>
      <c r="F345" t="n">
        <v>18.43</v>
      </c>
      <c r="G345" t="n">
        <v>46.09</v>
      </c>
      <c r="H345" t="n">
        <v>0.48</v>
      </c>
      <c r="I345" t="n">
        <v>24</v>
      </c>
      <c r="J345" t="n">
        <v>299.53</v>
      </c>
      <c r="K345" t="n">
        <v>61.2</v>
      </c>
      <c r="L345" t="n">
        <v>8</v>
      </c>
      <c r="M345" t="n">
        <v>18</v>
      </c>
      <c r="N345" t="n">
        <v>85.33</v>
      </c>
      <c r="O345" t="n">
        <v>37176.68</v>
      </c>
      <c r="P345" t="n">
        <v>253.9</v>
      </c>
      <c r="Q345" t="n">
        <v>3033.48</v>
      </c>
      <c r="R345" t="n">
        <v>82.40000000000001</v>
      </c>
      <c r="S345" t="n">
        <v>56.78</v>
      </c>
      <c r="T345" t="n">
        <v>10966.9</v>
      </c>
      <c r="U345" t="n">
        <v>0.6899999999999999</v>
      </c>
      <c r="V345" t="n">
        <v>0.88</v>
      </c>
      <c r="W345" t="n">
        <v>2.7</v>
      </c>
      <c r="X345" t="n">
        <v>0.67</v>
      </c>
      <c r="Y345" t="n">
        <v>1</v>
      </c>
      <c r="Z345" t="n">
        <v>10</v>
      </c>
    </row>
    <row r="346">
      <c r="A346" t="n">
        <v>29</v>
      </c>
      <c r="B346" t="n">
        <v>145</v>
      </c>
      <c r="C346" t="inlineStr">
        <is>
          <t xml:space="preserve">CONCLUIDO	</t>
        </is>
      </c>
      <c r="D346" t="n">
        <v>4.4079</v>
      </c>
      <c r="E346" t="n">
        <v>22.69</v>
      </c>
      <c r="F346" t="n">
        <v>18.44</v>
      </c>
      <c r="G346" t="n">
        <v>46.11</v>
      </c>
      <c r="H346" t="n">
        <v>0.49</v>
      </c>
      <c r="I346" t="n">
        <v>24</v>
      </c>
      <c r="J346" t="n">
        <v>300.06</v>
      </c>
      <c r="K346" t="n">
        <v>61.2</v>
      </c>
      <c r="L346" t="n">
        <v>8.25</v>
      </c>
      <c r="M346" t="n">
        <v>15</v>
      </c>
      <c r="N346" t="n">
        <v>85.61</v>
      </c>
      <c r="O346" t="n">
        <v>37241.49</v>
      </c>
      <c r="P346" t="n">
        <v>252.92</v>
      </c>
      <c r="Q346" t="n">
        <v>3033.64</v>
      </c>
      <c r="R346" t="n">
        <v>82.86</v>
      </c>
      <c r="S346" t="n">
        <v>56.78</v>
      </c>
      <c r="T346" t="n">
        <v>11199.06</v>
      </c>
      <c r="U346" t="n">
        <v>0.6899999999999999</v>
      </c>
      <c r="V346" t="n">
        <v>0.87</v>
      </c>
      <c r="W346" t="n">
        <v>2.7</v>
      </c>
      <c r="X346" t="n">
        <v>0.68</v>
      </c>
      <c r="Y346" t="n">
        <v>1</v>
      </c>
      <c r="Z346" t="n">
        <v>10</v>
      </c>
    </row>
    <row r="347">
      <c r="A347" t="n">
        <v>30</v>
      </c>
      <c r="B347" t="n">
        <v>145</v>
      </c>
      <c r="C347" t="inlineStr">
        <is>
          <t xml:space="preserve">CONCLUIDO	</t>
        </is>
      </c>
      <c r="D347" t="n">
        <v>4.4231</v>
      </c>
      <c r="E347" t="n">
        <v>22.61</v>
      </c>
      <c r="F347" t="n">
        <v>18.42</v>
      </c>
      <c r="G347" t="n">
        <v>48.05</v>
      </c>
      <c r="H347" t="n">
        <v>0.5</v>
      </c>
      <c r="I347" t="n">
        <v>23</v>
      </c>
      <c r="J347" t="n">
        <v>300.59</v>
      </c>
      <c r="K347" t="n">
        <v>61.2</v>
      </c>
      <c r="L347" t="n">
        <v>8.5</v>
      </c>
      <c r="M347" t="n">
        <v>10</v>
      </c>
      <c r="N347" t="n">
        <v>85.89</v>
      </c>
      <c r="O347" t="n">
        <v>37306.42</v>
      </c>
      <c r="P347" t="n">
        <v>250.4</v>
      </c>
      <c r="Q347" t="n">
        <v>3033.81</v>
      </c>
      <c r="R347" t="n">
        <v>81.52</v>
      </c>
      <c r="S347" t="n">
        <v>56.78</v>
      </c>
      <c r="T347" t="n">
        <v>10531.23</v>
      </c>
      <c r="U347" t="n">
        <v>0.7</v>
      </c>
      <c r="V347" t="n">
        <v>0.88</v>
      </c>
      <c r="W347" t="n">
        <v>2.71</v>
      </c>
      <c r="X347" t="n">
        <v>0.65</v>
      </c>
      <c r="Y347" t="n">
        <v>1</v>
      </c>
      <c r="Z347" t="n">
        <v>10</v>
      </c>
    </row>
    <row r="348">
      <c r="A348" t="n">
        <v>31</v>
      </c>
      <c r="B348" t="n">
        <v>145</v>
      </c>
      <c r="C348" t="inlineStr">
        <is>
          <t xml:space="preserve">CONCLUIDO	</t>
        </is>
      </c>
      <c r="D348" t="n">
        <v>4.4251</v>
      </c>
      <c r="E348" t="n">
        <v>22.6</v>
      </c>
      <c r="F348" t="n">
        <v>18.41</v>
      </c>
      <c r="G348" t="n">
        <v>48.03</v>
      </c>
      <c r="H348" t="n">
        <v>0.52</v>
      </c>
      <c r="I348" t="n">
        <v>23</v>
      </c>
      <c r="J348" t="n">
        <v>301.11</v>
      </c>
      <c r="K348" t="n">
        <v>61.2</v>
      </c>
      <c r="L348" t="n">
        <v>8.75</v>
      </c>
      <c r="M348" t="n">
        <v>6</v>
      </c>
      <c r="N348" t="n">
        <v>86.16</v>
      </c>
      <c r="O348" t="n">
        <v>37371.47</v>
      </c>
      <c r="P348" t="n">
        <v>248.51</v>
      </c>
      <c r="Q348" t="n">
        <v>3033.52</v>
      </c>
      <c r="R348" t="n">
        <v>81.31999999999999</v>
      </c>
      <c r="S348" t="n">
        <v>56.78</v>
      </c>
      <c r="T348" t="n">
        <v>10430.63</v>
      </c>
      <c r="U348" t="n">
        <v>0.7</v>
      </c>
      <c r="V348" t="n">
        <v>0.88</v>
      </c>
      <c r="W348" t="n">
        <v>2.71</v>
      </c>
      <c r="X348" t="n">
        <v>0.65</v>
      </c>
      <c r="Y348" t="n">
        <v>1</v>
      </c>
      <c r="Z348" t="n">
        <v>10</v>
      </c>
    </row>
    <row r="349">
      <c r="A349" t="n">
        <v>32</v>
      </c>
      <c r="B349" t="n">
        <v>145</v>
      </c>
      <c r="C349" t="inlineStr">
        <is>
          <t xml:space="preserve">CONCLUIDO	</t>
        </is>
      </c>
      <c r="D349" t="n">
        <v>4.4397</v>
      </c>
      <c r="E349" t="n">
        <v>22.52</v>
      </c>
      <c r="F349" t="n">
        <v>18.39</v>
      </c>
      <c r="G349" t="n">
        <v>50.15</v>
      </c>
      <c r="H349" t="n">
        <v>0.53</v>
      </c>
      <c r="I349" t="n">
        <v>22</v>
      </c>
      <c r="J349" t="n">
        <v>301.64</v>
      </c>
      <c r="K349" t="n">
        <v>61.2</v>
      </c>
      <c r="L349" t="n">
        <v>9</v>
      </c>
      <c r="M349" t="n">
        <v>0</v>
      </c>
      <c r="N349" t="n">
        <v>86.44</v>
      </c>
      <c r="O349" t="n">
        <v>37436.63</v>
      </c>
      <c r="P349" t="n">
        <v>248.13</v>
      </c>
      <c r="Q349" t="n">
        <v>3033.59</v>
      </c>
      <c r="R349" t="n">
        <v>80.34</v>
      </c>
      <c r="S349" t="n">
        <v>56.78</v>
      </c>
      <c r="T349" t="n">
        <v>9948.879999999999</v>
      </c>
      <c r="U349" t="n">
        <v>0.71</v>
      </c>
      <c r="V349" t="n">
        <v>0.88</v>
      </c>
      <c r="W349" t="n">
        <v>2.71</v>
      </c>
      <c r="X349" t="n">
        <v>0.62</v>
      </c>
      <c r="Y349" t="n">
        <v>1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3.3863</v>
      </c>
      <c r="E350" t="n">
        <v>29.53</v>
      </c>
      <c r="F350" t="n">
        <v>22.75</v>
      </c>
      <c r="G350" t="n">
        <v>8.08</v>
      </c>
      <c r="H350" t="n">
        <v>0.13</v>
      </c>
      <c r="I350" t="n">
        <v>169</v>
      </c>
      <c r="J350" t="n">
        <v>133.21</v>
      </c>
      <c r="K350" t="n">
        <v>46.47</v>
      </c>
      <c r="L350" t="n">
        <v>1</v>
      </c>
      <c r="M350" t="n">
        <v>167</v>
      </c>
      <c r="N350" t="n">
        <v>20.75</v>
      </c>
      <c r="O350" t="n">
        <v>16663.42</v>
      </c>
      <c r="P350" t="n">
        <v>232.85</v>
      </c>
      <c r="Q350" t="n">
        <v>3034</v>
      </c>
      <c r="R350" t="n">
        <v>223.32</v>
      </c>
      <c r="S350" t="n">
        <v>56.78</v>
      </c>
      <c r="T350" t="n">
        <v>80700.71000000001</v>
      </c>
      <c r="U350" t="n">
        <v>0.25</v>
      </c>
      <c r="V350" t="n">
        <v>0.71</v>
      </c>
      <c r="W350" t="n">
        <v>2.94</v>
      </c>
      <c r="X350" t="n">
        <v>4.98</v>
      </c>
      <c r="Y350" t="n">
        <v>1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3.7213</v>
      </c>
      <c r="E351" t="n">
        <v>26.87</v>
      </c>
      <c r="F351" t="n">
        <v>21.34</v>
      </c>
      <c r="G351" t="n">
        <v>10.41</v>
      </c>
      <c r="H351" t="n">
        <v>0.17</v>
      </c>
      <c r="I351" t="n">
        <v>123</v>
      </c>
      <c r="J351" t="n">
        <v>133.55</v>
      </c>
      <c r="K351" t="n">
        <v>46.47</v>
      </c>
      <c r="L351" t="n">
        <v>1.25</v>
      </c>
      <c r="M351" t="n">
        <v>121</v>
      </c>
      <c r="N351" t="n">
        <v>20.83</v>
      </c>
      <c r="O351" t="n">
        <v>16704.7</v>
      </c>
      <c r="P351" t="n">
        <v>211.85</v>
      </c>
      <c r="Q351" t="n">
        <v>3034.02</v>
      </c>
      <c r="R351" t="n">
        <v>177.08</v>
      </c>
      <c r="S351" t="n">
        <v>56.78</v>
      </c>
      <c r="T351" t="n">
        <v>57811.73</v>
      </c>
      <c r="U351" t="n">
        <v>0.32</v>
      </c>
      <c r="V351" t="n">
        <v>0.76</v>
      </c>
      <c r="W351" t="n">
        <v>2.87</v>
      </c>
      <c r="X351" t="n">
        <v>3.58</v>
      </c>
      <c r="Y351" t="n">
        <v>1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3.9429</v>
      </c>
      <c r="E352" t="n">
        <v>25.36</v>
      </c>
      <c r="F352" t="n">
        <v>20.57</v>
      </c>
      <c r="G352" t="n">
        <v>12.86</v>
      </c>
      <c r="H352" t="n">
        <v>0.2</v>
      </c>
      <c r="I352" t="n">
        <v>96</v>
      </c>
      <c r="J352" t="n">
        <v>133.88</v>
      </c>
      <c r="K352" t="n">
        <v>46.47</v>
      </c>
      <c r="L352" t="n">
        <v>1.5</v>
      </c>
      <c r="M352" t="n">
        <v>94</v>
      </c>
      <c r="N352" t="n">
        <v>20.91</v>
      </c>
      <c r="O352" t="n">
        <v>16746.01</v>
      </c>
      <c r="P352" t="n">
        <v>198.1</v>
      </c>
      <c r="Q352" t="n">
        <v>3033.89</v>
      </c>
      <c r="R352" t="n">
        <v>151.85</v>
      </c>
      <c r="S352" t="n">
        <v>56.78</v>
      </c>
      <c r="T352" t="n">
        <v>45334.86</v>
      </c>
      <c r="U352" t="n">
        <v>0.37</v>
      </c>
      <c r="V352" t="n">
        <v>0.78</v>
      </c>
      <c r="W352" t="n">
        <v>2.82</v>
      </c>
      <c r="X352" t="n">
        <v>2.8</v>
      </c>
      <c r="Y352" t="n">
        <v>1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4.1159</v>
      </c>
      <c r="E353" t="n">
        <v>24.3</v>
      </c>
      <c r="F353" t="n">
        <v>19.99</v>
      </c>
      <c r="G353" t="n">
        <v>15.38</v>
      </c>
      <c r="H353" t="n">
        <v>0.23</v>
      </c>
      <c r="I353" t="n">
        <v>78</v>
      </c>
      <c r="J353" t="n">
        <v>134.22</v>
      </c>
      <c r="K353" t="n">
        <v>46.47</v>
      </c>
      <c r="L353" t="n">
        <v>1.75</v>
      </c>
      <c r="M353" t="n">
        <v>76</v>
      </c>
      <c r="N353" t="n">
        <v>21</v>
      </c>
      <c r="O353" t="n">
        <v>16787.35</v>
      </c>
      <c r="P353" t="n">
        <v>186</v>
      </c>
      <c r="Q353" t="n">
        <v>3033.51</v>
      </c>
      <c r="R353" t="n">
        <v>133.48</v>
      </c>
      <c r="S353" t="n">
        <v>56.78</v>
      </c>
      <c r="T353" t="n">
        <v>36235.71</v>
      </c>
      <c r="U353" t="n">
        <v>0.43</v>
      </c>
      <c r="V353" t="n">
        <v>0.8100000000000001</v>
      </c>
      <c r="W353" t="n">
        <v>2.78</v>
      </c>
      <c r="X353" t="n">
        <v>2.23</v>
      </c>
      <c r="Y353" t="n">
        <v>1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4.2442</v>
      </c>
      <c r="E354" t="n">
        <v>23.56</v>
      </c>
      <c r="F354" t="n">
        <v>19.61</v>
      </c>
      <c r="G354" t="n">
        <v>18.1</v>
      </c>
      <c r="H354" t="n">
        <v>0.26</v>
      </c>
      <c r="I354" t="n">
        <v>65</v>
      </c>
      <c r="J354" t="n">
        <v>134.55</v>
      </c>
      <c r="K354" t="n">
        <v>46.47</v>
      </c>
      <c r="L354" t="n">
        <v>2</v>
      </c>
      <c r="M354" t="n">
        <v>63</v>
      </c>
      <c r="N354" t="n">
        <v>21.09</v>
      </c>
      <c r="O354" t="n">
        <v>16828.84</v>
      </c>
      <c r="P354" t="n">
        <v>176.48</v>
      </c>
      <c r="Q354" t="n">
        <v>3033.68</v>
      </c>
      <c r="R354" t="n">
        <v>121.15</v>
      </c>
      <c r="S354" t="n">
        <v>56.78</v>
      </c>
      <c r="T354" t="n">
        <v>30139.7</v>
      </c>
      <c r="U354" t="n">
        <v>0.47</v>
      </c>
      <c r="V354" t="n">
        <v>0.82</v>
      </c>
      <c r="W354" t="n">
        <v>2.75</v>
      </c>
      <c r="X354" t="n">
        <v>1.85</v>
      </c>
      <c r="Y354" t="n">
        <v>1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4.3445</v>
      </c>
      <c r="E355" t="n">
        <v>23.02</v>
      </c>
      <c r="F355" t="n">
        <v>19.34</v>
      </c>
      <c r="G355" t="n">
        <v>21.1</v>
      </c>
      <c r="H355" t="n">
        <v>0.29</v>
      </c>
      <c r="I355" t="n">
        <v>55</v>
      </c>
      <c r="J355" t="n">
        <v>134.89</v>
      </c>
      <c r="K355" t="n">
        <v>46.47</v>
      </c>
      <c r="L355" t="n">
        <v>2.25</v>
      </c>
      <c r="M355" t="n">
        <v>44</v>
      </c>
      <c r="N355" t="n">
        <v>21.17</v>
      </c>
      <c r="O355" t="n">
        <v>16870.25</v>
      </c>
      <c r="P355" t="n">
        <v>166.84</v>
      </c>
      <c r="Q355" t="n">
        <v>3033.96</v>
      </c>
      <c r="R355" t="n">
        <v>111.71</v>
      </c>
      <c r="S355" t="n">
        <v>56.78</v>
      </c>
      <c r="T355" t="n">
        <v>25467.92</v>
      </c>
      <c r="U355" t="n">
        <v>0.51</v>
      </c>
      <c r="V355" t="n">
        <v>0.83</v>
      </c>
      <c r="W355" t="n">
        <v>2.75</v>
      </c>
      <c r="X355" t="n">
        <v>1.57</v>
      </c>
      <c r="Y355" t="n">
        <v>1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4.3901</v>
      </c>
      <c r="E356" t="n">
        <v>22.78</v>
      </c>
      <c r="F356" t="n">
        <v>19.24</v>
      </c>
      <c r="G356" t="n">
        <v>23.08</v>
      </c>
      <c r="H356" t="n">
        <v>0.33</v>
      </c>
      <c r="I356" t="n">
        <v>50</v>
      </c>
      <c r="J356" t="n">
        <v>135.22</v>
      </c>
      <c r="K356" t="n">
        <v>46.47</v>
      </c>
      <c r="L356" t="n">
        <v>2.5</v>
      </c>
      <c r="M356" t="n">
        <v>20</v>
      </c>
      <c r="N356" t="n">
        <v>21.26</v>
      </c>
      <c r="O356" t="n">
        <v>16911.68</v>
      </c>
      <c r="P356" t="n">
        <v>161.42</v>
      </c>
      <c r="Q356" t="n">
        <v>3033.63</v>
      </c>
      <c r="R356" t="n">
        <v>107.58</v>
      </c>
      <c r="S356" t="n">
        <v>56.78</v>
      </c>
      <c r="T356" t="n">
        <v>23427.99</v>
      </c>
      <c r="U356" t="n">
        <v>0.53</v>
      </c>
      <c r="V356" t="n">
        <v>0.84</v>
      </c>
      <c r="W356" t="n">
        <v>2.77</v>
      </c>
      <c r="X356" t="n">
        <v>1.47</v>
      </c>
      <c r="Y356" t="n">
        <v>1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4.4093</v>
      </c>
      <c r="E357" t="n">
        <v>22.68</v>
      </c>
      <c r="F357" t="n">
        <v>19.19</v>
      </c>
      <c r="G357" t="n">
        <v>23.99</v>
      </c>
      <c r="H357" t="n">
        <v>0.36</v>
      </c>
      <c r="I357" t="n">
        <v>48</v>
      </c>
      <c r="J357" t="n">
        <v>135.56</v>
      </c>
      <c r="K357" t="n">
        <v>46.47</v>
      </c>
      <c r="L357" t="n">
        <v>2.75</v>
      </c>
      <c r="M357" t="n">
        <v>2</v>
      </c>
      <c r="N357" t="n">
        <v>21.34</v>
      </c>
      <c r="O357" t="n">
        <v>16953.14</v>
      </c>
      <c r="P357" t="n">
        <v>159.88</v>
      </c>
      <c r="Q357" t="n">
        <v>3033.75</v>
      </c>
      <c r="R357" t="n">
        <v>105.1</v>
      </c>
      <c r="S357" t="n">
        <v>56.78</v>
      </c>
      <c r="T357" t="n">
        <v>22196.4</v>
      </c>
      <c r="U357" t="n">
        <v>0.54</v>
      </c>
      <c r="V357" t="n">
        <v>0.84</v>
      </c>
      <c r="W357" t="n">
        <v>2.8</v>
      </c>
      <c r="X357" t="n">
        <v>1.43</v>
      </c>
      <c r="Y357" t="n">
        <v>1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4.4106</v>
      </c>
      <c r="E358" t="n">
        <v>22.67</v>
      </c>
      <c r="F358" t="n">
        <v>19.19</v>
      </c>
      <c r="G358" t="n">
        <v>23.98</v>
      </c>
      <c r="H358" t="n">
        <v>0.39</v>
      </c>
      <c r="I358" t="n">
        <v>48</v>
      </c>
      <c r="J358" t="n">
        <v>135.9</v>
      </c>
      <c r="K358" t="n">
        <v>46.47</v>
      </c>
      <c r="L358" t="n">
        <v>3</v>
      </c>
      <c r="M358" t="n">
        <v>0</v>
      </c>
      <c r="N358" t="n">
        <v>21.43</v>
      </c>
      <c r="O358" t="n">
        <v>16994.64</v>
      </c>
      <c r="P358" t="n">
        <v>160.08</v>
      </c>
      <c r="Q358" t="n">
        <v>3033.53</v>
      </c>
      <c r="R358" t="n">
        <v>104.99</v>
      </c>
      <c r="S358" t="n">
        <v>56.78</v>
      </c>
      <c r="T358" t="n">
        <v>22141.52</v>
      </c>
      <c r="U358" t="n">
        <v>0.54</v>
      </c>
      <c r="V358" t="n">
        <v>0.84</v>
      </c>
      <c r="W358" t="n">
        <v>2.79</v>
      </c>
      <c r="X358" t="n">
        <v>1.42</v>
      </c>
      <c r="Y358" t="n">
        <v>1</v>
      </c>
      <c r="Z358" t="n">
        <v>10</v>
      </c>
    </row>
    <row r="359">
      <c r="A359" t="n">
        <v>0</v>
      </c>
      <c r="B359" t="n">
        <v>130</v>
      </c>
      <c r="C359" t="inlineStr">
        <is>
          <t xml:space="preserve">CONCLUIDO	</t>
        </is>
      </c>
      <c r="D359" t="n">
        <v>2.1552</v>
      </c>
      <c r="E359" t="n">
        <v>46.4</v>
      </c>
      <c r="F359" t="n">
        <v>27.66</v>
      </c>
      <c r="G359" t="n">
        <v>5.09</v>
      </c>
      <c r="H359" t="n">
        <v>0.07000000000000001</v>
      </c>
      <c r="I359" t="n">
        <v>326</v>
      </c>
      <c r="J359" t="n">
        <v>252.85</v>
      </c>
      <c r="K359" t="n">
        <v>59.19</v>
      </c>
      <c r="L359" t="n">
        <v>1</v>
      </c>
      <c r="M359" t="n">
        <v>324</v>
      </c>
      <c r="N359" t="n">
        <v>62.65</v>
      </c>
      <c r="O359" t="n">
        <v>31418.63</v>
      </c>
      <c r="P359" t="n">
        <v>448.63</v>
      </c>
      <c r="Q359" t="n">
        <v>3035.09</v>
      </c>
      <c r="R359" t="n">
        <v>384</v>
      </c>
      <c r="S359" t="n">
        <v>56.78</v>
      </c>
      <c r="T359" t="n">
        <v>160258.03</v>
      </c>
      <c r="U359" t="n">
        <v>0.15</v>
      </c>
      <c r="V359" t="n">
        <v>0.58</v>
      </c>
      <c r="W359" t="n">
        <v>3.19</v>
      </c>
      <c r="X359" t="n">
        <v>9.880000000000001</v>
      </c>
      <c r="Y359" t="n">
        <v>1</v>
      </c>
      <c r="Z359" t="n">
        <v>10</v>
      </c>
    </row>
    <row r="360">
      <c r="A360" t="n">
        <v>1</v>
      </c>
      <c r="B360" t="n">
        <v>130</v>
      </c>
      <c r="C360" t="inlineStr">
        <is>
          <t xml:space="preserve">CONCLUIDO	</t>
        </is>
      </c>
      <c r="D360" t="n">
        <v>2.5863</v>
      </c>
      <c r="E360" t="n">
        <v>38.67</v>
      </c>
      <c r="F360" t="n">
        <v>24.62</v>
      </c>
      <c r="G360" t="n">
        <v>6.42</v>
      </c>
      <c r="H360" t="n">
        <v>0.09</v>
      </c>
      <c r="I360" t="n">
        <v>230</v>
      </c>
      <c r="J360" t="n">
        <v>253.3</v>
      </c>
      <c r="K360" t="n">
        <v>59.19</v>
      </c>
      <c r="L360" t="n">
        <v>1.25</v>
      </c>
      <c r="M360" t="n">
        <v>228</v>
      </c>
      <c r="N360" t="n">
        <v>62.86</v>
      </c>
      <c r="O360" t="n">
        <v>31474.5</v>
      </c>
      <c r="P360" t="n">
        <v>396.11</v>
      </c>
      <c r="Q360" t="n">
        <v>3034.47</v>
      </c>
      <c r="R360" t="n">
        <v>284.23</v>
      </c>
      <c r="S360" t="n">
        <v>56.78</v>
      </c>
      <c r="T360" t="n">
        <v>110853.46</v>
      </c>
      <c r="U360" t="n">
        <v>0.2</v>
      </c>
      <c r="V360" t="n">
        <v>0.66</v>
      </c>
      <c r="W360" t="n">
        <v>3.04</v>
      </c>
      <c r="X360" t="n">
        <v>6.85</v>
      </c>
      <c r="Y360" t="n">
        <v>1</v>
      </c>
      <c r="Z360" t="n">
        <v>10</v>
      </c>
    </row>
    <row r="361">
      <c r="A361" t="n">
        <v>2</v>
      </c>
      <c r="B361" t="n">
        <v>130</v>
      </c>
      <c r="C361" t="inlineStr">
        <is>
          <t xml:space="preserve">CONCLUIDO	</t>
        </is>
      </c>
      <c r="D361" t="n">
        <v>2.8993</v>
      </c>
      <c r="E361" t="n">
        <v>34.49</v>
      </c>
      <c r="F361" t="n">
        <v>22.98</v>
      </c>
      <c r="G361" t="n">
        <v>7.75</v>
      </c>
      <c r="H361" t="n">
        <v>0.11</v>
      </c>
      <c r="I361" t="n">
        <v>178</v>
      </c>
      <c r="J361" t="n">
        <v>253.75</v>
      </c>
      <c r="K361" t="n">
        <v>59.19</v>
      </c>
      <c r="L361" t="n">
        <v>1.5</v>
      </c>
      <c r="M361" t="n">
        <v>176</v>
      </c>
      <c r="N361" t="n">
        <v>63.06</v>
      </c>
      <c r="O361" t="n">
        <v>31530.44</v>
      </c>
      <c r="P361" t="n">
        <v>367.03</v>
      </c>
      <c r="Q361" t="n">
        <v>3034.37</v>
      </c>
      <c r="R361" t="n">
        <v>231.43</v>
      </c>
      <c r="S361" t="n">
        <v>56.78</v>
      </c>
      <c r="T361" t="n">
        <v>84711.67</v>
      </c>
      <c r="U361" t="n">
        <v>0.25</v>
      </c>
      <c r="V361" t="n">
        <v>0.7</v>
      </c>
      <c r="W361" t="n">
        <v>2.93</v>
      </c>
      <c r="X361" t="n">
        <v>5.21</v>
      </c>
      <c r="Y361" t="n">
        <v>1</v>
      </c>
      <c r="Z361" t="n">
        <v>10</v>
      </c>
    </row>
    <row r="362">
      <c r="A362" t="n">
        <v>3</v>
      </c>
      <c r="B362" t="n">
        <v>130</v>
      </c>
      <c r="C362" t="inlineStr">
        <is>
          <t xml:space="preserve">CONCLUIDO	</t>
        </is>
      </c>
      <c r="D362" t="n">
        <v>3.1446</v>
      </c>
      <c r="E362" t="n">
        <v>31.8</v>
      </c>
      <c r="F362" t="n">
        <v>21.96</v>
      </c>
      <c r="G362" t="n">
        <v>9.15</v>
      </c>
      <c r="H362" t="n">
        <v>0.12</v>
      </c>
      <c r="I362" t="n">
        <v>144</v>
      </c>
      <c r="J362" t="n">
        <v>254.21</v>
      </c>
      <c r="K362" t="n">
        <v>59.19</v>
      </c>
      <c r="L362" t="n">
        <v>1.75</v>
      </c>
      <c r="M362" t="n">
        <v>142</v>
      </c>
      <c r="N362" t="n">
        <v>63.26</v>
      </c>
      <c r="O362" t="n">
        <v>31586.46</v>
      </c>
      <c r="P362" t="n">
        <v>347.66</v>
      </c>
      <c r="Q362" t="n">
        <v>3034.42</v>
      </c>
      <c r="R362" t="n">
        <v>197.33</v>
      </c>
      <c r="S362" t="n">
        <v>56.78</v>
      </c>
      <c r="T362" t="n">
        <v>67832.46000000001</v>
      </c>
      <c r="U362" t="n">
        <v>0.29</v>
      </c>
      <c r="V362" t="n">
        <v>0.74</v>
      </c>
      <c r="W362" t="n">
        <v>2.89</v>
      </c>
      <c r="X362" t="n">
        <v>4.19</v>
      </c>
      <c r="Y362" t="n">
        <v>1</v>
      </c>
      <c r="Z362" t="n">
        <v>10</v>
      </c>
    </row>
    <row r="363">
      <c r="A363" t="n">
        <v>4</v>
      </c>
      <c r="B363" t="n">
        <v>130</v>
      </c>
      <c r="C363" t="inlineStr">
        <is>
          <t xml:space="preserve">CONCLUIDO	</t>
        </is>
      </c>
      <c r="D363" t="n">
        <v>3.3247</v>
      </c>
      <c r="E363" t="n">
        <v>30.08</v>
      </c>
      <c r="F363" t="n">
        <v>21.31</v>
      </c>
      <c r="G363" t="n">
        <v>10.48</v>
      </c>
      <c r="H363" t="n">
        <v>0.14</v>
      </c>
      <c r="I363" t="n">
        <v>122</v>
      </c>
      <c r="J363" t="n">
        <v>254.66</v>
      </c>
      <c r="K363" t="n">
        <v>59.19</v>
      </c>
      <c r="L363" t="n">
        <v>2</v>
      </c>
      <c r="M363" t="n">
        <v>120</v>
      </c>
      <c r="N363" t="n">
        <v>63.47</v>
      </c>
      <c r="O363" t="n">
        <v>31642.55</v>
      </c>
      <c r="P363" t="n">
        <v>334.69</v>
      </c>
      <c r="Q363" t="n">
        <v>3034.16</v>
      </c>
      <c r="R363" t="n">
        <v>176.36</v>
      </c>
      <c r="S363" t="n">
        <v>56.78</v>
      </c>
      <c r="T363" t="n">
        <v>57459.53</v>
      </c>
      <c r="U363" t="n">
        <v>0.32</v>
      </c>
      <c r="V363" t="n">
        <v>0.76</v>
      </c>
      <c r="W363" t="n">
        <v>2.85</v>
      </c>
      <c r="X363" t="n">
        <v>3.54</v>
      </c>
      <c r="Y363" t="n">
        <v>1</v>
      </c>
      <c r="Z363" t="n">
        <v>10</v>
      </c>
    </row>
    <row r="364">
      <c r="A364" t="n">
        <v>5</v>
      </c>
      <c r="B364" t="n">
        <v>130</v>
      </c>
      <c r="C364" t="inlineStr">
        <is>
          <t xml:space="preserve">CONCLUIDO	</t>
        </is>
      </c>
      <c r="D364" t="n">
        <v>3.4802</v>
      </c>
      <c r="E364" t="n">
        <v>28.73</v>
      </c>
      <c r="F364" t="n">
        <v>20.8</v>
      </c>
      <c r="G364" t="n">
        <v>11.88</v>
      </c>
      <c r="H364" t="n">
        <v>0.16</v>
      </c>
      <c r="I364" t="n">
        <v>105</v>
      </c>
      <c r="J364" t="n">
        <v>255.12</v>
      </c>
      <c r="K364" t="n">
        <v>59.19</v>
      </c>
      <c r="L364" t="n">
        <v>2.25</v>
      </c>
      <c r="M364" t="n">
        <v>103</v>
      </c>
      <c r="N364" t="n">
        <v>63.67</v>
      </c>
      <c r="O364" t="n">
        <v>31698.72</v>
      </c>
      <c r="P364" t="n">
        <v>324.09</v>
      </c>
      <c r="Q364" t="n">
        <v>3034.14</v>
      </c>
      <c r="R364" t="n">
        <v>159.67</v>
      </c>
      <c r="S364" t="n">
        <v>56.78</v>
      </c>
      <c r="T364" t="n">
        <v>49197.58</v>
      </c>
      <c r="U364" t="n">
        <v>0.36</v>
      </c>
      <c r="V364" t="n">
        <v>0.78</v>
      </c>
      <c r="W364" t="n">
        <v>2.82</v>
      </c>
      <c r="X364" t="n">
        <v>3.03</v>
      </c>
      <c r="Y364" t="n">
        <v>1</v>
      </c>
      <c r="Z364" t="n">
        <v>10</v>
      </c>
    </row>
    <row r="365">
      <c r="A365" t="n">
        <v>6</v>
      </c>
      <c r="B365" t="n">
        <v>130</v>
      </c>
      <c r="C365" t="inlineStr">
        <is>
          <t xml:space="preserve">CONCLUIDO	</t>
        </is>
      </c>
      <c r="D365" t="n">
        <v>3.606</v>
      </c>
      <c r="E365" t="n">
        <v>27.73</v>
      </c>
      <c r="F365" t="n">
        <v>20.43</v>
      </c>
      <c r="G365" t="n">
        <v>13.32</v>
      </c>
      <c r="H365" t="n">
        <v>0.17</v>
      </c>
      <c r="I365" t="n">
        <v>92</v>
      </c>
      <c r="J365" t="n">
        <v>255.57</v>
      </c>
      <c r="K365" t="n">
        <v>59.19</v>
      </c>
      <c r="L365" t="n">
        <v>2.5</v>
      </c>
      <c r="M365" t="n">
        <v>90</v>
      </c>
      <c r="N365" t="n">
        <v>63.88</v>
      </c>
      <c r="O365" t="n">
        <v>31754.97</v>
      </c>
      <c r="P365" t="n">
        <v>315.33</v>
      </c>
      <c r="Q365" t="n">
        <v>3033.74</v>
      </c>
      <c r="R365" t="n">
        <v>147.55</v>
      </c>
      <c r="S365" t="n">
        <v>56.78</v>
      </c>
      <c r="T365" t="n">
        <v>43203.37</v>
      </c>
      <c r="U365" t="n">
        <v>0.38</v>
      </c>
      <c r="V365" t="n">
        <v>0.79</v>
      </c>
      <c r="W365" t="n">
        <v>2.81</v>
      </c>
      <c r="X365" t="n">
        <v>2.66</v>
      </c>
      <c r="Y365" t="n">
        <v>1</v>
      </c>
      <c r="Z365" t="n">
        <v>10</v>
      </c>
    </row>
    <row r="366">
      <c r="A366" t="n">
        <v>7</v>
      </c>
      <c r="B366" t="n">
        <v>130</v>
      </c>
      <c r="C366" t="inlineStr">
        <is>
          <t xml:space="preserve">CONCLUIDO	</t>
        </is>
      </c>
      <c r="D366" t="n">
        <v>3.7105</v>
      </c>
      <c r="E366" t="n">
        <v>26.95</v>
      </c>
      <c r="F366" t="n">
        <v>20.14</v>
      </c>
      <c r="G366" t="n">
        <v>14.73</v>
      </c>
      <c r="H366" t="n">
        <v>0.19</v>
      </c>
      <c r="I366" t="n">
        <v>82</v>
      </c>
      <c r="J366" t="n">
        <v>256.03</v>
      </c>
      <c r="K366" t="n">
        <v>59.19</v>
      </c>
      <c r="L366" t="n">
        <v>2.75</v>
      </c>
      <c r="M366" t="n">
        <v>80</v>
      </c>
      <c r="N366" t="n">
        <v>64.09</v>
      </c>
      <c r="O366" t="n">
        <v>31811.29</v>
      </c>
      <c r="P366" t="n">
        <v>307.98</v>
      </c>
      <c r="Q366" t="n">
        <v>3033.82</v>
      </c>
      <c r="R366" t="n">
        <v>137.91</v>
      </c>
      <c r="S366" t="n">
        <v>56.78</v>
      </c>
      <c r="T366" t="n">
        <v>38430.63</v>
      </c>
      <c r="U366" t="n">
        <v>0.41</v>
      </c>
      <c r="V366" t="n">
        <v>0.8</v>
      </c>
      <c r="W366" t="n">
        <v>2.79</v>
      </c>
      <c r="X366" t="n">
        <v>2.37</v>
      </c>
      <c r="Y366" t="n">
        <v>1</v>
      </c>
      <c r="Z366" t="n">
        <v>10</v>
      </c>
    </row>
    <row r="367">
      <c r="A367" t="n">
        <v>8</v>
      </c>
      <c r="B367" t="n">
        <v>130</v>
      </c>
      <c r="C367" t="inlineStr">
        <is>
          <t xml:space="preserve">CONCLUIDO	</t>
        </is>
      </c>
      <c r="D367" t="n">
        <v>3.8103</v>
      </c>
      <c r="E367" t="n">
        <v>26.24</v>
      </c>
      <c r="F367" t="n">
        <v>19.87</v>
      </c>
      <c r="G367" t="n">
        <v>16.33</v>
      </c>
      <c r="H367" t="n">
        <v>0.21</v>
      </c>
      <c r="I367" t="n">
        <v>73</v>
      </c>
      <c r="J367" t="n">
        <v>256.49</v>
      </c>
      <c r="K367" t="n">
        <v>59.19</v>
      </c>
      <c r="L367" t="n">
        <v>3</v>
      </c>
      <c r="M367" t="n">
        <v>71</v>
      </c>
      <c r="N367" t="n">
        <v>64.29000000000001</v>
      </c>
      <c r="O367" t="n">
        <v>31867.69</v>
      </c>
      <c r="P367" t="n">
        <v>301.1</v>
      </c>
      <c r="Q367" t="n">
        <v>3034</v>
      </c>
      <c r="R367" t="n">
        <v>129.06</v>
      </c>
      <c r="S367" t="n">
        <v>56.78</v>
      </c>
      <c r="T367" t="n">
        <v>34052.1</v>
      </c>
      <c r="U367" t="n">
        <v>0.44</v>
      </c>
      <c r="V367" t="n">
        <v>0.8100000000000001</v>
      </c>
      <c r="W367" t="n">
        <v>2.78</v>
      </c>
      <c r="X367" t="n">
        <v>2.1</v>
      </c>
      <c r="Y367" t="n">
        <v>1</v>
      </c>
      <c r="Z367" t="n">
        <v>10</v>
      </c>
    </row>
    <row r="368">
      <c r="A368" t="n">
        <v>9</v>
      </c>
      <c r="B368" t="n">
        <v>130</v>
      </c>
      <c r="C368" t="inlineStr">
        <is>
          <t xml:space="preserve">CONCLUIDO	</t>
        </is>
      </c>
      <c r="D368" t="n">
        <v>3.879</v>
      </c>
      <c r="E368" t="n">
        <v>25.78</v>
      </c>
      <c r="F368" t="n">
        <v>19.7</v>
      </c>
      <c r="G368" t="n">
        <v>17.64</v>
      </c>
      <c r="H368" t="n">
        <v>0.23</v>
      </c>
      <c r="I368" t="n">
        <v>67</v>
      </c>
      <c r="J368" t="n">
        <v>256.95</v>
      </c>
      <c r="K368" t="n">
        <v>59.19</v>
      </c>
      <c r="L368" t="n">
        <v>3.25</v>
      </c>
      <c r="M368" t="n">
        <v>65</v>
      </c>
      <c r="N368" t="n">
        <v>64.5</v>
      </c>
      <c r="O368" t="n">
        <v>31924.29</v>
      </c>
      <c r="P368" t="n">
        <v>296</v>
      </c>
      <c r="Q368" t="n">
        <v>3033.77</v>
      </c>
      <c r="R368" t="n">
        <v>123.68</v>
      </c>
      <c r="S368" t="n">
        <v>56.78</v>
      </c>
      <c r="T368" t="n">
        <v>31391.41</v>
      </c>
      <c r="U368" t="n">
        <v>0.46</v>
      </c>
      <c r="V368" t="n">
        <v>0.82</v>
      </c>
      <c r="W368" t="n">
        <v>2.77</v>
      </c>
      <c r="X368" t="n">
        <v>1.93</v>
      </c>
      <c r="Y368" t="n">
        <v>1</v>
      </c>
      <c r="Z368" t="n">
        <v>10</v>
      </c>
    </row>
    <row r="369">
      <c r="A369" t="n">
        <v>10</v>
      </c>
      <c r="B369" t="n">
        <v>130</v>
      </c>
      <c r="C369" t="inlineStr">
        <is>
          <t xml:space="preserve">CONCLUIDO	</t>
        </is>
      </c>
      <c r="D369" t="n">
        <v>3.9542</v>
      </c>
      <c r="E369" t="n">
        <v>25.29</v>
      </c>
      <c r="F369" t="n">
        <v>19.5</v>
      </c>
      <c r="G369" t="n">
        <v>19.18</v>
      </c>
      <c r="H369" t="n">
        <v>0.24</v>
      </c>
      <c r="I369" t="n">
        <v>61</v>
      </c>
      <c r="J369" t="n">
        <v>257.41</v>
      </c>
      <c r="K369" t="n">
        <v>59.19</v>
      </c>
      <c r="L369" t="n">
        <v>3.5</v>
      </c>
      <c r="M369" t="n">
        <v>59</v>
      </c>
      <c r="N369" t="n">
        <v>64.70999999999999</v>
      </c>
      <c r="O369" t="n">
        <v>31980.84</v>
      </c>
      <c r="P369" t="n">
        <v>289.79</v>
      </c>
      <c r="Q369" t="n">
        <v>3033.79</v>
      </c>
      <c r="R369" t="n">
        <v>117.25</v>
      </c>
      <c r="S369" t="n">
        <v>56.78</v>
      </c>
      <c r="T369" t="n">
        <v>28207.08</v>
      </c>
      <c r="U369" t="n">
        <v>0.48</v>
      </c>
      <c r="V369" t="n">
        <v>0.83</v>
      </c>
      <c r="W369" t="n">
        <v>2.76</v>
      </c>
      <c r="X369" t="n">
        <v>1.74</v>
      </c>
      <c r="Y369" t="n">
        <v>1</v>
      </c>
      <c r="Z369" t="n">
        <v>10</v>
      </c>
    </row>
    <row r="370">
      <c r="A370" t="n">
        <v>11</v>
      </c>
      <c r="B370" t="n">
        <v>130</v>
      </c>
      <c r="C370" t="inlineStr">
        <is>
          <t xml:space="preserve">CONCLUIDO	</t>
        </is>
      </c>
      <c r="D370" t="n">
        <v>4.0186</v>
      </c>
      <c r="E370" t="n">
        <v>24.88</v>
      </c>
      <c r="F370" t="n">
        <v>19.34</v>
      </c>
      <c r="G370" t="n">
        <v>20.72</v>
      </c>
      <c r="H370" t="n">
        <v>0.26</v>
      </c>
      <c r="I370" t="n">
        <v>56</v>
      </c>
      <c r="J370" t="n">
        <v>257.86</v>
      </c>
      <c r="K370" t="n">
        <v>59.19</v>
      </c>
      <c r="L370" t="n">
        <v>3.75</v>
      </c>
      <c r="M370" t="n">
        <v>54</v>
      </c>
      <c r="N370" t="n">
        <v>64.92</v>
      </c>
      <c r="O370" t="n">
        <v>32037.48</v>
      </c>
      <c r="P370" t="n">
        <v>284.54</v>
      </c>
      <c r="Q370" t="n">
        <v>3033.69</v>
      </c>
      <c r="R370" t="n">
        <v>112.43</v>
      </c>
      <c r="S370" t="n">
        <v>56.78</v>
      </c>
      <c r="T370" t="n">
        <v>25824.47</v>
      </c>
      <c r="U370" t="n">
        <v>0.51</v>
      </c>
      <c r="V370" t="n">
        <v>0.83</v>
      </c>
      <c r="W370" t="n">
        <v>2.74</v>
      </c>
      <c r="X370" t="n">
        <v>1.57</v>
      </c>
      <c r="Y370" t="n">
        <v>1</v>
      </c>
      <c r="Z370" t="n">
        <v>10</v>
      </c>
    </row>
    <row r="371">
      <c r="A371" t="n">
        <v>12</v>
      </c>
      <c r="B371" t="n">
        <v>130</v>
      </c>
      <c r="C371" t="inlineStr">
        <is>
          <t xml:space="preserve">CONCLUIDO	</t>
        </is>
      </c>
      <c r="D371" t="n">
        <v>4.0631</v>
      </c>
      <c r="E371" t="n">
        <v>24.61</v>
      </c>
      <c r="F371" t="n">
        <v>19.26</v>
      </c>
      <c r="G371" t="n">
        <v>22.23</v>
      </c>
      <c r="H371" t="n">
        <v>0.28</v>
      </c>
      <c r="I371" t="n">
        <v>52</v>
      </c>
      <c r="J371" t="n">
        <v>258.32</v>
      </c>
      <c r="K371" t="n">
        <v>59.19</v>
      </c>
      <c r="L371" t="n">
        <v>4</v>
      </c>
      <c r="M371" t="n">
        <v>50</v>
      </c>
      <c r="N371" t="n">
        <v>65.13</v>
      </c>
      <c r="O371" t="n">
        <v>32094.19</v>
      </c>
      <c r="P371" t="n">
        <v>281.3</v>
      </c>
      <c r="Q371" t="n">
        <v>3033.63</v>
      </c>
      <c r="R371" t="n">
        <v>109.6</v>
      </c>
      <c r="S371" t="n">
        <v>56.78</v>
      </c>
      <c r="T371" t="n">
        <v>24429.42</v>
      </c>
      <c r="U371" t="n">
        <v>0.52</v>
      </c>
      <c r="V371" t="n">
        <v>0.84</v>
      </c>
      <c r="W371" t="n">
        <v>2.74</v>
      </c>
      <c r="X371" t="n">
        <v>1.5</v>
      </c>
      <c r="Y371" t="n">
        <v>1</v>
      </c>
      <c r="Z371" t="n">
        <v>10</v>
      </c>
    </row>
    <row r="372">
      <c r="A372" t="n">
        <v>13</v>
      </c>
      <c r="B372" t="n">
        <v>130</v>
      </c>
      <c r="C372" t="inlineStr">
        <is>
          <t xml:space="preserve">CONCLUIDO	</t>
        </is>
      </c>
      <c r="D372" t="n">
        <v>4.1234</v>
      </c>
      <c r="E372" t="n">
        <v>24.25</v>
      </c>
      <c r="F372" t="n">
        <v>19.1</v>
      </c>
      <c r="G372" t="n">
        <v>23.88</v>
      </c>
      <c r="H372" t="n">
        <v>0.29</v>
      </c>
      <c r="I372" t="n">
        <v>48</v>
      </c>
      <c r="J372" t="n">
        <v>258.78</v>
      </c>
      <c r="K372" t="n">
        <v>59.19</v>
      </c>
      <c r="L372" t="n">
        <v>4.25</v>
      </c>
      <c r="M372" t="n">
        <v>46</v>
      </c>
      <c r="N372" t="n">
        <v>65.34</v>
      </c>
      <c r="O372" t="n">
        <v>32150.98</v>
      </c>
      <c r="P372" t="n">
        <v>275.46</v>
      </c>
      <c r="Q372" t="n">
        <v>3033.55</v>
      </c>
      <c r="R372" t="n">
        <v>103.99</v>
      </c>
      <c r="S372" t="n">
        <v>56.78</v>
      </c>
      <c r="T372" t="n">
        <v>21642.32</v>
      </c>
      <c r="U372" t="n">
        <v>0.55</v>
      </c>
      <c r="V372" t="n">
        <v>0.84</v>
      </c>
      <c r="W372" t="n">
        <v>2.74</v>
      </c>
      <c r="X372" t="n">
        <v>1.33</v>
      </c>
      <c r="Y372" t="n">
        <v>1</v>
      </c>
      <c r="Z372" t="n">
        <v>10</v>
      </c>
    </row>
    <row r="373">
      <c r="A373" t="n">
        <v>14</v>
      </c>
      <c r="B373" t="n">
        <v>130</v>
      </c>
      <c r="C373" t="inlineStr">
        <is>
          <t xml:space="preserve">CONCLUIDO	</t>
        </is>
      </c>
      <c r="D373" t="n">
        <v>4.1597</v>
      </c>
      <c r="E373" t="n">
        <v>24.04</v>
      </c>
      <c r="F373" t="n">
        <v>19.04</v>
      </c>
      <c r="G373" t="n">
        <v>25.38</v>
      </c>
      <c r="H373" t="n">
        <v>0.31</v>
      </c>
      <c r="I373" t="n">
        <v>45</v>
      </c>
      <c r="J373" t="n">
        <v>259.25</v>
      </c>
      <c r="K373" t="n">
        <v>59.19</v>
      </c>
      <c r="L373" t="n">
        <v>4.5</v>
      </c>
      <c r="M373" t="n">
        <v>43</v>
      </c>
      <c r="N373" t="n">
        <v>65.55</v>
      </c>
      <c r="O373" t="n">
        <v>32207.85</v>
      </c>
      <c r="P373" t="n">
        <v>271.38</v>
      </c>
      <c r="Q373" t="n">
        <v>3033.53</v>
      </c>
      <c r="R373" t="n">
        <v>102.33</v>
      </c>
      <c r="S373" t="n">
        <v>56.78</v>
      </c>
      <c r="T373" t="n">
        <v>20828.8</v>
      </c>
      <c r="U373" t="n">
        <v>0.55</v>
      </c>
      <c r="V373" t="n">
        <v>0.85</v>
      </c>
      <c r="W373" t="n">
        <v>2.72</v>
      </c>
      <c r="X373" t="n">
        <v>1.27</v>
      </c>
      <c r="Y373" t="n">
        <v>1</v>
      </c>
      <c r="Z373" t="n">
        <v>10</v>
      </c>
    </row>
    <row r="374">
      <c r="A374" t="n">
        <v>15</v>
      </c>
      <c r="B374" t="n">
        <v>130</v>
      </c>
      <c r="C374" t="inlineStr">
        <is>
          <t xml:space="preserve">CONCLUIDO	</t>
        </is>
      </c>
      <c r="D374" t="n">
        <v>4.2052</v>
      </c>
      <c r="E374" t="n">
        <v>23.78</v>
      </c>
      <c r="F374" t="n">
        <v>18.92</v>
      </c>
      <c r="G374" t="n">
        <v>27.03</v>
      </c>
      <c r="H374" t="n">
        <v>0.33</v>
      </c>
      <c r="I374" t="n">
        <v>42</v>
      </c>
      <c r="J374" t="n">
        <v>259.71</v>
      </c>
      <c r="K374" t="n">
        <v>59.19</v>
      </c>
      <c r="L374" t="n">
        <v>4.75</v>
      </c>
      <c r="M374" t="n">
        <v>40</v>
      </c>
      <c r="N374" t="n">
        <v>65.76000000000001</v>
      </c>
      <c r="O374" t="n">
        <v>32264.79</v>
      </c>
      <c r="P374" t="n">
        <v>267.18</v>
      </c>
      <c r="Q374" t="n">
        <v>3033.58</v>
      </c>
      <c r="R374" t="n">
        <v>98.65000000000001</v>
      </c>
      <c r="S374" t="n">
        <v>56.78</v>
      </c>
      <c r="T374" t="n">
        <v>19002.38</v>
      </c>
      <c r="U374" t="n">
        <v>0.58</v>
      </c>
      <c r="V374" t="n">
        <v>0.85</v>
      </c>
      <c r="W374" t="n">
        <v>2.71</v>
      </c>
      <c r="X374" t="n">
        <v>1.16</v>
      </c>
      <c r="Y374" t="n">
        <v>1</v>
      </c>
      <c r="Z374" t="n">
        <v>10</v>
      </c>
    </row>
    <row r="375">
      <c r="A375" t="n">
        <v>16</v>
      </c>
      <c r="B375" t="n">
        <v>130</v>
      </c>
      <c r="C375" t="inlineStr">
        <is>
          <t xml:space="preserve">CONCLUIDO	</t>
        </is>
      </c>
      <c r="D375" t="n">
        <v>4.2422</v>
      </c>
      <c r="E375" t="n">
        <v>23.57</v>
      </c>
      <c r="F375" t="n">
        <v>18.86</v>
      </c>
      <c r="G375" t="n">
        <v>29.02</v>
      </c>
      <c r="H375" t="n">
        <v>0.34</v>
      </c>
      <c r="I375" t="n">
        <v>39</v>
      </c>
      <c r="J375" t="n">
        <v>260.17</v>
      </c>
      <c r="K375" t="n">
        <v>59.19</v>
      </c>
      <c r="L375" t="n">
        <v>5</v>
      </c>
      <c r="M375" t="n">
        <v>37</v>
      </c>
      <c r="N375" t="n">
        <v>65.98</v>
      </c>
      <c r="O375" t="n">
        <v>32321.82</v>
      </c>
      <c r="P375" t="n">
        <v>261.86</v>
      </c>
      <c r="Q375" t="n">
        <v>3033.57</v>
      </c>
      <c r="R375" t="n">
        <v>96.36</v>
      </c>
      <c r="S375" t="n">
        <v>56.78</v>
      </c>
      <c r="T375" t="n">
        <v>17874.89</v>
      </c>
      <c r="U375" t="n">
        <v>0.59</v>
      </c>
      <c r="V375" t="n">
        <v>0.86</v>
      </c>
      <c r="W375" t="n">
        <v>2.72</v>
      </c>
      <c r="X375" t="n">
        <v>1.09</v>
      </c>
      <c r="Y375" t="n">
        <v>1</v>
      </c>
      <c r="Z375" t="n">
        <v>10</v>
      </c>
    </row>
    <row r="376">
      <c r="A376" t="n">
        <v>17</v>
      </c>
      <c r="B376" t="n">
        <v>130</v>
      </c>
      <c r="C376" t="inlineStr">
        <is>
          <t xml:space="preserve">CONCLUIDO	</t>
        </is>
      </c>
      <c r="D376" t="n">
        <v>4.2839</v>
      </c>
      <c r="E376" t="n">
        <v>23.34</v>
      </c>
      <c r="F376" t="n">
        <v>18.78</v>
      </c>
      <c r="G376" t="n">
        <v>31.3</v>
      </c>
      <c r="H376" t="n">
        <v>0.36</v>
      </c>
      <c r="I376" t="n">
        <v>36</v>
      </c>
      <c r="J376" t="n">
        <v>260.63</v>
      </c>
      <c r="K376" t="n">
        <v>59.19</v>
      </c>
      <c r="L376" t="n">
        <v>5.25</v>
      </c>
      <c r="M376" t="n">
        <v>34</v>
      </c>
      <c r="N376" t="n">
        <v>66.19</v>
      </c>
      <c r="O376" t="n">
        <v>32378.93</v>
      </c>
      <c r="P376" t="n">
        <v>256.08</v>
      </c>
      <c r="Q376" t="n">
        <v>3033.62</v>
      </c>
      <c r="R376" t="n">
        <v>93.84</v>
      </c>
      <c r="S376" t="n">
        <v>56.78</v>
      </c>
      <c r="T376" t="n">
        <v>16625.37</v>
      </c>
      <c r="U376" t="n">
        <v>0.61</v>
      </c>
      <c r="V376" t="n">
        <v>0.86</v>
      </c>
      <c r="W376" t="n">
        <v>2.71</v>
      </c>
      <c r="X376" t="n">
        <v>1.01</v>
      </c>
      <c r="Y376" t="n">
        <v>1</v>
      </c>
      <c r="Z376" t="n">
        <v>10</v>
      </c>
    </row>
    <row r="377">
      <c r="A377" t="n">
        <v>18</v>
      </c>
      <c r="B377" t="n">
        <v>130</v>
      </c>
      <c r="C377" t="inlineStr">
        <is>
          <t xml:space="preserve">CONCLUIDO	</t>
        </is>
      </c>
      <c r="D377" t="n">
        <v>4.2946</v>
      </c>
      <c r="E377" t="n">
        <v>23.29</v>
      </c>
      <c r="F377" t="n">
        <v>18.77</v>
      </c>
      <c r="G377" t="n">
        <v>32.18</v>
      </c>
      <c r="H377" t="n">
        <v>0.37</v>
      </c>
      <c r="I377" t="n">
        <v>35</v>
      </c>
      <c r="J377" t="n">
        <v>261.1</v>
      </c>
      <c r="K377" t="n">
        <v>59.19</v>
      </c>
      <c r="L377" t="n">
        <v>5.5</v>
      </c>
      <c r="M377" t="n">
        <v>33</v>
      </c>
      <c r="N377" t="n">
        <v>66.40000000000001</v>
      </c>
      <c r="O377" t="n">
        <v>32436.11</v>
      </c>
      <c r="P377" t="n">
        <v>255.13</v>
      </c>
      <c r="Q377" t="n">
        <v>3033.66</v>
      </c>
      <c r="R377" t="n">
        <v>93.63</v>
      </c>
      <c r="S377" t="n">
        <v>56.78</v>
      </c>
      <c r="T377" t="n">
        <v>16527.16</v>
      </c>
      <c r="U377" t="n">
        <v>0.61</v>
      </c>
      <c r="V377" t="n">
        <v>0.86</v>
      </c>
      <c r="W377" t="n">
        <v>2.71</v>
      </c>
      <c r="X377" t="n">
        <v>1</v>
      </c>
      <c r="Y377" t="n">
        <v>1</v>
      </c>
      <c r="Z377" t="n">
        <v>10</v>
      </c>
    </row>
    <row r="378">
      <c r="A378" t="n">
        <v>19</v>
      </c>
      <c r="B378" t="n">
        <v>130</v>
      </c>
      <c r="C378" t="inlineStr">
        <is>
          <t xml:space="preserve">CONCLUIDO	</t>
        </is>
      </c>
      <c r="D378" t="n">
        <v>4.3279</v>
      </c>
      <c r="E378" t="n">
        <v>23.11</v>
      </c>
      <c r="F378" t="n">
        <v>18.69</v>
      </c>
      <c r="G378" t="n">
        <v>33.98</v>
      </c>
      <c r="H378" t="n">
        <v>0.39</v>
      </c>
      <c r="I378" t="n">
        <v>33</v>
      </c>
      <c r="J378" t="n">
        <v>261.56</v>
      </c>
      <c r="K378" t="n">
        <v>59.19</v>
      </c>
      <c r="L378" t="n">
        <v>5.75</v>
      </c>
      <c r="M378" t="n">
        <v>31</v>
      </c>
      <c r="N378" t="n">
        <v>66.62</v>
      </c>
      <c r="O378" t="n">
        <v>32493.38</v>
      </c>
      <c r="P378" t="n">
        <v>250.18</v>
      </c>
      <c r="Q378" t="n">
        <v>3033.51</v>
      </c>
      <c r="R378" t="n">
        <v>90.79000000000001</v>
      </c>
      <c r="S378" t="n">
        <v>56.78</v>
      </c>
      <c r="T378" t="n">
        <v>15120.11</v>
      </c>
      <c r="U378" t="n">
        <v>0.63</v>
      </c>
      <c r="V378" t="n">
        <v>0.86</v>
      </c>
      <c r="W378" t="n">
        <v>2.71</v>
      </c>
      <c r="X378" t="n">
        <v>0.92</v>
      </c>
      <c r="Y378" t="n">
        <v>1</v>
      </c>
      <c r="Z378" t="n">
        <v>10</v>
      </c>
    </row>
    <row r="379">
      <c r="A379" t="n">
        <v>20</v>
      </c>
      <c r="B379" t="n">
        <v>130</v>
      </c>
      <c r="C379" t="inlineStr">
        <is>
          <t xml:space="preserve">CONCLUIDO	</t>
        </is>
      </c>
      <c r="D379" t="n">
        <v>4.3588</v>
      </c>
      <c r="E379" t="n">
        <v>22.94</v>
      </c>
      <c r="F379" t="n">
        <v>18.62</v>
      </c>
      <c r="G379" t="n">
        <v>36.04</v>
      </c>
      <c r="H379" t="n">
        <v>0.41</v>
      </c>
      <c r="I379" t="n">
        <v>31</v>
      </c>
      <c r="J379" t="n">
        <v>262.03</v>
      </c>
      <c r="K379" t="n">
        <v>59.19</v>
      </c>
      <c r="L379" t="n">
        <v>6</v>
      </c>
      <c r="M379" t="n">
        <v>29</v>
      </c>
      <c r="N379" t="n">
        <v>66.83</v>
      </c>
      <c r="O379" t="n">
        <v>32550.72</v>
      </c>
      <c r="P379" t="n">
        <v>246.2</v>
      </c>
      <c r="Q379" t="n">
        <v>3033.56</v>
      </c>
      <c r="R379" t="n">
        <v>88.95999999999999</v>
      </c>
      <c r="S379" t="n">
        <v>56.78</v>
      </c>
      <c r="T379" t="n">
        <v>14214.84</v>
      </c>
      <c r="U379" t="n">
        <v>0.64</v>
      </c>
      <c r="V379" t="n">
        <v>0.87</v>
      </c>
      <c r="W379" t="n">
        <v>2.7</v>
      </c>
      <c r="X379" t="n">
        <v>0.86</v>
      </c>
      <c r="Y379" t="n">
        <v>1</v>
      </c>
      <c r="Z379" t="n">
        <v>10</v>
      </c>
    </row>
    <row r="380">
      <c r="A380" t="n">
        <v>21</v>
      </c>
      <c r="B380" t="n">
        <v>130</v>
      </c>
      <c r="C380" t="inlineStr">
        <is>
          <t xml:space="preserve">CONCLUIDO	</t>
        </is>
      </c>
      <c r="D380" t="n">
        <v>4.3887</v>
      </c>
      <c r="E380" t="n">
        <v>22.79</v>
      </c>
      <c r="F380" t="n">
        <v>18.56</v>
      </c>
      <c r="G380" t="n">
        <v>38.41</v>
      </c>
      <c r="H380" t="n">
        <v>0.42</v>
      </c>
      <c r="I380" t="n">
        <v>29</v>
      </c>
      <c r="J380" t="n">
        <v>262.49</v>
      </c>
      <c r="K380" t="n">
        <v>59.19</v>
      </c>
      <c r="L380" t="n">
        <v>6.25</v>
      </c>
      <c r="M380" t="n">
        <v>27</v>
      </c>
      <c r="N380" t="n">
        <v>67.05</v>
      </c>
      <c r="O380" t="n">
        <v>32608.15</v>
      </c>
      <c r="P380" t="n">
        <v>242.52</v>
      </c>
      <c r="Q380" t="n">
        <v>3033.57</v>
      </c>
      <c r="R380" t="n">
        <v>86.84999999999999</v>
      </c>
      <c r="S380" t="n">
        <v>56.78</v>
      </c>
      <c r="T380" t="n">
        <v>13167.92</v>
      </c>
      <c r="U380" t="n">
        <v>0.65</v>
      </c>
      <c r="V380" t="n">
        <v>0.87</v>
      </c>
      <c r="W380" t="n">
        <v>2.7</v>
      </c>
      <c r="X380" t="n">
        <v>0.8</v>
      </c>
      <c r="Y380" t="n">
        <v>1</v>
      </c>
      <c r="Z380" t="n">
        <v>10</v>
      </c>
    </row>
    <row r="381">
      <c r="A381" t="n">
        <v>22</v>
      </c>
      <c r="B381" t="n">
        <v>130</v>
      </c>
      <c r="C381" t="inlineStr">
        <is>
          <t xml:space="preserve">CONCLUIDO	</t>
        </is>
      </c>
      <c r="D381" t="n">
        <v>4.398</v>
      </c>
      <c r="E381" t="n">
        <v>22.74</v>
      </c>
      <c r="F381" t="n">
        <v>18.56</v>
      </c>
      <c r="G381" t="n">
        <v>39.78</v>
      </c>
      <c r="H381" t="n">
        <v>0.44</v>
      </c>
      <c r="I381" t="n">
        <v>28</v>
      </c>
      <c r="J381" t="n">
        <v>262.96</v>
      </c>
      <c r="K381" t="n">
        <v>59.19</v>
      </c>
      <c r="L381" t="n">
        <v>6.5</v>
      </c>
      <c r="M381" t="n">
        <v>24</v>
      </c>
      <c r="N381" t="n">
        <v>67.26000000000001</v>
      </c>
      <c r="O381" t="n">
        <v>32665.66</v>
      </c>
      <c r="P381" t="n">
        <v>237.23</v>
      </c>
      <c r="Q381" t="n">
        <v>3033.53</v>
      </c>
      <c r="R381" t="n">
        <v>86.7</v>
      </c>
      <c r="S381" t="n">
        <v>56.78</v>
      </c>
      <c r="T381" t="n">
        <v>13098.64</v>
      </c>
      <c r="U381" t="n">
        <v>0.65</v>
      </c>
      <c r="V381" t="n">
        <v>0.87</v>
      </c>
      <c r="W381" t="n">
        <v>2.7</v>
      </c>
      <c r="X381" t="n">
        <v>0.8</v>
      </c>
      <c r="Y381" t="n">
        <v>1</v>
      </c>
      <c r="Z381" t="n">
        <v>10</v>
      </c>
    </row>
    <row r="382">
      <c r="A382" t="n">
        <v>23</v>
      </c>
      <c r="B382" t="n">
        <v>130</v>
      </c>
      <c r="C382" t="inlineStr">
        <is>
          <t xml:space="preserve">CONCLUIDO	</t>
        </is>
      </c>
      <c r="D382" t="n">
        <v>4.4336</v>
      </c>
      <c r="E382" t="n">
        <v>22.56</v>
      </c>
      <c r="F382" t="n">
        <v>18.48</v>
      </c>
      <c r="G382" t="n">
        <v>42.64</v>
      </c>
      <c r="H382" t="n">
        <v>0.46</v>
      </c>
      <c r="I382" t="n">
        <v>26</v>
      </c>
      <c r="J382" t="n">
        <v>263.42</v>
      </c>
      <c r="K382" t="n">
        <v>59.19</v>
      </c>
      <c r="L382" t="n">
        <v>6.75</v>
      </c>
      <c r="M382" t="n">
        <v>20</v>
      </c>
      <c r="N382" t="n">
        <v>67.48</v>
      </c>
      <c r="O382" t="n">
        <v>32723.25</v>
      </c>
      <c r="P382" t="n">
        <v>232.83</v>
      </c>
      <c r="Q382" t="n">
        <v>3033.55</v>
      </c>
      <c r="R382" t="n">
        <v>83.83</v>
      </c>
      <c r="S382" t="n">
        <v>56.78</v>
      </c>
      <c r="T382" t="n">
        <v>11670.81</v>
      </c>
      <c r="U382" t="n">
        <v>0.68</v>
      </c>
      <c r="V382" t="n">
        <v>0.87</v>
      </c>
      <c r="W382" t="n">
        <v>2.7</v>
      </c>
      <c r="X382" t="n">
        <v>0.71</v>
      </c>
      <c r="Y382" t="n">
        <v>1</v>
      </c>
      <c r="Z382" t="n">
        <v>10</v>
      </c>
    </row>
    <row r="383">
      <c r="A383" t="n">
        <v>24</v>
      </c>
      <c r="B383" t="n">
        <v>130</v>
      </c>
      <c r="C383" t="inlineStr">
        <is>
          <t xml:space="preserve">CONCLUIDO	</t>
        </is>
      </c>
      <c r="D383" t="n">
        <v>4.4268</v>
      </c>
      <c r="E383" t="n">
        <v>22.59</v>
      </c>
      <c r="F383" t="n">
        <v>18.51</v>
      </c>
      <c r="G383" t="n">
        <v>42.72</v>
      </c>
      <c r="H383" t="n">
        <v>0.47</v>
      </c>
      <c r="I383" t="n">
        <v>26</v>
      </c>
      <c r="J383" t="n">
        <v>263.89</v>
      </c>
      <c r="K383" t="n">
        <v>59.19</v>
      </c>
      <c r="L383" t="n">
        <v>7</v>
      </c>
      <c r="M383" t="n">
        <v>12</v>
      </c>
      <c r="N383" t="n">
        <v>67.7</v>
      </c>
      <c r="O383" t="n">
        <v>32780.92</v>
      </c>
      <c r="P383" t="n">
        <v>231.8</v>
      </c>
      <c r="Q383" t="n">
        <v>3033.88</v>
      </c>
      <c r="R383" t="n">
        <v>84.53</v>
      </c>
      <c r="S383" t="n">
        <v>56.78</v>
      </c>
      <c r="T383" t="n">
        <v>12023.4</v>
      </c>
      <c r="U383" t="n">
        <v>0.67</v>
      </c>
      <c r="V383" t="n">
        <v>0.87</v>
      </c>
      <c r="W383" t="n">
        <v>2.72</v>
      </c>
      <c r="X383" t="n">
        <v>0.75</v>
      </c>
      <c r="Y383" t="n">
        <v>1</v>
      </c>
      <c r="Z383" t="n">
        <v>10</v>
      </c>
    </row>
    <row r="384">
      <c r="A384" t="n">
        <v>25</v>
      </c>
      <c r="B384" t="n">
        <v>130</v>
      </c>
      <c r="C384" t="inlineStr">
        <is>
          <t xml:space="preserve">CONCLUIDO	</t>
        </is>
      </c>
      <c r="D384" t="n">
        <v>4.4434</v>
      </c>
      <c r="E384" t="n">
        <v>22.51</v>
      </c>
      <c r="F384" t="n">
        <v>18.48</v>
      </c>
      <c r="G384" t="n">
        <v>44.35</v>
      </c>
      <c r="H384" t="n">
        <v>0.49</v>
      </c>
      <c r="I384" t="n">
        <v>25</v>
      </c>
      <c r="J384" t="n">
        <v>264.36</v>
      </c>
      <c r="K384" t="n">
        <v>59.19</v>
      </c>
      <c r="L384" t="n">
        <v>7.25</v>
      </c>
      <c r="M384" t="n">
        <v>7</v>
      </c>
      <c r="N384" t="n">
        <v>67.92</v>
      </c>
      <c r="O384" t="n">
        <v>32838.68</v>
      </c>
      <c r="P384" t="n">
        <v>230.52</v>
      </c>
      <c r="Q384" t="n">
        <v>3033.53</v>
      </c>
      <c r="R384" t="n">
        <v>83.48</v>
      </c>
      <c r="S384" t="n">
        <v>56.78</v>
      </c>
      <c r="T384" t="n">
        <v>11503.24</v>
      </c>
      <c r="U384" t="n">
        <v>0.68</v>
      </c>
      <c r="V384" t="n">
        <v>0.87</v>
      </c>
      <c r="W384" t="n">
        <v>2.71</v>
      </c>
      <c r="X384" t="n">
        <v>0.71</v>
      </c>
      <c r="Y384" t="n">
        <v>1</v>
      </c>
      <c r="Z384" t="n">
        <v>10</v>
      </c>
    </row>
    <row r="385">
      <c r="A385" t="n">
        <v>26</v>
      </c>
      <c r="B385" t="n">
        <v>130</v>
      </c>
      <c r="C385" t="inlineStr">
        <is>
          <t xml:space="preserve">CONCLUIDO	</t>
        </is>
      </c>
      <c r="D385" t="n">
        <v>4.443</v>
      </c>
      <c r="E385" t="n">
        <v>22.51</v>
      </c>
      <c r="F385" t="n">
        <v>18.48</v>
      </c>
      <c r="G385" t="n">
        <v>44.35</v>
      </c>
      <c r="H385" t="n">
        <v>0.5</v>
      </c>
      <c r="I385" t="n">
        <v>25</v>
      </c>
      <c r="J385" t="n">
        <v>264.83</v>
      </c>
      <c r="K385" t="n">
        <v>59.19</v>
      </c>
      <c r="L385" t="n">
        <v>7.5</v>
      </c>
      <c r="M385" t="n">
        <v>1</v>
      </c>
      <c r="N385" t="n">
        <v>68.14</v>
      </c>
      <c r="O385" t="n">
        <v>32896.51</v>
      </c>
      <c r="P385" t="n">
        <v>230.83</v>
      </c>
      <c r="Q385" t="n">
        <v>3033.7</v>
      </c>
      <c r="R385" t="n">
        <v>83.2</v>
      </c>
      <c r="S385" t="n">
        <v>56.78</v>
      </c>
      <c r="T385" t="n">
        <v>11363.66</v>
      </c>
      <c r="U385" t="n">
        <v>0.68</v>
      </c>
      <c r="V385" t="n">
        <v>0.87</v>
      </c>
      <c r="W385" t="n">
        <v>2.72</v>
      </c>
      <c r="X385" t="n">
        <v>0.71</v>
      </c>
      <c r="Y385" t="n">
        <v>1</v>
      </c>
      <c r="Z385" t="n">
        <v>10</v>
      </c>
    </row>
    <row r="386">
      <c r="A386" t="n">
        <v>27</v>
      </c>
      <c r="B386" t="n">
        <v>130</v>
      </c>
      <c r="C386" t="inlineStr">
        <is>
          <t xml:space="preserve">CONCLUIDO	</t>
        </is>
      </c>
      <c r="D386" t="n">
        <v>4.4432</v>
      </c>
      <c r="E386" t="n">
        <v>22.51</v>
      </c>
      <c r="F386" t="n">
        <v>18.48</v>
      </c>
      <c r="G386" t="n">
        <v>44.35</v>
      </c>
      <c r="H386" t="n">
        <v>0.52</v>
      </c>
      <c r="I386" t="n">
        <v>25</v>
      </c>
      <c r="J386" t="n">
        <v>265.3</v>
      </c>
      <c r="K386" t="n">
        <v>59.19</v>
      </c>
      <c r="L386" t="n">
        <v>7.75</v>
      </c>
      <c r="M386" t="n">
        <v>0</v>
      </c>
      <c r="N386" t="n">
        <v>68.36</v>
      </c>
      <c r="O386" t="n">
        <v>32954.43</v>
      </c>
      <c r="P386" t="n">
        <v>230.96</v>
      </c>
      <c r="Q386" t="n">
        <v>3033.7</v>
      </c>
      <c r="R386" t="n">
        <v>83.13</v>
      </c>
      <c r="S386" t="n">
        <v>56.78</v>
      </c>
      <c r="T386" t="n">
        <v>11330.2</v>
      </c>
      <c r="U386" t="n">
        <v>0.68</v>
      </c>
      <c r="V386" t="n">
        <v>0.87</v>
      </c>
      <c r="W386" t="n">
        <v>2.72</v>
      </c>
      <c r="X386" t="n">
        <v>0.71</v>
      </c>
      <c r="Y386" t="n">
        <v>1</v>
      </c>
      <c r="Z386" t="n">
        <v>10</v>
      </c>
    </row>
    <row r="387">
      <c r="A387" t="n">
        <v>0</v>
      </c>
      <c r="B387" t="n">
        <v>75</v>
      </c>
      <c r="C387" t="inlineStr">
        <is>
          <t xml:space="preserve">CONCLUIDO	</t>
        </is>
      </c>
      <c r="D387" t="n">
        <v>3.1708</v>
      </c>
      <c r="E387" t="n">
        <v>31.54</v>
      </c>
      <c r="F387" t="n">
        <v>23.43</v>
      </c>
      <c r="G387" t="n">
        <v>7.36</v>
      </c>
      <c r="H387" t="n">
        <v>0.12</v>
      </c>
      <c r="I387" t="n">
        <v>191</v>
      </c>
      <c r="J387" t="n">
        <v>150.44</v>
      </c>
      <c r="K387" t="n">
        <v>49.1</v>
      </c>
      <c r="L387" t="n">
        <v>1</v>
      </c>
      <c r="M387" t="n">
        <v>189</v>
      </c>
      <c r="N387" t="n">
        <v>25.34</v>
      </c>
      <c r="O387" t="n">
        <v>18787.76</v>
      </c>
      <c r="P387" t="n">
        <v>263.53</v>
      </c>
      <c r="Q387" t="n">
        <v>3034.41</v>
      </c>
      <c r="R387" t="n">
        <v>245.45</v>
      </c>
      <c r="S387" t="n">
        <v>56.78</v>
      </c>
      <c r="T387" t="n">
        <v>91655.88</v>
      </c>
      <c r="U387" t="n">
        <v>0.23</v>
      </c>
      <c r="V387" t="n">
        <v>0.6899999999999999</v>
      </c>
      <c r="W387" t="n">
        <v>2.97</v>
      </c>
      <c r="X387" t="n">
        <v>5.66</v>
      </c>
      <c r="Y387" t="n">
        <v>1</v>
      </c>
      <c r="Z387" t="n">
        <v>10</v>
      </c>
    </row>
    <row r="388">
      <c r="A388" t="n">
        <v>1</v>
      </c>
      <c r="B388" t="n">
        <v>75</v>
      </c>
      <c r="C388" t="inlineStr">
        <is>
          <t xml:space="preserve">CONCLUIDO	</t>
        </is>
      </c>
      <c r="D388" t="n">
        <v>3.5298</v>
      </c>
      <c r="E388" t="n">
        <v>28.33</v>
      </c>
      <c r="F388" t="n">
        <v>21.81</v>
      </c>
      <c r="G388" t="n">
        <v>9.41</v>
      </c>
      <c r="H388" t="n">
        <v>0.15</v>
      </c>
      <c r="I388" t="n">
        <v>139</v>
      </c>
      <c r="J388" t="n">
        <v>150.78</v>
      </c>
      <c r="K388" t="n">
        <v>49.1</v>
      </c>
      <c r="L388" t="n">
        <v>1.25</v>
      </c>
      <c r="M388" t="n">
        <v>137</v>
      </c>
      <c r="N388" t="n">
        <v>25.44</v>
      </c>
      <c r="O388" t="n">
        <v>18830.65</v>
      </c>
      <c r="P388" t="n">
        <v>239.72</v>
      </c>
      <c r="Q388" t="n">
        <v>3034.28</v>
      </c>
      <c r="R388" t="n">
        <v>192.48</v>
      </c>
      <c r="S388" t="n">
        <v>56.78</v>
      </c>
      <c r="T388" t="n">
        <v>65434.98</v>
      </c>
      <c r="U388" t="n">
        <v>0.29</v>
      </c>
      <c r="V388" t="n">
        <v>0.74</v>
      </c>
      <c r="W388" t="n">
        <v>2.88</v>
      </c>
      <c r="X388" t="n">
        <v>4.04</v>
      </c>
      <c r="Y388" t="n">
        <v>1</v>
      </c>
      <c r="Z388" t="n">
        <v>10</v>
      </c>
    </row>
    <row r="389">
      <c r="A389" t="n">
        <v>2</v>
      </c>
      <c r="B389" t="n">
        <v>75</v>
      </c>
      <c r="C389" t="inlineStr">
        <is>
          <t xml:space="preserve">CONCLUIDO	</t>
        </is>
      </c>
      <c r="D389" t="n">
        <v>3.7697</v>
      </c>
      <c r="E389" t="n">
        <v>26.53</v>
      </c>
      <c r="F389" t="n">
        <v>20.92</v>
      </c>
      <c r="G389" t="n">
        <v>11.52</v>
      </c>
      <c r="H389" t="n">
        <v>0.18</v>
      </c>
      <c r="I389" t="n">
        <v>109</v>
      </c>
      <c r="J389" t="n">
        <v>151.13</v>
      </c>
      <c r="K389" t="n">
        <v>49.1</v>
      </c>
      <c r="L389" t="n">
        <v>1.5</v>
      </c>
      <c r="M389" t="n">
        <v>107</v>
      </c>
      <c r="N389" t="n">
        <v>25.54</v>
      </c>
      <c r="O389" t="n">
        <v>18873.58</v>
      </c>
      <c r="P389" t="n">
        <v>225.24</v>
      </c>
      <c r="Q389" t="n">
        <v>3034.29</v>
      </c>
      <c r="R389" t="n">
        <v>163.39</v>
      </c>
      <c r="S389" t="n">
        <v>56.78</v>
      </c>
      <c r="T389" t="n">
        <v>51038.63</v>
      </c>
      <c r="U389" t="n">
        <v>0.35</v>
      </c>
      <c r="V389" t="n">
        <v>0.77</v>
      </c>
      <c r="W389" t="n">
        <v>2.84</v>
      </c>
      <c r="X389" t="n">
        <v>3.15</v>
      </c>
      <c r="Y389" t="n">
        <v>1</v>
      </c>
      <c r="Z389" t="n">
        <v>10</v>
      </c>
    </row>
    <row r="390">
      <c r="A390" t="n">
        <v>3</v>
      </c>
      <c r="B390" t="n">
        <v>75</v>
      </c>
      <c r="C390" t="inlineStr">
        <is>
          <t xml:space="preserve">CONCLUIDO	</t>
        </is>
      </c>
      <c r="D390" t="n">
        <v>3.95</v>
      </c>
      <c r="E390" t="n">
        <v>25.32</v>
      </c>
      <c r="F390" t="n">
        <v>20.32</v>
      </c>
      <c r="G390" t="n">
        <v>13.7</v>
      </c>
      <c r="H390" t="n">
        <v>0.2</v>
      </c>
      <c r="I390" t="n">
        <v>89</v>
      </c>
      <c r="J390" t="n">
        <v>151.48</v>
      </c>
      <c r="K390" t="n">
        <v>49.1</v>
      </c>
      <c r="L390" t="n">
        <v>1.75</v>
      </c>
      <c r="M390" t="n">
        <v>87</v>
      </c>
      <c r="N390" t="n">
        <v>25.64</v>
      </c>
      <c r="O390" t="n">
        <v>18916.54</v>
      </c>
      <c r="P390" t="n">
        <v>212.96</v>
      </c>
      <c r="Q390" t="n">
        <v>3033.96</v>
      </c>
      <c r="R390" t="n">
        <v>144.1</v>
      </c>
      <c r="S390" t="n">
        <v>56.78</v>
      </c>
      <c r="T390" t="n">
        <v>41492.3</v>
      </c>
      <c r="U390" t="n">
        <v>0.39</v>
      </c>
      <c r="V390" t="n">
        <v>0.79</v>
      </c>
      <c r="W390" t="n">
        <v>2.8</v>
      </c>
      <c r="X390" t="n">
        <v>2.55</v>
      </c>
      <c r="Y390" t="n">
        <v>1</v>
      </c>
      <c r="Z390" t="n">
        <v>10</v>
      </c>
    </row>
    <row r="391">
      <c r="A391" t="n">
        <v>4</v>
      </c>
      <c r="B391" t="n">
        <v>75</v>
      </c>
      <c r="C391" t="inlineStr">
        <is>
          <t xml:space="preserve">CONCLUIDO	</t>
        </is>
      </c>
      <c r="D391" t="n">
        <v>4.0912</v>
      </c>
      <c r="E391" t="n">
        <v>24.44</v>
      </c>
      <c r="F391" t="n">
        <v>19.91</v>
      </c>
      <c r="G391" t="n">
        <v>16.14</v>
      </c>
      <c r="H391" t="n">
        <v>0.23</v>
      </c>
      <c r="I391" t="n">
        <v>74</v>
      </c>
      <c r="J391" t="n">
        <v>151.83</v>
      </c>
      <c r="K391" t="n">
        <v>49.1</v>
      </c>
      <c r="L391" t="n">
        <v>2</v>
      </c>
      <c r="M391" t="n">
        <v>72</v>
      </c>
      <c r="N391" t="n">
        <v>25.73</v>
      </c>
      <c r="O391" t="n">
        <v>18959.54</v>
      </c>
      <c r="P391" t="n">
        <v>202.95</v>
      </c>
      <c r="Q391" t="n">
        <v>3033.8</v>
      </c>
      <c r="R391" t="n">
        <v>130.84</v>
      </c>
      <c r="S391" t="n">
        <v>56.78</v>
      </c>
      <c r="T391" t="n">
        <v>34936.66</v>
      </c>
      <c r="U391" t="n">
        <v>0.43</v>
      </c>
      <c r="V391" t="n">
        <v>0.8100000000000001</v>
      </c>
      <c r="W391" t="n">
        <v>2.77</v>
      </c>
      <c r="X391" t="n">
        <v>2.14</v>
      </c>
      <c r="Y391" t="n">
        <v>1</v>
      </c>
      <c r="Z391" t="n">
        <v>10</v>
      </c>
    </row>
    <row r="392">
      <c r="A392" t="n">
        <v>5</v>
      </c>
      <c r="B392" t="n">
        <v>75</v>
      </c>
      <c r="C392" t="inlineStr">
        <is>
          <t xml:space="preserve">CONCLUIDO	</t>
        </is>
      </c>
      <c r="D392" t="n">
        <v>4.2039</v>
      </c>
      <c r="E392" t="n">
        <v>23.79</v>
      </c>
      <c r="F392" t="n">
        <v>19.59</v>
      </c>
      <c r="G392" t="n">
        <v>18.65</v>
      </c>
      <c r="H392" t="n">
        <v>0.26</v>
      </c>
      <c r="I392" t="n">
        <v>63</v>
      </c>
      <c r="J392" t="n">
        <v>152.18</v>
      </c>
      <c r="K392" t="n">
        <v>49.1</v>
      </c>
      <c r="L392" t="n">
        <v>2.25</v>
      </c>
      <c r="M392" t="n">
        <v>61</v>
      </c>
      <c r="N392" t="n">
        <v>25.83</v>
      </c>
      <c r="O392" t="n">
        <v>19002.56</v>
      </c>
      <c r="P392" t="n">
        <v>193.83</v>
      </c>
      <c r="Q392" t="n">
        <v>3033.69</v>
      </c>
      <c r="R392" t="n">
        <v>120.09</v>
      </c>
      <c r="S392" t="n">
        <v>56.78</v>
      </c>
      <c r="T392" t="n">
        <v>29617.82</v>
      </c>
      <c r="U392" t="n">
        <v>0.47</v>
      </c>
      <c r="V392" t="n">
        <v>0.82</v>
      </c>
      <c r="W392" t="n">
        <v>2.76</v>
      </c>
      <c r="X392" t="n">
        <v>1.82</v>
      </c>
      <c r="Y392" t="n">
        <v>1</v>
      </c>
      <c r="Z392" t="n">
        <v>10</v>
      </c>
    </row>
    <row r="393">
      <c r="A393" t="n">
        <v>6</v>
      </c>
      <c r="B393" t="n">
        <v>75</v>
      </c>
      <c r="C393" t="inlineStr">
        <is>
          <t xml:space="preserve">CONCLUIDO	</t>
        </is>
      </c>
      <c r="D393" t="n">
        <v>4.3052</v>
      </c>
      <c r="E393" t="n">
        <v>23.23</v>
      </c>
      <c r="F393" t="n">
        <v>19.3</v>
      </c>
      <c r="G393" t="n">
        <v>21.45</v>
      </c>
      <c r="H393" t="n">
        <v>0.29</v>
      </c>
      <c r="I393" t="n">
        <v>54</v>
      </c>
      <c r="J393" t="n">
        <v>152.53</v>
      </c>
      <c r="K393" t="n">
        <v>49.1</v>
      </c>
      <c r="L393" t="n">
        <v>2.5</v>
      </c>
      <c r="M393" t="n">
        <v>50</v>
      </c>
      <c r="N393" t="n">
        <v>25.93</v>
      </c>
      <c r="O393" t="n">
        <v>19045.63</v>
      </c>
      <c r="P393" t="n">
        <v>184.66</v>
      </c>
      <c r="Q393" t="n">
        <v>3033.62</v>
      </c>
      <c r="R393" t="n">
        <v>110.96</v>
      </c>
      <c r="S393" t="n">
        <v>56.78</v>
      </c>
      <c r="T393" t="n">
        <v>25096.5</v>
      </c>
      <c r="U393" t="n">
        <v>0.51</v>
      </c>
      <c r="V393" t="n">
        <v>0.84</v>
      </c>
      <c r="W393" t="n">
        <v>2.74</v>
      </c>
      <c r="X393" t="n">
        <v>1.54</v>
      </c>
      <c r="Y393" t="n">
        <v>1</v>
      </c>
      <c r="Z393" t="n">
        <v>10</v>
      </c>
    </row>
    <row r="394">
      <c r="A394" t="n">
        <v>7</v>
      </c>
      <c r="B394" t="n">
        <v>75</v>
      </c>
      <c r="C394" t="inlineStr">
        <is>
          <t xml:space="preserve">CONCLUIDO	</t>
        </is>
      </c>
      <c r="D394" t="n">
        <v>4.3723</v>
      </c>
      <c r="E394" t="n">
        <v>22.87</v>
      </c>
      <c r="F394" t="n">
        <v>19.13</v>
      </c>
      <c r="G394" t="n">
        <v>23.91</v>
      </c>
      <c r="H394" t="n">
        <v>0.32</v>
      </c>
      <c r="I394" t="n">
        <v>48</v>
      </c>
      <c r="J394" t="n">
        <v>152.88</v>
      </c>
      <c r="K394" t="n">
        <v>49.1</v>
      </c>
      <c r="L394" t="n">
        <v>2.75</v>
      </c>
      <c r="M394" t="n">
        <v>40</v>
      </c>
      <c r="N394" t="n">
        <v>26.03</v>
      </c>
      <c r="O394" t="n">
        <v>19088.72</v>
      </c>
      <c r="P394" t="n">
        <v>177.41</v>
      </c>
      <c r="Q394" t="n">
        <v>3033.73</v>
      </c>
      <c r="R394" t="n">
        <v>104.67</v>
      </c>
      <c r="S394" t="n">
        <v>56.78</v>
      </c>
      <c r="T394" t="n">
        <v>21984.01</v>
      </c>
      <c r="U394" t="n">
        <v>0.54</v>
      </c>
      <c r="V394" t="n">
        <v>0.84</v>
      </c>
      <c r="W394" t="n">
        <v>2.74</v>
      </c>
      <c r="X394" t="n">
        <v>1.36</v>
      </c>
      <c r="Y394" t="n">
        <v>1</v>
      </c>
      <c r="Z394" t="n">
        <v>10</v>
      </c>
    </row>
    <row r="395">
      <c r="A395" t="n">
        <v>8</v>
      </c>
      <c r="B395" t="n">
        <v>75</v>
      </c>
      <c r="C395" t="inlineStr">
        <is>
          <t xml:space="preserve">CONCLUIDO	</t>
        </is>
      </c>
      <c r="D395" t="n">
        <v>4.4164</v>
      </c>
      <c r="E395" t="n">
        <v>22.64</v>
      </c>
      <c r="F395" t="n">
        <v>19.02</v>
      </c>
      <c r="G395" t="n">
        <v>25.94</v>
      </c>
      <c r="H395" t="n">
        <v>0.35</v>
      </c>
      <c r="I395" t="n">
        <v>44</v>
      </c>
      <c r="J395" t="n">
        <v>153.23</v>
      </c>
      <c r="K395" t="n">
        <v>49.1</v>
      </c>
      <c r="L395" t="n">
        <v>3</v>
      </c>
      <c r="M395" t="n">
        <v>21</v>
      </c>
      <c r="N395" t="n">
        <v>26.13</v>
      </c>
      <c r="O395" t="n">
        <v>19131.85</v>
      </c>
      <c r="P395" t="n">
        <v>171.56</v>
      </c>
      <c r="Q395" t="n">
        <v>3033.72</v>
      </c>
      <c r="R395" t="n">
        <v>100.81</v>
      </c>
      <c r="S395" t="n">
        <v>56.78</v>
      </c>
      <c r="T395" t="n">
        <v>20073.35</v>
      </c>
      <c r="U395" t="n">
        <v>0.5600000000000001</v>
      </c>
      <c r="V395" t="n">
        <v>0.85</v>
      </c>
      <c r="W395" t="n">
        <v>2.75</v>
      </c>
      <c r="X395" t="n">
        <v>1.26</v>
      </c>
      <c r="Y395" t="n">
        <v>1</v>
      </c>
      <c r="Z395" t="n">
        <v>10</v>
      </c>
    </row>
    <row r="396">
      <c r="A396" t="n">
        <v>9</v>
      </c>
      <c r="B396" t="n">
        <v>75</v>
      </c>
      <c r="C396" t="inlineStr">
        <is>
          <t xml:space="preserve">CONCLUIDO	</t>
        </is>
      </c>
      <c r="D396" t="n">
        <v>4.4373</v>
      </c>
      <c r="E396" t="n">
        <v>22.54</v>
      </c>
      <c r="F396" t="n">
        <v>18.98</v>
      </c>
      <c r="G396" t="n">
        <v>27.11</v>
      </c>
      <c r="H396" t="n">
        <v>0.37</v>
      </c>
      <c r="I396" t="n">
        <v>42</v>
      </c>
      <c r="J396" t="n">
        <v>153.58</v>
      </c>
      <c r="K396" t="n">
        <v>49.1</v>
      </c>
      <c r="L396" t="n">
        <v>3.25</v>
      </c>
      <c r="M396" t="n">
        <v>5</v>
      </c>
      <c r="N396" t="n">
        <v>26.23</v>
      </c>
      <c r="O396" t="n">
        <v>19175.02</v>
      </c>
      <c r="P396" t="n">
        <v>170.92</v>
      </c>
      <c r="Q396" t="n">
        <v>3033.65</v>
      </c>
      <c r="R396" t="n">
        <v>98.89</v>
      </c>
      <c r="S396" t="n">
        <v>56.78</v>
      </c>
      <c r="T396" t="n">
        <v>19121.27</v>
      </c>
      <c r="U396" t="n">
        <v>0.57</v>
      </c>
      <c r="V396" t="n">
        <v>0.85</v>
      </c>
      <c r="W396" t="n">
        <v>2.76</v>
      </c>
      <c r="X396" t="n">
        <v>1.21</v>
      </c>
      <c r="Y396" t="n">
        <v>1</v>
      </c>
      <c r="Z396" t="n">
        <v>10</v>
      </c>
    </row>
    <row r="397">
      <c r="A397" t="n">
        <v>10</v>
      </c>
      <c r="B397" t="n">
        <v>75</v>
      </c>
      <c r="C397" t="inlineStr">
        <is>
          <t xml:space="preserve">CONCLUIDO	</t>
        </is>
      </c>
      <c r="D397" t="n">
        <v>4.4384</v>
      </c>
      <c r="E397" t="n">
        <v>22.53</v>
      </c>
      <c r="F397" t="n">
        <v>18.97</v>
      </c>
      <c r="G397" t="n">
        <v>27.1</v>
      </c>
      <c r="H397" t="n">
        <v>0.4</v>
      </c>
      <c r="I397" t="n">
        <v>42</v>
      </c>
      <c r="J397" t="n">
        <v>153.93</v>
      </c>
      <c r="K397" t="n">
        <v>49.1</v>
      </c>
      <c r="L397" t="n">
        <v>3.5</v>
      </c>
      <c r="M397" t="n">
        <v>0</v>
      </c>
      <c r="N397" t="n">
        <v>26.33</v>
      </c>
      <c r="O397" t="n">
        <v>19218.22</v>
      </c>
      <c r="P397" t="n">
        <v>170.36</v>
      </c>
      <c r="Q397" t="n">
        <v>3033.5</v>
      </c>
      <c r="R397" t="n">
        <v>98.5</v>
      </c>
      <c r="S397" t="n">
        <v>56.78</v>
      </c>
      <c r="T397" t="n">
        <v>18926.45</v>
      </c>
      <c r="U397" t="n">
        <v>0.58</v>
      </c>
      <c r="V397" t="n">
        <v>0.85</v>
      </c>
      <c r="W397" t="n">
        <v>2.77</v>
      </c>
      <c r="X397" t="n">
        <v>1.21</v>
      </c>
      <c r="Y397" t="n">
        <v>1</v>
      </c>
      <c r="Z397" t="n">
        <v>10</v>
      </c>
    </row>
    <row r="398">
      <c r="A398" t="n">
        <v>0</v>
      </c>
      <c r="B398" t="n">
        <v>95</v>
      </c>
      <c r="C398" t="inlineStr">
        <is>
          <t xml:space="preserve">CONCLUIDO	</t>
        </is>
      </c>
      <c r="D398" t="n">
        <v>2.7745</v>
      </c>
      <c r="E398" t="n">
        <v>36.04</v>
      </c>
      <c r="F398" t="n">
        <v>24.79</v>
      </c>
      <c r="G398" t="n">
        <v>6.3</v>
      </c>
      <c r="H398" t="n">
        <v>0.1</v>
      </c>
      <c r="I398" t="n">
        <v>236</v>
      </c>
      <c r="J398" t="n">
        <v>185.69</v>
      </c>
      <c r="K398" t="n">
        <v>53.44</v>
      </c>
      <c r="L398" t="n">
        <v>1</v>
      </c>
      <c r="M398" t="n">
        <v>234</v>
      </c>
      <c r="N398" t="n">
        <v>36.26</v>
      </c>
      <c r="O398" t="n">
        <v>23136.14</v>
      </c>
      <c r="P398" t="n">
        <v>325.41</v>
      </c>
      <c r="Q398" t="n">
        <v>3034.72</v>
      </c>
      <c r="R398" t="n">
        <v>290.22</v>
      </c>
      <c r="S398" t="n">
        <v>56.78</v>
      </c>
      <c r="T398" t="n">
        <v>113819.44</v>
      </c>
      <c r="U398" t="n">
        <v>0.2</v>
      </c>
      <c r="V398" t="n">
        <v>0.65</v>
      </c>
      <c r="W398" t="n">
        <v>3.04</v>
      </c>
      <c r="X398" t="n">
        <v>7.02</v>
      </c>
      <c r="Y398" t="n">
        <v>1</v>
      </c>
      <c r="Z398" t="n">
        <v>10</v>
      </c>
    </row>
    <row r="399">
      <c r="A399" t="n">
        <v>1</v>
      </c>
      <c r="B399" t="n">
        <v>95</v>
      </c>
      <c r="C399" t="inlineStr">
        <is>
          <t xml:space="preserve">CONCLUIDO	</t>
        </is>
      </c>
      <c r="D399" t="n">
        <v>3.1594</v>
      </c>
      <c r="E399" t="n">
        <v>31.65</v>
      </c>
      <c r="F399" t="n">
        <v>22.82</v>
      </c>
      <c r="G399" t="n">
        <v>8.01</v>
      </c>
      <c r="H399" t="n">
        <v>0.12</v>
      </c>
      <c r="I399" t="n">
        <v>171</v>
      </c>
      <c r="J399" t="n">
        <v>186.07</v>
      </c>
      <c r="K399" t="n">
        <v>53.44</v>
      </c>
      <c r="L399" t="n">
        <v>1.25</v>
      </c>
      <c r="M399" t="n">
        <v>169</v>
      </c>
      <c r="N399" t="n">
        <v>36.39</v>
      </c>
      <c r="O399" t="n">
        <v>23182.76</v>
      </c>
      <c r="P399" t="n">
        <v>295.21</v>
      </c>
      <c r="Q399" t="n">
        <v>3034.11</v>
      </c>
      <c r="R399" t="n">
        <v>224.76</v>
      </c>
      <c r="S399" t="n">
        <v>56.78</v>
      </c>
      <c r="T399" t="n">
        <v>81414.53999999999</v>
      </c>
      <c r="U399" t="n">
        <v>0.25</v>
      </c>
      <c r="V399" t="n">
        <v>0.71</v>
      </c>
      <c r="W399" t="n">
        <v>2.96</v>
      </c>
      <c r="X399" t="n">
        <v>5.05</v>
      </c>
      <c r="Y399" t="n">
        <v>1</v>
      </c>
      <c r="Z399" t="n">
        <v>10</v>
      </c>
    </row>
    <row r="400">
      <c r="A400" t="n">
        <v>2</v>
      </c>
      <c r="B400" t="n">
        <v>95</v>
      </c>
      <c r="C400" t="inlineStr">
        <is>
          <t xml:space="preserve">CONCLUIDO	</t>
        </is>
      </c>
      <c r="D400" t="n">
        <v>3.4333</v>
      </c>
      <c r="E400" t="n">
        <v>29.13</v>
      </c>
      <c r="F400" t="n">
        <v>21.67</v>
      </c>
      <c r="G400" t="n">
        <v>9.699999999999999</v>
      </c>
      <c r="H400" t="n">
        <v>0.14</v>
      </c>
      <c r="I400" t="n">
        <v>134</v>
      </c>
      <c r="J400" t="n">
        <v>186.45</v>
      </c>
      <c r="K400" t="n">
        <v>53.44</v>
      </c>
      <c r="L400" t="n">
        <v>1.5</v>
      </c>
      <c r="M400" t="n">
        <v>132</v>
      </c>
      <c r="N400" t="n">
        <v>36.51</v>
      </c>
      <c r="O400" t="n">
        <v>23229.42</v>
      </c>
      <c r="P400" t="n">
        <v>276.27</v>
      </c>
      <c r="Q400" t="n">
        <v>3034.31</v>
      </c>
      <c r="R400" t="n">
        <v>188.07</v>
      </c>
      <c r="S400" t="n">
        <v>56.78</v>
      </c>
      <c r="T400" t="n">
        <v>63253.32</v>
      </c>
      <c r="U400" t="n">
        <v>0.3</v>
      </c>
      <c r="V400" t="n">
        <v>0.74</v>
      </c>
      <c r="W400" t="n">
        <v>2.87</v>
      </c>
      <c r="X400" t="n">
        <v>3.9</v>
      </c>
      <c r="Y400" t="n">
        <v>1</v>
      </c>
      <c r="Z400" t="n">
        <v>10</v>
      </c>
    </row>
    <row r="401">
      <c r="A401" t="n">
        <v>3</v>
      </c>
      <c r="B401" t="n">
        <v>95</v>
      </c>
      <c r="C401" t="inlineStr">
        <is>
          <t xml:space="preserve">CONCLUIDO	</t>
        </is>
      </c>
      <c r="D401" t="n">
        <v>3.6444</v>
      </c>
      <c r="E401" t="n">
        <v>27.44</v>
      </c>
      <c r="F401" t="n">
        <v>20.91</v>
      </c>
      <c r="G401" t="n">
        <v>11.51</v>
      </c>
      <c r="H401" t="n">
        <v>0.17</v>
      </c>
      <c r="I401" t="n">
        <v>109</v>
      </c>
      <c r="J401" t="n">
        <v>186.83</v>
      </c>
      <c r="K401" t="n">
        <v>53.44</v>
      </c>
      <c r="L401" t="n">
        <v>1.75</v>
      </c>
      <c r="M401" t="n">
        <v>107</v>
      </c>
      <c r="N401" t="n">
        <v>36.64</v>
      </c>
      <c r="O401" t="n">
        <v>23276.13</v>
      </c>
      <c r="P401" t="n">
        <v>262.88</v>
      </c>
      <c r="Q401" t="n">
        <v>3033.96</v>
      </c>
      <c r="R401" t="n">
        <v>163.2</v>
      </c>
      <c r="S401" t="n">
        <v>56.78</v>
      </c>
      <c r="T401" t="n">
        <v>50945.18</v>
      </c>
      <c r="U401" t="n">
        <v>0.35</v>
      </c>
      <c r="V401" t="n">
        <v>0.77</v>
      </c>
      <c r="W401" t="n">
        <v>2.84</v>
      </c>
      <c r="X401" t="n">
        <v>3.15</v>
      </c>
      <c r="Y401" t="n">
        <v>1</v>
      </c>
      <c r="Z401" t="n">
        <v>10</v>
      </c>
    </row>
    <row r="402">
      <c r="A402" t="n">
        <v>4</v>
      </c>
      <c r="B402" t="n">
        <v>95</v>
      </c>
      <c r="C402" t="inlineStr">
        <is>
          <t xml:space="preserve">CONCLUIDO	</t>
        </is>
      </c>
      <c r="D402" t="n">
        <v>3.802</v>
      </c>
      <c r="E402" t="n">
        <v>26.3</v>
      </c>
      <c r="F402" t="n">
        <v>20.41</v>
      </c>
      <c r="G402" t="n">
        <v>13.31</v>
      </c>
      <c r="H402" t="n">
        <v>0.19</v>
      </c>
      <c r="I402" t="n">
        <v>92</v>
      </c>
      <c r="J402" t="n">
        <v>187.21</v>
      </c>
      <c r="K402" t="n">
        <v>53.44</v>
      </c>
      <c r="L402" t="n">
        <v>2</v>
      </c>
      <c r="M402" t="n">
        <v>90</v>
      </c>
      <c r="N402" t="n">
        <v>36.77</v>
      </c>
      <c r="O402" t="n">
        <v>23322.88</v>
      </c>
      <c r="P402" t="n">
        <v>252.2</v>
      </c>
      <c r="Q402" t="n">
        <v>3034.21</v>
      </c>
      <c r="R402" t="n">
        <v>147.21</v>
      </c>
      <c r="S402" t="n">
        <v>56.78</v>
      </c>
      <c r="T402" t="n">
        <v>43031.7</v>
      </c>
      <c r="U402" t="n">
        <v>0.39</v>
      </c>
      <c r="V402" t="n">
        <v>0.79</v>
      </c>
      <c r="W402" t="n">
        <v>2.79</v>
      </c>
      <c r="X402" t="n">
        <v>2.64</v>
      </c>
      <c r="Y402" t="n">
        <v>1</v>
      </c>
      <c r="Z402" t="n">
        <v>10</v>
      </c>
    </row>
    <row r="403">
      <c r="A403" t="n">
        <v>5</v>
      </c>
      <c r="B403" t="n">
        <v>95</v>
      </c>
      <c r="C403" t="inlineStr">
        <is>
          <t xml:space="preserve">CONCLUIDO	</t>
        </is>
      </c>
      <c r="D403" t="n">
        <v>3.9316</v>
      </c>
      <c r="E403" t="n">
        <v>25.44</v>
      </c>
      <c r="F403" t="n">
        <v>20.03</v>
      </c>
      <c r="G403" t="n">
        <v>15.21</v>
      </c>
      <c r="H403" t="n">
        <v>0.21</v>
      </c>
      <c r="I403" t="n">
        <v>79</v>
      </c>
      <c r="J403" t="n">
        <v>187.59</v>
      </c>
      <c r="K403" t="n">
        <v>53.44</v>
      </c>
      <c r="L403" t="n">
        <v>2.25</v>
      </c>
      <c r="M403" t="n">
        <v>77</v>
      </c>
      <c r="N403" t="n">
        <v>36.9</v>
      </c>
      <c r="O403" t="n">
        <v>23369.68</v>
      </c>
      <c r="P403" t="n">
        <v>243.11</v>
      </c>
      <c r="Q403" t="n">
        <v>3033.91</v>
      </c>
      <c r="R403" t="n">
        <v>134.53</v>
      </c>
      <c r="S403" t="n">
        <v>56.78</v>
      </c>
      <c r="T403" t="n">
        <v>36760.06</v>
      </c>
      <c r="U403" t="n">
        <v>0.42</v>
      </c>
      <c r="V403" t="n">
        <v>0.8100000000000001</v>
      </c>
      <c r="W403" t="n">
        <v>2.78</v>
      </c>
      <c r="X403" t="n">
        <v>2.26</v>
      </c>
      <c r="Y403" t="n">
        <v>1</v>
      </c>
      <c r="Z403" t="n">
        <v>10</v>
      </c>
    </row>
    <row r="404">
      <c r="A404" t="n">
        <v>6</v>
      </c>
      <c r="B404" t="n">
        <v>95</v>
      </c>
      <c r="C404" t="inlineStr">
        <is>
          <t xml:space="preserve">CONCLUIDO	</t>
        </is>
      </c>
      <c r="D404" t="n">
        <v>4.0342</v>
      </c>
      <c r="E404" t="n">
        <v>24.79</v>
      </c>
      <c r="F404" t="n">
        <v>19.75</v>
      </c>
      <c r="G404" t="n">
        <v>17.17</v>
      </c>
      <c r="H404" t="n">
        <v>0.24</v>
      </c>
      <c r="I404" t="n">
        <v>69</v>
      </c>
      <c r="J404" t="n">
        <v>187.97</v>
      </c>
      <c r="K404" t="n">
        <v>53.44</v>
      </c>
      <c r="L404" t="n">
        <v>2.5</v>
      </c>
      <c r="M404" t="n">
        <v>67</v>
      </c>
      <c r="N404" t="n">
        <v>37.03</v>
      </c>
      <c r="O404" t="n">
        <v>23416.52</v>
      </c>
      <c r="P404" t="n">
        <v>235.85</v>
      </c>
      <c r="Q404" t="n">
        <v>3033.99</v>
      </c>
      <c r="R404" t="n">
        <v>125.42</v>
      </c>
      <c r="S404" t="n">
        <v>56.78</v>
      </c>
      <c r="T404" t="n">
        <v>32252.04</v>
      </c>
      <c r="U404" t="n">
        <v>0.45</v>
      </c>
      <c r="V404" t="n">
        <v>0.82</v>
      </c>
      <c r="W404" t="n">
        <v>2.77</v>
      </c>
      <c r="X404" t="n">
        <v>1.98</v>
      </c>
      <c r="Y404" t="n">
        <v>1</v>
      </c>
      <c r="Z404" t="n">
        <v>10</v>
      </c>
    </row>
    <row r="405">
      <c r="A405" t="n">
        <v>7</v>
      </c>
      <c r="B405" t="n">
        <v>95</v>
      </c>
      <c r="C405" t="inlineStr">
        <is>
          <t xml:space="preserve">CONCLUIDO	</t>
        </is>
      </c>
      <c r="D405" t="n">
        <v>4.1247</v>
      </c>
      <c r="E405" t="n">
        <v>24.24</v>
      </c>
      <c r="F405" t="n">
        <v>19.5</v>
      </c>
      <c r="G405" t="n">
        <v>19.19</v>
      </c>
      <c r="H405" t="n">
        <v>0.26</v>
      </c>
      <c r="I405" t="n">
        <v>61</v>
      </c>
      <c r="J405" t="n">
        <v>188.35</v>
      </c>
      <c r="K405" t="n">
        <v>53.44</v>
      </c>
      <c r="L405" t="n">
        <v>2.75</v>
      </c>
      <c r="M405" t="n">
        <v>59</v>
      </c>
      <c r="N405" t="n">
        <v>37.16</v>
      </c>
      <c r="O405" t="n">
        <v>23463.4</v>
      </c>
      <c r="P405" t="n">
        <v>228.08</v>
      </c>
      <c r="Q405" t="n">
        <v>3033.83</v>
      </c>
      <c r="R405" t="n">
        <v>117.38</v>
      </c>
      <c r="S405" t="n">
        <v>56.78</v>
      </c>
      <c r="T405" t="n">
        <v>28270.38</v>
      </c>
      <c r="U405" t="n">
        <v>0.48</v>
      </c>
      <c r="V405" t="n">
        <v>0.83</v>
      </c>
      <c r="W405" t="n">
        <v>2.76</v>
      </c>
      <c r="X405" t="n">
        <v>1.74</v>
      </c>
      <c r="Y405" t="n">
        <v>1</v>
      </c>
      <c r="Z405" t="n">
        <v>10</v>
      </c>
    </row>
    <row r="406">
      <c r="A406" t="n">
        <v>8</v>
      </c>
      <c r="B406" t="n">
        <v>95</v>
      </c>
      <c r="C406" t="inlineStr">
        <is>
          <t xml:space="preserve">CONCLUIDO	</t>
        </is>
      </c>
      <c r="D406" t="n">
        <v>4.2034</v>
      </c>
      <c r="E406" t="n">
        <v>23.79</v>
      </c>
      <c r="F406" t="n">
        <v>19.31</v>
      </c>
      <c r="G406" t="n">
        <v>21.46</v>
      </c>
      <c r="H406" t="n">
        <v>0.28</v>
      </c>
      <c r="I406" t="n">
        <v>54</v>
      </c>
      <c r="J406" t="n">
        <v>188.73</v>
      </c>
      <c r="K406" t="n">
        <v>53.44</v>
      </c>
      <c r="L406" t="n">
        <v>3</v>
      </c>
      <c r="M406" t="n">
        <v>52</v>
      </c>
      <c r="N406" t="n">
        <v>37.29</v>
      </c>
      <c r="O406" t="n">
        <v>23510.33</v>
      </c>
      <c r="P406" t="n">
        <v>221.39</v>
      </c>
      <c r="Q406" t="n">
        <v>3033.8</v>
      </c>
      <c r="R406" t="n">
        <v>111.06</v>
      </c>
      <c r="S406" t="n">
        <v>56.78</v>
      </c>
      <c r="T406" t="n">
        <v>25145.6</v>
      </c>
      <c r="U406" t="n">
        <v>0.51</v>
      </c>
      <c r="V406" t="n">
        <v>0.84</v>
      </c>
      <c r="W406" t="n">
        <v>2.74</v>
      </c>
      <c r="X406" t="n">
        <v>1.54</v>
      </c>
      <c r="Y406" t="n">
        <v>1</v>
      </c>
      <c r="Z406" t="n">
        <v>10</v>
      </c>
    </row>
    <row r="407">
      <c r="A407" t="n">
        <v>9</v>
      </c>
      <c r="B407" t="n">
        <v>95</v>
      </c>
      <c r="C407" t="inlineStr">
        <is>
          <t xml:space="preserve">CONCLUIDO	</t>
        </is>
      </c>
      <c r="D407" t="n">
        <v>4.2636</v>
      </c>
      <c r="E407" t="n">
        <v>23.45</v>
      </c>
      <c r="F407" t="n">
        <v>19.16</v>
      </c>
      <c r="G407" t="n">
        <v>23.46</v>
      </c>
      <c r="H407" t="n">
        <v>0.3</v>
      </c>
      <c r="I407" t="n">
        <v>49</v>
      </c>
      <c r="J407" t="n">
        <v>189.11</v>
      </c>
      <c r="K407" t="n">
        <v>53.44</v>
      </c>
      <c r="L407" t="n">
        <v>3.25</v>
      </c>
      <c r="M407" t="n">
        <v>47</v>
      </c>
      <c r="N407" t="n">
        <v>37.42</v>
      </c>
      <c r="O407" t="n">
        <v>23557.3</v>
      </c>
      <c r="P407" t="n">
        <v>215.03</v>
      </c>
      <c r="Q407" t="n">
        <v>3033.65</v>
      </c>
      <c r="R407" t="n">
        <v>106.41</v>
      </c>
      <c r="S407" t="n">
        <v>56.78</v>
      </c>
      <c r="T407" t="n">
        <v>22849.76</v>
      </c>
      <c r="U407" t="n">
        <v>0.53</v>
      </c>
      <c r="V407" t="n">
        <v>0.84</v>
      </c>
      <c r="W407" t="n">
        <v>2.73</v>
      </c>
      <c r="X407" t="n">
        <v>1.4</v>
      </c>
      <c r="Y407" t="n">
        <v>1</v>
      </c>
      <c r="Z407" t="n">
        <v>10</v>
      </c>
    </row>
    <row r="408">
      <c r="A408" t="n">
        <v>10</v>
      </c>
      <c r="B408" t="n">
        <v>95</v>
      </c>
      <c r="C408" t="inlineStr">
        <is>
          <t xml:space="preserve">CONCLUIDO	</t>
        </is>
      </c>
      <c r="D408" t="n">
        <v>4.3244</v>
      </c>
      <c r="E408" t="n">
        <v>23.12</v>
      </c>
      <c r="F408" t="n">
        <v>19.02</v>
      </c>
      <c r="G408" t="n">
        <v>25.93</v>
      </c>
      <c r="H408" t="n">
        <v>0.33</v>
      </c>
      <c r="I408" t="n">
        <v>44</v>
      </c>
      <c r="J408" t="n">
        <v>189.49</v>
      </c>
      <c r="K408" t="n">
        <v>53.44</v>
      </c>
      <c r="L408" t="n">
        <v>3.5</v>
      </c>
      <c r="M408" t="n">
        <v>42</v>
      </c>
      <c r="N408" t="n">
        <v>37.55</v>
      </c>
      <c r="O408" t="n">
        <v>23604.32</v>
      </c>
      <c r="P408" t="n">
        <v>209.38</v>
      </c>
      <c r="Q408" t="n">
        <v>3033.58</v>
      </c>
      <c r="R408" t="n">
        <v>101.43</v>
      </c>
      <c r="S408" t="n">
        <v>56.78</v>
      </c>
      <c r="T408" t="n">
        <v>20384.36</v>
      </c>
      <c r="U408" t="n">
        <v>0.5600000000000001</v>
      </c>
      <c r="V408" t="n">
        <v>0.85</v>
      </c>
      <c r="W408" t="n">
        <v>2.73</v>
      </c>
      <c r="X408" t="n">
        <v>1.25</v>
      </c>
      <c r="Y408" t="n">
        <v>1</v>
      </c>
      <c r="Z408" t="n">
        <v>10</v>
      </c>
    </row>
    <row r="409">
      <c r="A409" t="n">
        <v>11</v>
      </c>
      <c r="B409" t="n">
        <v>95</v>
      </c>
      <c r="C409" t="inlineStr">
        <is>
          <t xml:space="preserve">CONCLUIDO	</t>
        </is>
      </c>
      <c r="D409" t="n">
        <v>4.3759</v>
      </c>
      <c r="E409" t="n">
        <v>22.85</v>
      </c>
      <c r="F409" t="n">
        <v>18.89</v>
      </c>
      <c r="G409" t="n">
        <v>28.34</v>
      </c>
      <c r="H409" t="n">
        <v>0.35</v>
      </c>
      <c r="I409" t="n">
        <v>40</v>
      </c>
      <c r="J409" t="n">
        <v>189.87</v>
      </c>
      <c r="K409" t="n">
        <v>53.44</v>
      </c>
      <c r="L409" t="n">
        <v>3.75</v>
      </c>
      <c r="M409" t="n">
        <v>37</v>
      </c>
      <c r="N409" t="n">
        <v>37.69</v>
      </c>
      <c r="O409" t="n">
        <v>23651.38</v>
      </c>
      <c r="P409" t="n">
        <v>201.26</v>
      </c>
      <c r="Q409" t="n">
        <v>3033.63</v>
      </c>
      <c r="R409" t="n">
        <v>97.5</v>
      </c>
      <c r="S409" t="n">
        <v>56.78</v>
      </c>
      <c r="T409" t="n">
        <v>18438.27</v>
      </c>
      <c r="U409" t="n">
        <v>0.58</v>
      </c>
      <c r="V409" t="n">
        <v>0.85</v>
      </c>
      <c r="W409" t="n">
        <v>2.72</v>
      </c>
      <c r="X409" t="n">
        <v>1.13</v>
      </c>
      <c r="Y409" t="n">
        <v>1</v>
      </c>
      <c r="Z409" t="n">
        <v>10</v>
      </c>
    </row>
    <row r="410">
      <c r="A410" t="n">
        <v>12</v>
      </c>
      <c r="B410" t="n">
        <v>95</v>
      </c>
      <c r="C410" t="inlineStr">
        <is>
          <t xml:space="preserve">CONCLUIDO	</t>
        </is>
      </c>
      <c r="D410" t="n">
        <v>4.4097</v>
      </c>
      <c r="E410" t="n">
        <v>22.68</v>
      </c>
      <c r="F410" t="n">
        <v>18.83</v>
      </c>
      <c r="G410" t="n">
        <v>30.54</v>
      </c>
      <c r="H410" t="n">
        <v>0.37</v>
      </c>
      <c r="I410" t="n">
        <v>37</v>
      </c>
      <c r="J410" t="n">
        <v>190.25</v>
      </c>
      <c r="K410" t="n">
        <v>53.44</v>
      </c>
      <c r="L410" t="n">
        <v>4</v>
      </c>
      <c r="M410" t="n">
        <v>29</v>
      </c>
      <c r="N410" t="n">
        <v>37.82</v>
      </c>
      <c r="O410" t="n">
        <v>23698.48</v>
      </c>
      <c r="P410" t="n">
        <v>198.73</v>
      </c>
      <c r="Q410" t="n">
        <v>3033.64</v>
      </c>
      <c r="R410" t="n">
        <v>95.39</v>
      </c>
      <c r="S410" t="n">
        <v>56.78</v>
      </c>
      <c r="T410" t="n">
        <v>17396.02</v>
      </c>
      <c r="U410" t="n">
        <v>0.6</v>
      </c>
      <c r="V410" t="n">
        <v>0.86</v>
      </c>
      <c r="W410" t="n">
        <v>2.72</v>
      </c>
      <c r="X410" t="n">
        <v>1.07</v>
      </c>
      <c r="Y410" t="n">
        <v>1</v>
      </c>
      <c r="Z410" t="n">
        <v>10</v>
      </c>
    </row>
    <row r="411">
      <c r="A411" t="n">
        <v>13</v>
      </c>
      <c r="B411" t="n">
        <v>95</v>
      </c>
      <c r="C411" t="inlineStr">
        <is>
          <t xml:space="preserve">CONCLUIDO	</t>
        </is>
      </c>
      <c r="D411" t="n">
        <v>4.4326</v>
      </c>
      <c r="E411" t="n">
        <v>22.56</v>
      </c>
      <c r="F411" t="n">
        <v>18.79</v>
      </c>
      <c r="G411" t="n">
        <v>32.21</v>
      </c>
      <c r="H411" t="n">
        <v>0.4</v>
      </c>
      <c r="I411" t="n">
        <v>35</v>
      </c>
      <c r="J411" t="n">
        <v>190.63</v>
      </c>
      <c r="K411" t="n">
        <v>53.44</v>
      </c>
      <c r="L411" t="n">
        <v>4.25</v>
      </c>
      <c r="M411" t="n">
        <v>16</v>
      </c>
      <c r="N411" t="n">
        <v>37.95</v>
      </c>
      <c r="O411" t="n">
        <v>23745.63</v>
      </c>
      <c r="P411" t="n">
        <v>192.52</v>
      </c>
      <c r="Q411" t="n">
        <v>3033.74</v>
      </c>
      <c r="R411" t="n">
        <v>93.83</v>
      </c>
      <c r="S411" t="n">
        <v>56.78</v>
      </c>
      <c r="T411" t="n">
        <v>16627.26</v>
      </c>
      <c r="U411" t="n">
        <v>0.61</v>
      </c>
      <c r="V411" t="n">
        <v>0.86</v>
      </c>
      <c r="W411" t="n">
        <v>2.72</v>
      </c>
      <c r="X411" t="n">
        <v>1.02</v>
      </c>
      <c r="Y411" t="n">
        <v>1</v>
      </c>
      <c r="Z411" t="n">
        <v>10</v>
      </c>
    </row>
    <row r="412">
      <c r="A412" t="n">
        <v>14</v>
      </c>
      <c r="B412" t="n">
        <v>95</v>
      </c>
      <c r="C412" t="inlineStr">
        <is>
          <t xml:space="preserve">CONCLUIDO	</t>
        </is>
      </c>
      <c r="D412" t="n">
        <v>4.4483</v>
      </c>
      <c r="E412" t="n">
        <v>22.48</v>
      </c>
      <c r="F412" t="n">
        <v>18.75</v>
      </c>
      <c r="G412" t="n">
        <v>33.08</v>
      </c>
      <c r="H412" t="n">
        <v>0.42</v>
      </c>
      <c r="I412" t="n">
        <v>34</v>
      </c>
      <c r="J412" t="n">
        <v>191.02</v>
      </c>
      <c r="K412" t="n">
        <v>53.44</v>
      </c>
      <c r="L412" t="n">
        <v>4.5</v>
      </c>
      <c r="M412" t="n">
        <v>6</v>
      </c>
      <c r="N412" t="n">
        <v>38.08</v>
      </c>
      <c r="O412" t="n">
        <v>23792.83</v>
      </c>
      <c r="P412" t="n">
        <v>192.13</v>
      </c>
      <c r="Q412" t="n">
        <v>3033.66</v>
      </c>
      <c r="R412" t="n">
        <v>91.64</v>
      </c>
      <c r="S412" t="n">
        <v>56.78</v>
      </c>
      <c r="T412" t="n">
        <v>15535.95</v>
      </c>
      <c r="U412" t="n">
        <v>0.62</v>
      </c>
      <c r="V412" t="n">
        <v>0.86</v>
      </c>
      <c r="W412" t="n">
        <v>2.74</v>
      </c>
      <c r="X412" t="n">
        <v>0.98</v>
      </c>
      <c r="Y412" t="n">
        <v>1</v>
      </c>
      <c r="Z412" t="n">
        <v>10</v>
      </c>
    </row>
    <row r="413">
      <c r="A413" t="n">
        <v>15</v>
      </c>
      <c r="B413" t="n">
        <v>95</v>
      </c>
      <c r="C413" t="inlineStr">
        <is>
          <t xml:space="preserve">CONCLUIDO	</t>
        </is>
      </c>
      <c r="D413" t="n">
        <v>4.4447</v>
      </c>
      <c r="E413" t="n">
        <v>22.5</v>
      </c>
      <c r="F413" t="n">
        <v>18.76</v>
      </c>
      <c r="G413" t="n">
        <v>33.11</v>
      </c>
      <c r="H413" t="n">
        <v>0.44</v>
      </c>
      <c r="I413" t="n">
        <v>34</v>
      </c>
      <c r="J413" t="n">
        <v>191.4</v>
      </c>
      <c r="K413" t="n">
        <v>53.44</v>
      </c>
      <c r="L413" t="n">
        <v>4.75</v>
      </c>
      <c r="M413" t="n">
        <v>3</v>
      </c>
      <c r="N413" t="n">
        <v>38.22</v>
      </c>
      <c r="O413" t="n">
        <v>23840.07</v>
      </c>
      <c r="P413" t="n">
        <v>190.76</v>
      </c>
      <c r="Q413" t="n">
        <v>3033.8</v>
      </c>
      <c r="R413" t="n">
        <v>91.98999999999999</v>
      </c>
      <c r="S413" t="n">
        <v>56.78</v>
      </c>
      <c r="T413" t="n">
        <v>15714.61</v>
      </c>
      <c r="U413" t="n">
        <v>0.62</v>
      </c>
      <c r="V413" t="n">
        <v>0.86</v>
      </c>
      <c r="W413" t="n">
        <v>2.75</v>
      </c>
      <c r="X413" t="n">
        <v>1</v>
      </c>
      <c r="Y413" t="n">
        <v>1</v>
      </c>
      <c r="Z413" t="n">
        <v>10</v>
      </c>
    </row>
    <row r="414">
      <c r="A414" t="n">
        <v>16</v>
      </c>
      <c r="B414" t="n">
        <v>95</v>
      </c>
      <c r="C414" t="inlineStr">
        <is>
          <t xml:space="preserve">CONCLUIDO	</t>
        </is>
      </c>
      <c r="D414" t="n">
        <v>4.4581</v>
      </c>
      <c r="E414" t="n">
        <v>22.43</v>
      </c>
      <c r="F414" t="n">
        <v>18.73</v>
      </c>
      <c r="G414" t="n">
        <v>34.06</v>
      </c>
      <c r="H414" t="n">
        <v>0.46</v>
      </c>
      <c r="I414" t="n">
        <v>33</v>
      </c>
      <c r="J414" t="n">
        <v>191.78</v>
      </c>
      <c r="K414" t="n">
        <v>53.44</v>
      </c>
      <c r="L414" t="n">
        <v>5</v>
      </c>
      <c r="M414" t="n">
        <v>0</v>
      </c>
      <c r="N414" t="n">
        <v>38.35</v>
      </c>
      <c r="O414" t="n">
        <v>23887.36</v>
      </c>
      <c r="P414" t="n">
        <v>190.16</v>
      </c>
      <c r="Q414" t="n">
        <v>3033.68</v>
      </c>
      <c r="R414" t="n">
        <v>90.91</v>
      </c>
      <c r="S414" t="n">
        <v>56.78</v>
      </c>
      <c r="T414" t="n">
        <v>15177.2</v>
      </c>
      <c r="U414" t="n">
        <v>0.62</v>
      </c>
      <c r="V414" t="n">
        <v>0.86</v>
      </c>
      <c r="W414" t="n">
        <v>2.75</v>
      </c>
      <c r="X414" t="n">
        <v>0.97</v>
      </c>
      <c r="Y414" t="n">
        <v>1</v>
      </c>
      <c r="Z414" t="n">
        <v>10</v>
      </c>
    </row>
    <row r="415">
      <c r="A415" t="n">
        <v>0</v>
      </c>
      <c r="B415" t="n">
        <v>55</v>
      </c>
      <c r="C415" t="inlineStr">
        <is>
          <t xml:space="preserve">CONCLUIDO	</t>
        </is>
      </c>
      <c r="D415" t="n">
        <v>3.6223</v>
      </c>
      <c r="E415" t="n">
        <v>27.61</v>
      </c>
      <c r="F415" t="n">
        <v>22.03</v>
      </c>
      <c r="G415" t="n">
        <v>9.06</v>
      </c>
      <c r="H415" t="n">
        <v>0.15</v>
      </c>
      <c r="I415" t="n">
        <v>146</v>
      </c>
      <c r="J415" t="n">
        <v>116.05</v>
      </c>
      <c r="K415" t="n">
        <v>43.4</v>
      </c>
      <c r="L415" t="n">
        <v>1</v>
      </c>
      <c r="M415" t="n">
        <v>144</v>
      </c>
      <c r="N415" t="n">
        <v>16.65</v>
      </c>
      <c r="O415" t="n">
        <v>14546.17</v>
      </c>
      <c r="P415" t="n">
        <v>200.68</v>
      </c>
      <c r="Q415" t="n">
        <v>3034.3</v>
      </c>
      <c r="R415" t="n">
        <v>199.76</v>
      </c>
      <c r="S415" t="n">
        <v>56.78</v>
      </c>
      <c r="T415" t="n">
        <v>69038.27</v>
      </c>
      <c r="U415" t="n">
        <v>0.28</v>
      </c>
      <c r="V415" t="n">
        <v>0.73</v>
      </c>
      <c r="W415" t="n">
        <v>2.9</v>
      </c>
      <c r="X415" t="n">
        <v>4.27</v>
      </c>
      <c r="Y415" t="n">
        <v>1</v>
      </c>
      <c r="Z415" t="n">
        <v>10</v>
      </c>
    </row>
    <row r="416">
      <c r="A416" t="n">
        <v>1</v>
      </c>
      <c r="B416" t="n">
        <v>55</v>
      </c>
      <c r="C416" t="inlineStr">
        <is>
          <t xml:space="preserve">CONCLUIDO	</t>
        </is>
      </c>
      <c r="D416" t="n">
        <v>3.9325</v>
      </c>
      <c r="E416" t="n">
        <v>25.43</v>
      </c>
      <c r="F416" t="n">
        <v>20.81</v>
      </c>
      <c r="G416" t="n">
        <v>11.78</v>
      </c>
      <c r="H416" t="n">
        <v>0.19</v>
      </c>
      <c r="I416" t="n">
        <v>106</v>
      </c>
      <c r="J416" t="n">
        <v>116.37</v>
      </c>
      <c r="K416" t="n">
        <v>43.4</v>
      </c>
      <c r="L416" t="n">
        <v>1.25</v>
      </c>
      <c r="M416" t="n">
        <v>104</v>
      </c>
      <c r="N416" t="n">
        <v>16.72</v>
      </c>
      <c r="O416" t="n">
        <v>14585.96</v>
      </c>
      <c r="P416" t="n">
        <v>182.47</v>
      </c>
      <c r="Q416" t="n">
        <v>3033.85</v>
      </c>
      <c r="R416" t="n">
        <v>160.23</v>
      </c>
      <c r="S416" t="n">
        <v>56.78</v>
      </c>
      <c r="T416" t="n">
        <v>49470.68</v>
      </c>
      <c r="U416" t="n">
        <v>0.35</v>
      </c>
      <c r="V416" t="n">
        <v>0.78</v>
      </c>
      <c r="W416" t="n">
        <v>2.82</v>
      </c>
      <c r="X416" t="n">
        <v>3.04</v>
      </c>
      <c r="Y416" t="n">
        <v>1</v>
      </c>
      <c r="Z416" t="n">
        <v>10</v>
      </c>
    </row>
    <row r="417">
      <c r="A417" t="n">
        <v>2</v>
      </c>
      <c r="B417" t="n">
        <v>55</v>
      </c>
      <c r="C417" t="inlineStr">
        <is>
          <t xml:space="preserve">CONCLUIDO	</t>
        </is>
      </c>
      <c r="D417" t="n">
        <v>4.1339</v>
      </c>
      <c r="E417" t="n">
        <v>24.19</v>
      </c>
      <c r="F417" t="n">
        <v>20.15</v>
      </c>
      <c r="G417" t="n">
        <v>14.74</v>
      </c>
      <c r="H417" t="n">
        <v>0.23</v>
      </c>
      <c r="I417" t="n">
        <v>82</v>
      </c>
      <c r="J417" t="n">
        <v>116.69</v>
      </c>
      <c r="K417" t="n">
        <v>43.4</v>
      </c>
      <c r="L417" t="n">
        <v>1.5</v>
      </c>
      <c r="M417" t="n">
        <v>79</v>
      </c>
      <c r="N417" t="n">
        <v>16.79</v>
      </c>
      <c r="O417" t="n">
        <v>14625.77</v>
      </c>
      <c r="P417" t="n">
        <v>168.48</v>
      </c>
      <c r="Q417" t="n">
        <v>3033.84</v>
      </c>
      <c r="R417" t="n">
        <v>138.17</v>
      </c>
      <c r="S417" t="n">
        <v>56.78</v>
      </c>
      <c r="T417" t="n">
        <v>38562.55</v>
      </c>
      <c r="U417" t="n">
        <v>0.41</v>
      </c>
      <c r="V417" t="n">
        <v>0.8</v>
      </c>
      <c r="W417" t="n">
        <v>2.8</v>
      </c>
      <c r="X417" t="n">
        <v>2.38</v>
      </c>
      <c r="Y417" t="n">
        <v>1</v>
      </c>
      <c r="Z417" t="n">
        <v>10</v>
      </c>
    </row>
    <row r="418">
      <c r="A418" t="n">
        <v>3</v>
      </c>
      <c r="B418" t="n">
        <v>55</v>
      </c>
      <c r="C418" t="inlineStr">
        <is>
          <t xml:space="preserve">CONCLUIDO	</t>
        </is>
      </c>
      <c r="D418" t="n">
        <v>4.2881</v>
      </c>
      <c r="E418" t="n">
        <v>23.32</v>
      </c>
      <c r="F418" t="n">
        <v>19.66</v>
      </c>
      <c r="G418" t="n">
        <v>17.87</v>
      </c>
      <c r="H418" t="n">
        <v>0.26</v>
      </c>
      <c r="I418" t="n">
        <v>66</v>
      </c>
      <c r="J418" t="n">
        <v>117.01</v>
      </c>
      <c r="K418" t="n">
        <v>43.4</v>
      </c>
      <c r="L418" t="n">
        <v>1.75</v>
      </c>
      <c r="M418" t="n">
        <v>56</v>
      </c>
      <c r="N418" t="n">
        <v>16.86</v>
      </c>
      <c r="O418" t="n">
        <v>14665.62</v>
      </c>
      <c r="P418" t="n">
        <v>157.26</v>
      </c>
      <c r="Q418" t="n">
        <v>3033.66</v>
      </c>
      <c r="R418" t="n">
        <v>122.08</v>
      </c>
      <c r="S418" t="n">
        <v>56.78</v>
      </c>
      <c r="T418" t="n">
        <v>30597.95</v>
      </c>
      <c r="U418" t="n">
        <v>0.47</v>
      </c>
      <c r="V418" t="n">
        <v>0.82</v>
      </c>
      <c r="W418" t="n">
        <v>2.77</v>
      </c>
      <c r="X418" t="n">
        <v>1.89</v>
      </c>
      <c r="Y418" t="n">
        <v>1</v>
      </c>
      <c r="Z418" t="n">
        <v>10</v>
      </c>
    </row>
    <row r="419">
      <c r="A419" t="n">
        <v>4</v>
      </c>
      <c r="B419" t="n">
        <v>55</v>
      </c>
      <c r="C419" t="inlineStr">
        <is>
          <t xml:space="preserve">CONCLUIDO	</t>
        </is>
      </c>
      <c r="D419" t="n">
        <v>4.3486</v>
      </c>
      <c r="E419" t="n">
        <v>23</v>
      </c>
      <c r="F419" t="n">
        <v>19.5</v>
      </c>
      <c r="G419" t="n">
        <v>19.83</v>
      </c>
      <c r="H419" t="n">
        <v>0.3</v>
      </c>
      <c r="I419" t="n">
        <v>59</v>
      </c>
      <c r="J419" t="n">
        <v>117.34</v>
      </c>
      <c r="K419" t="n">
        <v>43.4</v>
      </c>
      <c r="L419" t="n">
        <v>2</v>
      </c>
      <c r="M419" t="n">
        <v>21</v>
      </c>
      <c r="N419" t="n">
        <v>16.94</v>
      </c>
      <c r="O419" t="n">
        <v>14705.49</v>
      </c>
      <c r="P419" t="n">
        <v>151.76</v>
      </c>
      <c r="Q419" t="n">
        <v>3033.84</v>
      </c>
      <c r="R419" t="n">
        <v>115.46</v>
      </c>
      <c r="S419" t="n">
        <v>56.78</v>
      </c>
      <c r="T419" t="n">
        <v>27320.68</v>
      </c>
      <c r="U419" t="n">
        <v>0.49</v>
      </c>
      <c r="V419" t="n">
        <v>0.83</v>
      </c>
      <c r="W419" t="n">
        <v>2.81</v>
      </c>
      <c r="X419" t="n">
        <v>1.74</v>
      </c>
      <c r="Y419" t="n">
        <v>1</v>
      </c>
      <c r="Z419" t="n">
        <v>10</v>
      </c>
    </row>
    <row r="420">
      <c r="A420" t="n">
        <v>5</v>
      </c>
      <c r="B420" t="n">
        <v>55</v>
      </c>
      <c r="C420" t="inlineStr">
        <is>
          <t xml:space="preserve">CONCLUIDO	</t>
        </is>
      </c>
      <c r="D420" t="n">
        <v>4.3687</v>
      </c>
      <c r="E420" t="n">
        <v>22.89</v>
      </c>
      <c r="F420" t="n">
        <v>19.44</v>
      </c>
      <c r="G420" t="n">
        <v>20.47</v>
      </c>
      <c r="H420" t="n">
        <v>0.34</v>
      </c>
      <c r="I420" t="n">
        <v>57</v>
      </c>
      <c r="J420" t="n">
        <v>117.66</v>
      </c>
      <c r="K420" t="n">
        <v>43.4</v>
      </c>
      <c r="L420" t="n">
        <v>2.25</v>
      </c>
      <c r="M420" t="n">
        <v>1</v>
      </c>
      <c r="N420" t="n">
        <v>17.01</v>
      </c>
      <c r="O420" t="n">
        <v>14745.39</v>
      </c>
      <c r="P420" t="n">
        <v>149.6</v>
      </c>
      <c r="Q420" t="n">
        <v>3033.74</v>
      </c>
      <c r="R420" t="n">
        <v>113.28</v>
      </c>
      <c r="S420" t="n">
        <v>56.78</v>
      </c>
      <c r="T420" t="n">
        <v>26243.93</v>
      </c>
      <c r="U420" t="n">
        <v>0.5</v>
      </c>
      <c r="V420" t="n">
        <v>0.83</v>
      </c>
      <c r="W420" t="n">
        <v>2.81</v>
      </c>
      <c r="X420" t="n">
        <v>1.68</v>
      </c>
      <c r="Y420" t="n">
        <v>1</v>
      </c>
      <c r="Z420" t="n">
        <v>10</v>
      </c>
    </row>
    <row r="421">
      <c r="A421" t="n">
        <v>6</v>
      </c>
      <c r="B421" t="n">
        <v>55</v>
      </c>
      <c r="C421" t="inlineStr">
        <is>
          <t xml:space="preserve">CONCLUIDO	</t>
        </is>
      </c>
      <c r="D421" t="n">
        <v>4.3681</v>
      </c>
      <c r="E421" t="n">
        <v>22.89</v>
      </c>
      <c r="F421" t="n">
        <v>19.45</v>
      </c>
      <c r="G421" t="n">
        <v>20.47</v>
      </c>
      <c r="H421" t="n">
        <v>0.37</v>
      </c>
      <c r="I421" t="n">
        <v>57</v>
      </c>
      <c r="J421" t="n">
        <v>117.98</v>
      </c>
      <c r="K421" t="n">
        <v>43.4</v>
      </c>
      <c r="L421" t="n">
        <v>2.5</v>
      </c>
      <c r="M421" t="n">
        <v>0</v>
      </c>
      <c r="N421" t="n">
        <v>17.08</v>
      </c>
      <c r="O421" t="n">
        <v>14785.31</v>
      </c>
      <c r="P421" t="n">
        <v>149.95</v>
      </c>
      <c r="Q421" t="n">
        <v>3033.79</v>
      </c>
      <c r="R421" t="n">
        <v>113.19</v>
      </c>
      <c r="S421" t="n">
        <v>56.78</v>
      </c>
      <c r="T421" t="n">
        <v>26199.77</v>
      </c>
      <c r="U421" t="n">
        <v>0.5</v>
      </c>
      <c r="V421" t="n">
        <v>0.83</v>
      </c>
      <c r="W421" t="n">
        <v>2.82</v>
      </c>
      <c r="X421" t="n">
        <v>1.68</v>
      </c>
      <c r="Y421" t="n">
        <v>1</v>
      </c>
      <c r="Z421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INDEX(resultados!$A$2:$ZZ$421, 1, MATCH($B$1, resultados!$A$1:$ZZ$1, 0))</f>
        <v/>
      </c>
      <c r="B7">
        <f>INDEX(resultados!$A$2:$ZZ$421, 1, MATCH($B$2, resultados!$A$1:$ZZ$1, 0))</f>
        <v/>
      </c>
      <c r="C7">
        <f>INDEX(resultados!$A$2:$ZZ$421, 1, MATCH($B$3, resultados!$A$1:$ZZ$1, 0))</f>
        <v/>
      </c>
    </row>
    <row r="8">
      <c r="A8">
        <f>INDEX(resultados!$A$2:$ZZ$421, 2, MATCH($B$1, resultados!$A$1:$ZZ$1, 0))</f>
        <v/>
      </c>
      <c r="B8">
        <f>INDEX(resultados!$A$2:$ZZ$421, 2, MATCH($B$2, resultados!$A$1:$ZZ$1, 0))</f>
        <v/>
      </c>
      <c r="C8">
        <f>INDEX(resultados!$A$2:$ZZ$421, 2, MATCH($B$3, resultados!$A$1:$ZZ$1, 0))</f>
        <v/>
      </c>
    </row>
    <row r="9">
      <c r="A9">
        <f>INDEX(resultados!$A$2:$ZZ$421, 3, MATCH($B$1, resultados!$A$1:$ZZ$1, 0))</f>
        <v/>
      </c>
      <c r="B9">
        <f>INDEX(resultados!$A$2:$ZZ$421, 3, MATCH($B$2, resultados!$A$1:$ZZ$1, 0))</f>
        <v/>
      </c>
      <c r="C9">
        <f>INDEX(resultados!$A$2:$ZZ$421, 3, MATCH($B$3, resultados!$A$1:$ZZ$1, 0))</f>
        <v/>
      </c>
    </row>
    <row r="10">
      <c r="A10">
        <f>INDEX(resultados!$A$2:$ZZ$421, 4, MATCH($B$1, resultados!$A$1:$ZZ$1, 0))</f>
        <v/>
      </c>
      <c r="B10">
        <f>INDEX(resultados!$A$2:$ZZ$421, 4, MATCH($B$2, resultados!$A$1:$ZZ$1, 0))</f>
        <v/>
      </c>
      <c r="C10">
        <f>INDEX(resultados!$A$2:$ZZ$421, 4, MATCH($B$3, resultados!$A$1:$ZZ$1, 0))</f>
        <v/>
      </c>
    </row>
    <row r="11">
      <c r="A11">
        <f>INDEX(resultados!$A$2:$ZZ$421, 5, MATCH($B$1, resultados!$A$1:$ZZ$1, 0))</f>
        <v/>
      </c>
      <c r="B11">
        <f>INDEX(resultados!$A$2:$ZZ$421, 5, MATCH($B$2, resultados!$A$1:$ZZ$1, 0))</f>
        <v/>
      </c>
      <c r="C11">
        <f>INDEX(resultados!$A$2:$ZZ$421, 5, MATCH($B$3, resultados!$A$1:$ZZ$1, 0))</f>
        <v/>
      </c>
    </row>
    <row r="12">
      <c r="A12">
        <f>INDEX(resultados!$A$2:$ZZ$421, 6, MATCH($B$1, resultados!$A$1:$ZZ$1, 0))</f>
        <v/>
      </c>
      <c r="B12">
        <f>INDEX(resultados!$A$2:$ZZ$421, 6, MATCH($B$2, resultados!$A$1:$ZZ$1, 0))</f>
        <v/>
      </c>
      <c r="C12">
        <f>INDEX(resultados!$A$2:$ZZ$421, 6, MATCH($B$3, resultados!$A$1:$ZZ$1, 0))</f>
        <v/>
      </c>
    </row>
    <row r="13">
      <c r="A13">
        <f>INDEX(resultados!$A$2:$ZZ$421, 7, MATCH($B$1, resultados!$A$1:$ZZ$1, 0))</f>
        <v/>
      </c>
      <c r="B13">
        <f>INDEX(resultados!$A$2:$ZZ$421, 7, MATCH($B$2, resultados!$A$1:$ZZ$1, 0))</f>
        <v/>
      </c>
      <c r="C13">
        <f>INDEX(resultados!$A$2:$ZZ$421, 7, MATCH($B$3, resultados!$A$1:$ZZ$1, 0))</f>
        <v/>
      </c>
    </row>
    <row r="14">
      <c r="A14">
        <f>INDEX(resultados!$A$2:$ZZ$421, 8, MATCH($B$1, resultados!$A$1:$ZZ$1, 0))</f>
        <v/>
      </c>
      <c r="B14">
        <f>INDEX(resultados!$A$2:$ZZ$421, 8, MATCH($B$2, resultados!$A$1:$ZZ$1, 0))</f>
        <v/>
      </c>
      <c r="C14">
        <f>INDEX(resultados!$A$2:$ZZ$421, 8, MATCH($B$3, resultados!$A$1:$ZZ$1, 0))</f>
        <v/>
      </c>
    </row>
    <row r="15">
      <c r="A15">
        <f>INDEX(resultados!$A$2:$ZZ$421, 9, MATCH($B$1, resultados!$A$1:$ZZ$1, 0))</f>
        <v/>
      </c>
      <c r="B15">
        <f>INDEX(resultados!$A$2:$ZZ$421, 9, MATCH($B$2, resultados!$A$1:$ZZ$1, 0))</f>
        <v/>
      </c>
      <c r="C15">
        <f>INDEX(resultados!$A$2:$ZZ$421, 9, MATCH($B$3, resultados!$A$1:$ZZ$1, 0))</f>
        <v/>
      </c>
    </row>
    <row r="16">
      <c r="A16">
        <f>INDEX(resultados!$A$2:$ZZ$421, 10, MATCH($B$1, resultados!$A$1:$ZZ$1, 0))</f>
        <v/>
      </c>
      <c r="B16">
        <f>INDEX(resultados!$A$2:$ZZ$421, 10, MATCH($B$2, resultados!$A$1:$ZZ$1, 0))</f>
        <v/>
      </c>
      <c r="C16">
        <f>INDEX(resultados!$A$2:$ZZ$421, 10, MATCH($B$3, resultados!$A$1:$ZZ$1, 0))</f>
        <v/>
      </c>
    </row>
    <row r="17">
      <c r="A17">
        <f>INDEX(resultados!$A$2:$ZZ$421, 11, MATCH($B$1, resultados!$A$1:$ZZ$1, 0))</f>
        <v/>
      </c>
      <c r="B17">
        <f>INDEX(resultados!$A$2:$ZZ$421, 11, MATCH($B$2, resultados!$A$1:$ZZ$1, 0))</f>
        <v/>
      </c>
      <c r="C17">
        <f>INDEX(resultados!$A$2:$ZZ$421, 11, MATCH($B$3, resultados!$A$1:$ZZ$1, 0))</f>
        <v/>
      </c>
    </row>
    <row r="18">
      <c r="A18">
        <f>INDEX(resultados!$A$2:$ZZ$421, 12, MATCH($B$1, resultados!$A$1:$ZZ$1, 0))</f>
        <v/>
      </c>
      <c r="B18">
        <f>INDEX(resultados!$A$2:$ZZ$421, 12, MATCH($B$2, resultados!$A$1:$ZZ$1, 0))</f>
        <v/>
      </c>
      <c r="C18">
        <f>INDEX(resultados!$A$2:$ZZ$421, 12, MATCH($B$3, resultados!$A$1:$ZZ$1, 0))</f>
        <v/>
      </c>
    </row>
    <row r="19">
      <c r="A19">
        <f>INDEX(resultados!$A$2:$ZZ$421, 13, MATCH($B$1, resultados!$A$1:$ZZ$1, 0))</f>
        <v/>
      </c>
      <c r="B19">
        <f>INDEX(resultados!$A$2:$ZZ$421, 13, MATCH($B$2, resultados!$A$1:$ZZ$1, 0))</f>
        <v/>
      </c>
      <c r="C19">
        <f>INDEX(resultados!$A$2:$ZZ$421, 13, MATCH($B$3, resultados!$A$1:$ZZ$1, 0))</f>
        <v/>
      </c>
    </row>
    <row r="20">
      <c r="A20">
        <f>INDEX(resultados!$A$2:$ZZ$421, 14, MATCH($B$1, resultados!$A$1:$ZZ$1, 0))</f>
        <v/>
      </c>
      <c r="B20">
        <f>INDEX(resultados!$A$2:$ZZ$421, 14, MATCH($B$2, resultados!$A$1:$ZZ$1, 0))</f>
        <v/>
      </c>
      <c r="C20">
        <f>INDEX(resultados!$A$2:$ZZ$421, 14, MATCH($B$3, resultados!$A$1:$ZZ$1, 0))</f>
        <v/>
      </c>
    </row>
    <row r="21">
      <c r="A21">
        <f>INDEX(resultados!$A$2:$ZZ$421, 15, MATCH($B$1, resultados!$A$1:$ZZ$1, 0))</f>
        <v/>
      </c>
      <c r="B21">
        <f>INDEX(resultados!$A$2:$ZZ$421, 15, MATCH($B$2, resultados!$A$1:$ZZ$1, 0))</f>
        <v/>
      </c>
      <c r="C21">
        <f>INDEX(resultados!$A$2:$ZZ$421, 15, MATCH($B$3, resultados!$A$1:$ZZ$1, 0))</f>
        <v/>
      </c>
    </row>
    <row r="22">
      <c r="A22">
        <f>INDEX(resultados!$A$2:$ZZ$421, 16, MATCH($B$1, resultados!$A$1:$ZZ$1, 0))</f>
        <v/>
      </c>
      <c r="B22">
        <f>INDEX(resultados!$A$2:$ZZ$421, 16, MATCH($B$2, resultados!$A$1:$ZZ$1, 0))</f>
        <v/>
      </c>
      <c r="C22">
        <f>INDEX(resultados!$A$2:$ZZ$421, 16, MATCH($B$3, resultados!$A$1:$ZZ$1, 0))</f>
        <v/>
      </c>
    </row>
    <row r="23">
      <c r="A23">
        <f>INDEX(resultados!$A$2:$ZZ$421, 17, MATCH($B$1, resultados!$A$1:$ZZ$1, 0))</f>
        <v/>
      </c>
      <c r="B23">
        <f>INDEX(resultados!$A$2:$ZZ$421, 17, MATCH($B$2, resultados!$A$1:$ZZ$1, 0))</f>
        <v/>
      </c>
      <c r="C23">
        <f>INDEX(resultados!$A$2:$ZZ$421, 17, MATCH($B$3, resultados!$A$1:$ZZ$1, 0))</f>
        <v/>
      </c>
    </row>
    <row r="24">
      <c r="A24">
        <f>INDEX(resultados!$A$2:$ZZ$421, 18, MATCH($B$1, resultados!$A$1:$ZZ$1, 0))</f>
        <v/>
      </c>
      <c r="B24">
        <f>INDEX(resultados!$A$2:$ZZ$421, 18, MATCH($B$2, resultados!$A$1:$ZZ$1, 0))</f>
        <v/>
      </c>
      <c r="C24">
        <f>INDEX(resultados!$A$2:$ZZ$421, 18, MATCH($B$3, resultados!$A$1:$ZZ$1, 0))</f>
        <v/>
      </c>
    </row>
    <row r="25">
      <c r="A25">
        <f>INDEX(resultados!$A$2:$ZZ$421, 19, MATCH($B$1, resultados!$A$1:$ZZ$1, 0))</f>
        <v/>
      </c>
      <c r="B25">
        <f>INDEX(resultados!$A$2:$ZZ$421, 19, MATCH($B$2, resultados!$A$1:$ZZ$1, 0))</f>
        <v/>
      </c>
      <c r="C25">
        <f>INDEX(resultados!$A$2:$ZZ$421, 19, MATCH($B$3, resultados!$A$1:$ZZ$1, 0))</f>
        <v/>
      </c>
    </row>
    <row r="26">
      <c r="A26">
        <f>INDEX(resultados!$A$2:$ZZ$421, 20, MATCH($B$1, resultados!$A$1:$ZZ$1, 0))</f>
        <v/>
      </c>
      <c r="B26">
        <f>INDEX(resultados!$A$2:$ZZ$421, 20, MATCH($B$2, resultados!$A$1:$ZZ$1, 0))</f>
        <v/>
      </c>
      <c r="C26">
        <f>INDEX(resultados!$A$2:$ZZ$421, 20, MATCH($B$3, resultados!$A$1:$ZZ$1, 0))</f>
        <v/>
      </c>
    </row>
    <row r="27">
      <c r="A27">
        <f>INDEX(resultados!$A$2:$ZZ$421, 21, MATCH($B$1, resultados!$A$1:$ZZ$1, 0))</f>
        <v/>
      </c>
      <c r="B27">
        <f>INDEX(resultados!$A$2:$ZZ$421, 21, MATCH($B$2, resultados!$A$1:$ZZ$1, 0))</f>
        <v/>
      </c>
      <c r="C27">
        <f>INDEX(resultados!$A$2:$ZZ$421, 21, MATCH($B$3, resultados!$A$1:$ZZ$1, 0))</f>
        <v/>
      </c>
    </row>
    <row r="28">
      <c r="A28">
        <f>INDEX(resultados!$A$2:$ZZ$421, 22, MATCH($B$1, resultados!$A$1:$ZZ$1, 0))</f>
        <v/>
      </c>
      <c r="B28">
        <f>INDEX(resultados!$A$2:$ZZ$421, 22, MATCH($B$2, resultados!$A$1:$ZZ$1, 0))</f>
        <v/>
      </c>
      <c r="C28">
        <f>INDEX(resultados!$A$2:$ZZ$421, 22, MATCH($B$3, resultados!$A$1:$ZZ$1, 0))</f>
        <v/>
      </c>
    </row>
    <row r="29">
      <c r="A29">
        <f>INDEX(resultados!$A$2:$ZZ$421, 23, MATCH($B$1, resultados!$A$1:$ZZ$1, 0))</f>
        <v/>
      </c>
      <c r="B29">
        <f>INDEX(resultados!$A$2:$ZZ$421, 23, MATCH($B$2, resultados!$A$1:$ZZ$1, 0))</f>
        <v/>
      </c>
      <c r="C29">
        <f>INDEX(resultados!$A$2:$ZZ$421, 23, MATCH($B$3, resultados!$A$1:$ZZ$1, 0))</f>
        <v/>
      </c>
    </row>
    <row r="30">
      <c r="A30">
        <f>INDEX(resultados!$A$2:$ZZ$421, 24, MATCH($B$1, resultados!$A$1:$ZZ$1, 0))</f>
        <v/>
      </c>
      <c r="B30">
        <f>INDEX(resultados!$A$2:$ZZ$421, 24, MATCH($B$2, resultados!$A$1:$ZZ$1, 0))</f>
        <v/>
      </c>
      <c r="C30">
        <f>INDEX(resultados!$A$2:$ZZ$421, 24, MATCH($B$3, resultados!$A$1:$ZZ$1, 0))</f>
        <v/>
      </c>
    </row>
    <row r="31">
      <c r="A31">
        <f>INDEX(resultados!$A$2:$ZZ$421, 25, MATCH($B$1, resultados!$A$1:$ZZ$1, 0))</f>
        <v/>
      </c>
      <c r="B31">
        <f>INDEX(resultados!$A$2:$ZZ$421, 25, MATCH($B$2, resultados!$A$1:$ZZ$1, 0))</f>
        <v/>
      </c>
      <c r="C31">
        <f>INDEX(resultados!$A$2:$ZZ$421, 25, MATCH($B$3, resultados!$A$1:$ZZ$1, 0))</f>
        <v/>
      </c>
    </row>
    <row r="32">
      <c r="A32">
        <f>INDEX(resultados!$A$2:$ZZ$421, 26, MATCH($B$1, resultados!$A$1:$ZZ$1, 0))</f>
        <v/>
      </c>
      <c r="B32">
        <f>INDEX(resultados!$A$2:$ZZ$421, 26, MATCH($B$2, resultados!$A$1:$ZZ$1, 0))</f>
        <v/>
      </c>
      <c r="C32">
        <f>INDEX(resultados!$A$2:$ZZ$421, 26, MATCH($B$3, resultados!$A$1:$ZZ$1, 0))</f>
        <v/>
      </c>
    </row>
    <row r="33">
      <c r="A33">
        <f>INDEX(resultados!$A$2:$ZZ$421, 27, MATCH($B$1, resultados!$A$1:$ZZ$1, 0))</f>
        <v/>
      </c>
      <c r="B33">
        <f>INDEX(resultados!$A$2:$ZZ$421, 27, MATCH($B$2, resultados!$A$1:$ZZ$1, 0))</f>
        <v/>
      </c>
      <c r="C33">
        <f>INDEX(resultados!$A$2:$ZZ$421, 27, MATCH($B$3, resultados!$A$1:$ZZ$1, 0))</f>
        <v/>
      </c>
    </row>
    <row r="34">
      <c r="A34">
        <f>INDEX(resultados!$A$2:$ZZ$421, 28, MATCH($B$1, resultados!$A$1:$ZZ$1, 0))</f>
        <v/>
      </c>
      <c r="B34">
        <f>INDEX(resultados!$A$2:$ZZ$421, 28, MATCH($B$2, resultados!$A$1:$ZZ$1, 0))</f>
        <v/>
      </c>
      <c r="C34">
        <f>INDEX(resultados!$A$2:$ZZ$421, 28, MATCH($B$3, resultados!$A$1:$ZZ$1, 0))</f>
        <v/>
      </c>
    </row>
    <row r="35">
      <c r="A35">
        <f>INDEX(resultados!$A$2:$ZZ$421, 29, MATCH($B$1, resultados!$A$1:$ZZ$1, 0))</f>
        <v/>
      </c>
      <c r="B35">
        <f>INDEX(resultados!$A$2:$ZZ$421, 29, MATCH($B$2, resultados!$A$1:$ZZ$1, 0))</f>
        <v/>
      </c>
      <c r="C35">
        <f>INDEX(resultados!$A$2:$ZZ$421, 29, MATCH($B$3, resultados!$A$1:$ZZ$1, 0))</f>
        <v/>
      </c>
    </row>
    <row r="36">
      <c r="A36">
        <f>INDEX(resultados!$A$2:$ZZ$421, 30, MATCH($B$1, resultados!$A$1:$ZZ$1, 0))</f>
        <v/>
      </c>
      <c r="B36">
        <f>INDEX(resultados!$A$2:$ZZ$421, 30, MATCH($B$2, resultados!$A$1:$ZZ$1, 0))</f>
        <v/>
      </c>
      <c r="C36">
        <f>INDEX(resultados!$A$2:$ZZ$421, 30, MATCH($B$3, resultados!$A$1:$ZZ$1, 0))</f>
        <v/>
      </c>
    </row>
    <row r="37">
      <c r="A37">
        <f>INDEX(resultados!$A$2:$ZZ$421, 31, MATCH($B$1, resultados!$A$1:$ZZ$1, 0))</f>
        <v/>
      </c>
      <c r="B37">
        <f>INDEX(resultados!$A$2:$ZZ$421, 31, MATCH($B$2, resultados!$A$1:$ZZ$1, 0))</f>
        <v/>
      </c>
      <c r="C37">
        <f>INDEX(resultados!$A$2:$ZZ$421, 31, MATCH($B$3, resultados!$A$1:$ZZ$1, 0))</f>
        <v/>
      </c>
    </row>
    <row r="38">
      <c r="A38">
        <f>INDEX(resultados!$A$2:$ZZ$421, 32, MATCH($B$1, resultados!$A$1:$ZZ$1, 0))</f>
        <v/>
      </c>
      <c r="B38">
        <f>INDEX(resultados!$A$2:$ZZ$421, 32, MATCH($B$2, resultados!$A$1:$ZZ$1, 0))</f>
        <v/>
      </c>
      <c r="C38">
        <f>INDEX(resultados!$A$2:$ZZ$421, 32, MATCH($B$3, resultados!$A$1:$ZZ$1, 0))</f>
        <v/>
      </c>
    </row>
    <row r="39">
      <c r="A39">
        <f>INDEX(resultados!$A$2:$ZZ$421, 33, MATCH($B$1, resultados!$A$1:$ZZ$1, 0))</f>
        <v/>
      </c>
      <c r="B39">
        <f>INDEX(resultados!$A$2:$ZZ$421, 33, MATCH($B$2, resultados!$A$1:$ZZ$1, 0))</f>
        <v/>
      </c>
      <c r="C39">
        <f>INDEX(resultados!$A$2:$ZZ$421, 33, MATCH($B$3, resultados!$A$1:$ZZ$1, 0))</f>
        <v/>
      </c>
    </row>
    <row r="40">
      <c r="A40">
        <f>INDEX(resultados!$A$2:$ZZ$421, 34, MATCH($B$1, resultados!$A$1:$ZZ$1, 0))</f>
        <v/>
      </c>
      <c r="B40">
        <f>INDEX(resultados!$A$2:$ZZ$421, 34, MATCH($B$2, resultados!$A$1:$ZZ$1, 0))</f>
        <v/>
      </c>
      <c r="C40">
        <f>INDEX(resultados!$A$2:$ZZ$421, 34, MATCH($B$3, resultados!$A$1:$ZZ$1, 0))</f>
        <v/>
      </c>
    </row>
    <row r="41">
      <c r="A41">
        <f>INDEX(resultados!$A$2:$ZZ$421, 35, MATCH($B$1, resultados!$A$1:$ZZ$1, 0))</f>
        <v/>
      </c>
      <c r="B41">
        <f>INDEX(resultados!$A$2:$ZZ$421, 35, MATCH($B$2, resultados!$A$1:$ZZ$1, 0))</f>
        <v/>
      </c>
      <c r="C41">
        <f>INDEX(resultados!$A$2:$ZZ$421, 35, MATCH($B$3, resultados!$A$1:$ZZ$1, 0))</f>
        <v/>
      </c>
    </row>
    <row r="42">
      <c r="A42">
        <f>INDEX(resultados!$A$2:$ZZ$421, 36, MATCH($B$1, resultados!$A$1:$ZZ$1, 0))</f>
        <v/>
      </c>
      <c r="B42">
        <f>INDEX(resultados!$A$2:$ZZ$421, 36, MATCH($B$2, resultados!$A$1:$ZZ$1, 0))</f>
        <v/>
      </c>
      <c r="C42">
        <f>INDEX(resultados!$A$2:$ZZ$421, 36, MATCH($B$3, resultados!$A$1:$ZZ$1, 0))</f>
        <v/>
      </c>
    </row>
    <row r="43">
      <c r="A43">
        <f>INDEX(resultados!$A$2:$ZZ$421, 37, MATCH($B$1, resultados!$A$1:$ZZ$1, 0))</f>
        <v/>
      </c>
      <c r="B43">
        <f>INDEX(resultados!$A$2:$ZZ$421, 37, MATCH($B$2, resultados!$A$1:$ZZ$1, 0))</f>
        <v/>
      </c>
      <c r="C43">
        <f>INDEX(resultados!$A$2:$ZZ$421, 37, MATCH($B$3, resultados!$A$1:$ZZ$1, 0))</f>
        <v/>
      </c>
    </row>
    <row r="44">
      <c r="A44">
        <f>INDEX(resultados!$A$2:$ZZ$421, 38, MATCH($B$1, resultados!$A$1:$ZZ$1, 0))</f>
        <v/>
      </c>
      <c r="B44">
        <f>INDEX(resultados!$A$2:$ZZ$421, 38, MATCH($B$2, resultados!$A$1:$ZZ$1, 0))</f>
        <v/>
      </c>
      <c r="C44">
        <f>INDEX(resultados!$A$2:$ZZ$421, 38, MATCH($B$3, resultados!$A$1:$ZZ$1, 0))</f>
        <v/>
      </c>
    </row>
    <row r="45">
      <c r="A45">
        <f>INDEX(resultados!$A$2:$ZZ$421, 39, MATCH($B$1, resultados!$A$1:$ZZ$1, 0))</f>
        <v/>
      </c>
      <c r="B45">
        <f>INDEX(resultados!$A$2:$ZZ$421, 39, MATCH($B$2, resultados!$A$1:$ZZ$1, 0))</f>
        <v/>
      </c>
      <c r="C45">
        <f>INDEX(resultados!$A$2:$ZZ$421, 39, MATCH($B$3, resultados!$A$1:$ZZ$1, 0))</f>
        <v/>
      </c>
    </row>
    <row r="46">
      <c r="A46">
        <f>INDEX(resultados!$A$2:$ZZ$421, 40, MATCH($B$1, resultados!$A$1:$ZZ$1, 0))</f>
        <v/>
      </c>
      <c r="B46">
        <f>INDEX(resultados!$A$2:$ZZ$421, 40, MATCH($B$2, resultados!$A$1:$ZZ$1, 0))</f>
        <v/>
      </c>
      <c r="C46">
        <f>INDEX(resultados!$A$2:$ZZ$421, 40, MATCH($B$3, resultados!$A$1:$ZZ$1, 0))</f>
        <v/>
      </c>
    </row>
    <row r="47">
      <c r="A47">
        <f>INDEX(resultados!$A$2:$ZZ$421, 41, MATCH($B$1, resultados!$A$1:$ZZ$1, 0))</f>
        <v/>
      </c>
      <c r="B47">
        <f>INDEX(resultados!$A$2:$ZZ$421, 41, MATCH($B$2, resultados!$A$1:$ZZ$1, 0))</f>
        <v/>
      </c>
      <c r="C47">
        <f>INDEX(resultados!$A$2:$ZZ$421, 41, MATCH($B$3, resultados!$A$1:$ZZ$1, 0))</f>
        <v/>
      </c>
    </row>
    <row r="48">
      <c r="A48">
        <f>INDEX(resultados!$A$2:$ZZ$421, 42, MATCH($B$1, resultados!$A$1:$ZZ$1, 0))</f>
        <v/>
      </c>
      <c r="B48">
        <f>INDEX(resultados!$A$2:$ZZ$421, 42, MATCH($B$2, resultados!$A$1:$ZZ$1, 0))</f>
        <v/>
      </c>
      <c r="C48">
        <f>INDEX(resultados!$A$2:$ZZ$421, 42, MATCH($B$3, resultados!$A$1:$ZZ$1, 0))</f>
        <v/>
      </c>
    </row>
    <row r="49">
      <c r="A49">
        <f>INDEX(resultados!$A$2:$ZZ$421, 43, MATCH($B$1, resultados!$A$1:$ZZ$1, 0))</f>
        <v/>
      </c>
      <c r="B49">
        <f>INDEX(resultados!$A$2:$ZZ$421, 43, MATCH($B$2, resultados!$A$1:$ZZ$1, 0))</f>
        <v/>
      </c>
      <c r="C49">
        <f>INDEX(resultados!$A$2:$ZZ$421, 43, MATCH($B$3, resultados!$A$1:$ZZ$1, 0))</f>
        <v/>
      </c>
    </row>
    <row r="50">
      <c r="A50">
        <f>INDEX(resultados!$A$2:$ZZ$421, 44, MATCH($B$1, resultados!$A$1:$ZZ$1, 0))</f>
        <v/>
      </c>
      <c r="B50">
        <f>INDEX(resultados!$A$2:$ZZ$421, 44, MATCH($B$2, resultados!$A$1:$ZZ$1, 0))</f>
        <v/>
      </c>
      <c r="C50">
        <f>INDEX(resultados!$A$2:$ZZ$421, 44, MATCH($B$3, resultados!$A$1:$ZZ$1, 0))</f>
        <v/>
      </c>
    </row>
    <row r="51">
      <c r="A51">
        <f>INDEX(resultados!$A$2:$ZZ$421, 45, MATCH($B$1, resultados!$A$1:$ZZ$1, 0))</f>
        <v/>
      </c>
      <c r="B51">
        <f>INDEX(resultados!$A$2:$ZZ$421, 45, MATCH($B$2, resultados!$A$1:$ZZ$1, 0))</f>
        <v/>
      </c>
      <c r="C51">
        <f>INDEX(resultados!$A$2:$ZZ$421, 45, MATCH($B$3, resultados!$A$1:$ZZ$1, 0))</f>
        <v/>
      </c>
    </row>
    <row r="52">
      <c r="A52">
        <f>INDEX(resultados!$A$2:$ZZ$421, 46, MATCH($B$1, resultados!$A$1:$ZZ$1, 0))</f>
        <v/>
      </c>
      <c r="B52">
        <f>INDEX(resultados!$A$2:$ZZ$421, 46, MATCH($B$2, resultados!$A$1:$ZZ$1, 0))</f>
        <v/>
      </c>
      <c r="C52">
        <f>INDEX(resultados!$A$2:$ZZ$421, 46, MATCH($B$3, resultados!$A$1:$ZZ$1, 0))</f>
        <v/>
      </c>
    </row>
    <row r="53">
      <c r="A53">
        <f>INDEX(resultados!$A$2:$ZZ$421, 47, MATCH($B$1, resultados!$A$1:$ZZ$1, 0))</f>
        <v/>
      </c>
      <c r="B53">
        <f>INDEX(resultados!$A$2:$ZZ$421, 47, MATCH($B$2, resultados!$A$1:$ZZ$1, 0))</f>
        <v/>
      </c>
      <c r="C53">
        <f>INDEX(resultados!$A$2:$ZZ$421, 47, MATCH($B$3, resultados!$A$1:$ZZ$1, 0))</f>
        <v/>
      </c>
    </row>
    <row r="54">
      <c r="A54">
        <f>INDEX(resultados!$A$2:$ZZ$421, 48, MATCH($B$1, resultados!$A$1:$ZZ$1, 0))</f>
        <v/>
      </c>
      <c r="B54">
        <f>INDEX(resultados!$A$2:$ZZ$421, 48, MATCH($B$2, resultados!$A$1:$ZZ$1, 0))</f>
        <v/>
      </c>
      <c r="C54">
        <f>INDEX(resultados!$A$2:$ZZ$421, 48, MATCH($B$3, resultados!$A$1:$ZZ$1, 0))</f>
        <v/>
      </c>
    </row>
    <row r="55">
      <c r="A55">
        <f>INDEX(resultados!$A$2:$ZZ$421, 49, MATCH($B$1, resultados!$A$1:$ZZ$1, 0))</f>
        <v/>
      </c>
      <c r="B55">
        <f>INDEX(resultados!$A$2:$ZZ$421, 49, MATCH($B$2, resultados!$A$1:$ZZ$1, 0))</f>
        <v/>
      </c>
      <c r="C55">
        <f>INDEX(resultados!$A$2:$ZZ$421, 49, MATCH($B$3, resultados!$A$1:$ZZ$1, 0))</f>
        <v/>
      </c>
    </row>
    <row r="56">
      <c r="A56">
        <f>INDEX(resultados!$A$2:$ZZ$421, 50, MATCH($B$1, resultados!$A$1:$ZZ$1, 0))</f>
        <v/>
      </c>
      <c r="B56">
        <f>INDEX(resultados!$A$2:$ZZ$421, 50, MATCH($B$2, resultados!$A$1:$ZZ$1, 0))</f>
        <v/>
      </c>
      <c r="C56">
        <f>INDEX(resultados!$A$2:$ZZ$421, 50, MATCH($B$3, resultados!$A$1:$ZZ$1, 0))</f>
        <v/>
      </c>
    </row>
    <row r="57">
      <c r="A57">
        <f>INDEX(resultados!$A$2:$ZZ$421, 51, MATCH($B$1, resultados!$A$1:$ZZ$1, 0))</f>
        <v/>
      </c>
      <c r="B57">
        <f>INDEX(resultados!$A$2:$ZZ$421, 51, MATCH($B$2, resultados!$A$1:$ZZ$1, 0))</f>
        <v/>
      </c>
      <c r="C57">
        <f>INDEX(resultados!$A$2:$ZZ$421, 51, MATCH($B$3, resultados!$A$1:$ZZ$1, 0))</f>
        <v/>
      </c>
    </row>
    <row r="58">
      <c r="A58">
        <f>INDEX(resultados!$A$2:$ZZ$421, 52, MATCH($B$1, resultados!$A$1:$ZZ$1, 0))</f>
        <v/>
      </c>
      <c r="B58">
        <f>INDEX(resultados!$A$2:$ZZ$421, 52, MATCH($B$2, resultados!$A$1:$ZZ$1, 0))</f>
        <v/>
      </c>
      <c r="C58">
        <f>INDEX(resultados!$A$2:$ZZ$421, 52, MATCH($B$3, resultados!$A$1:$ZZ$1, 0))</f>
        <v/>
      </c>
    </row>
    <row r="59">
      <c r="A59">
        <f>INDEX(resultados!$A$2:$ZZ$421, 53, MATCH($B$1, resultados!$A$1:$ZZ$1, 0))</f>
        <v/>
      </c>
      <c r="B59">
        <f>INDEX(resultados!$A$2:$ZZ$421, 53, MATCH($B$2, resultados!$A$1:$ZZ$1, 0))</f>
        <v/>
      </c>
      <c r="C59">
        <f>INDEX(resultados!$A$2:$ZZ$421, 53, MATCH($B$3, resultados!$A$1:$ZZ$1, 0))</f>
        <v/>
      </c>
    </row>
    <row r="60">
      <c r="A60">
        <f>INDEX(resultados!$A$2:$ZZ$421, 54, MATCH($B$1, resultados!$A$1:$ZZ$1, 0))</f>
        <v/>
      </c>
      <c r="B60">
        <f>INDEX(resultados!$A$2:$ZZ$421, 54, MATCH($B$2, resultados!$A$1:$ZZ$1, 0))</f>
        <v/>
      </c>
      <c r="C60">
        <f>INDEX(resultados!$A$2:$ZZ$421, 54, MATCH($B$3, resultados!$A$1:$ZZ$1, 0))</f>
        <v/>
      </c>
    </row>
    <row r="61">
      <c r="A61">
        <f>INDEX(resultados!$A$2:$ZZ$421, 55, MATCH($B$1, resultados!$A$1:$ZZ$1, 0))</f>
        <v/>
      </c>
      <c r="B61">
        <f>INDEX(resultados!$A$2:$ZZ$421, 55, MATCH($B$2, resultados!$A$1:$ZZ$1, 0))</f>
        <v/>
      </c>
      <c r="C61">
        <f>INDEX(resultados!$A$2:$ZZ$421, 55, MATCH($B$3, resultados!$A$1:$ZZ$1, 0))</f>
        <v/>
      </c>
    </row>
    <row r="62">
      <c r="A62">
        <f>INDEX(resultados!$A$2:$ZZ$421, 56, MATCH($B$1, resultados!$A$1:$ZZ$1, 0))</f>
        <v/>
      </c>
      <c r="B62">
        <f>INDEX(resultados!$A$2:$ZZ$421, 56, MATCH($B$2, resultados!$A$1:$ZZ$1, 0))</f>
        <v/>
      </c>
      <c r="C62">
        <f>INDEX(resultados!$A$2:$ZZ$421, 56, MATCH($B$3, resultados!$A$1:$ZZ$1, 0))</f>
        <v/>
      </c>
    </row>
    <row r="63">
      <c r="A63">
        <f>INDEX(resultados!$A$2:$ZZ$421, 57, MATCH($B$1, resultados!$A$1:$ZZ$1, 0))</f>
        <v/>
      </c>
      <c r="B63">
        <f>INDEX(resultados!$A$2:$ZZ$421, 57, MATCH($B$2, resultados!$A$1:$ZZ$1, 0))</f>
        <v/>
      </c>
      <c r="C63">
        <f>INDEX(resultados!$A$2:$ZZ$421, 57, MATCH($B$3, resultados!$A$1:$ZZ$1, 0))</f>
        <v/>
      </c>
    </row>
    <row r="64">
      <c r="A64">
        <f>INDEX(resultados!$A$2:$ZZ$421, 58, MATCH($B$1, resultados!$A$1:$ZZ$1, 0))</f>
        <v/>
      </c>
      <c r="B64">
        <f>INDEX(resultados!$A$2:$ZZ$421, 58, MATCH($B$2, resultados!$A$1:$ZZ$1, 0))</f>
        <v/>
      </c>
      <c r="C64">
        <f>INDEX(resultados!$A$2:$ZZ$421, 58, MATCH($B$3, resultados!$A$1:$ZZ$1, 0))</f>
        <v/>
      </c>
    </row>
    <row r="65">
      <c r="A65">
        <f>INDEX(resultados!$A$2:$ZZ$421, 59, MATCH($B$1, resultados!$A$1:$ZZ$1, 0))</f>
        <v/>
      </c>
      <c r="B65">
        <f>INDEX(resultados!$A$2:$ZZ$421, 59, MATCH($B$2, resultados!$A$1:$ZZ$1, 0))</f>
        <v/>
      </c>
      <c r="C65">
        <f>INDEX(resultados!$A$2:$ZZ$421, 59, MATCH($B$3, resultados!$A$1:$ZZ$1, 0))</f>
        <v/>
      </c>
    </row>
    <row r="66">
      <c r="A66">
        <f>INDEX(resultados!$A$2:$ZZ$421, 60, MATCH($B$1, resultados!$A$1:$ZZ$1, 0))</f>
        <v/>
      </c>
      <c r="B66">
        <f>INDEX(resultados!$A$2:$ZZ$421, 60, MATCH($B$2, resultados!$A$1:$ZZ$1, 0))</f>
        <v/>
      </c>
      <c r="C66">
        <f>INDEX(resultados!$A$2:$ZZ$421, 60, MATCH($B$3, resultados!$A$1:$ZZ$1, 0))</f>
        <v/>
      </c>
    </row>
    <row r="67">
      <c r="A67">
        <f>INDEX(resultados!$A$2:$ZZ$421, 61, MATCH($B$1, resultados!$A$1:$ZZ$1, 0))</f>
        <v/>
      </c>
      <c r="B67">
        <f>INDEX(resultados!$A$2:$ZZ$421, 61, MATCH($B$2, resultados!$A$1:$ZZ$1, 0))</f>
        <v/>
      </c>
      <c r="C67">
        <f>INDEX(resultados!$A$2:$ZZ$421, 61, MATCH($B$3, resultados!$A$1:$ZZ$1, 0))</f>
        <v/>
      </c>
    </row>
    <row r="68">
      <c r="A68">
        <f>INDEX(resultados!$A$2:$ZZ$421, 62, MATCH($B$1, resultados!$A$1:$ZZ$1, 0))</f>
        <v/>
      </c>
      <c r="B68">
        <f>INDEX(resultados!$A$2:$ZZ$421, 62, MATCH($B$2, resultados!$A$1:$ZZ$1, 0))</f>
        <v/>
      </c>
      <c r="C68">
        <f>INDEX(resultados!$A$2:$ZZ$421, 62, MATCH($B$3, resultados!$A$1:$ZZ$1, 0))</f>
        <v/>
      </c>
    </row>
    <row r="69">
      <c r="A69">
        <f>INDEX(resultados!$A$2:$ZZ$421, 63, MATCH($B$1, resultados!$A$1:$ZZ$1, 0))</f>
        <v/>
      </c>
      <c r="B69">
        <f>INDEX(resultados!$A$2:$ZZ$421, 63, MATCH($B$2, resultados!$A$1:$ZZ$1, 0))</f>
        <v/>
      </c>
      <c r="C69">
        <f>INDEX(resultados!$A$2:$ZZ$421, 63, MATCH($B$3, resultados!$A$1:$ZZ$1, 0))</f>
        <v/>
      </c>
    </row>
    <row r="70">
      <c r="A70">
        <f>INDEX(resultados!$A$2:$ZZ$421, 64, MATCH($B$1, resultados!$A$1:$ZZ$1, 0))</f>
        <v/>
      </c>
      <c r="B70">
        <f>INDEX(resultados!$A$2:$ZZ$421, 64, MATCH($B$2, resultados!$A$1:$ZZ$1, 0))</f>
        <v/>
      </c>
      <c r="C70">
        <f>INDEX(resultados!$A$2:$ZZ$421, 64, MATCH($B$3, resultados!$A$1:$ZZ$1, 0))</f>
        <v/>
      </c>
    </row>
    <row r="71">
      <c r="A71">
        <f>INDEX(resultados!$A$2:$ZZ$421, 65, MATCH($B$1, resultados!$A$1:$ZZ$1, 0))</f>
        <v/>
      </c>
      <c r="B71">
        <f>INDEX(resultados!$A$2:$ZZ$421, 65, MATCH($B$2, resultados!$A$1:$ZZ$1, 0))</f>
        <v/>
      </c>
      <c r="C71">
        <f>INDEX(resultados!$A$2:$ZZ$421, 65, MATCH($B$3, resultados!$A$1:$ZZ$1, 0))</f>
        <v/>
      </c>
    </row>
    <row r="72">
      <c r="A72">
        <f>INDEX(resultados!$A$2:$ZZ$421, 66, MATCH($B$1, resultados!$A$1:$ZZ$1, 0))</f>
        <v/>
      </c>
      <c r="B72">
        <f>INDEX(resultados!$A$2:$ZZ$421, 66, MATCH($B$2, resultados!$A$1:$ZZ$1, 0))</f>
        <v/>
      </c>
      <c r="C72">
        <f>INDEX(resultados!$A$2:$ZZ$421, 66, MATCH($B$3, resultados!$A$1:$ZZ$1, 0))</f>
        <v/>
      </c>
    </row>
    <row r="73">
      <c r="A73">
        <f>INDEX(resultados!$A$2:$ZZ$421, 67, MATCH($B$1, resultados!$A$1:$ZZ$1, 0))</f>
        <v/>
      </c>
      <c r="B73">
        <f>INDEX(resultados!$A$2:$ZZ$421, 67, MATCH($B$2, resultados!$A$1:$ZZ$1, 0))</f>
        <v/>
      </c>
      <c r="C73">
        <f>INDEX(resultados!$A$2:$ZZ$421, 67, MATCH($B$3, resultados!$A$1:$ZZ$1, 0))</f>
        <v/>
      </c>
    </row>
    <row r="74">
      <c r="A74">
        <f>INDEX(resultados!$A$2:$ZZ$421, 68, MATCH($B$1, resultados!$A$1:$ZZ$1, 0))</f>
        <v/>
      </c>
      <c r="B74">
        <f>INDEX(resultados!$A$2:$ZZ$421, 68, MATCH($B$2, resultados!$A$1:$ZZ$1, 0))</f>
        <v/>
      </c>
      <c r="C74">
        <f>INDEX(resultados!$A$2:$ZZ$421, 68, MATCH($B$3, resultados!$A$1:$ZZ$1, 0))</f>
        <v/>
      </c>
    </row>
    <row r="75">
      <c r="A75">
        <f>INDEX(resultados!$A$2:$ZZ$421, 69, MATCH($B$1, resultados!$A$1:$ZZ$1, 0))</f>
        <v/>
      </c>
      <c r="B75">
        <f>INDEX(resultados!$A$2:$ZZ$421, 69, MATCH($B$2, resultados!$A$1:$ZZ$1, 0))</f>
        <v/>
      </c>
      <c r="C75">
        <f>INDEX(resultados!$A$2:$ZZ$421, 69, MATCH($B$3, resultados!$A$1:$ZZ$1, 0))</f>
        <v/>
      </c>
    </row>
    <row r="76">
      <c r="A76">
        <f>INDEX(resultados!$A$2:$ZZ$421, 70, MATCH($B$1, resultados!$A$1:$ZZ$1, 0))</f>
        <v/>
      </c>
      <c r="B76">
        <f>INDEX(resultados!$A$2:$ZZ$421, 70, MATCH($B$2, resultados!$A$1:$ZZ$1, 0))</f>
        <v/>
      </c>
      <c r="C76">
        <f>INDEX(resultados!$A$2:$ZZ$421, 70, MATCH($B$3, resultados!$A$1:$ZZ$1, 0))</f>
        <v/>
      </c>
    </row>
    <row r="77">
      <c r="A77">
        <f>INDEX(resultados!$A$2:$ZZ$421, 71, MATCH($B$1, resultados!$A$1:$ZZ$1, 0))</f>
        <v/>
      </c>
      <c r="B77">
        <f>INDEX(resultados!$A$2:$ZZ$421, 71, MATCH($B$2, resultados!$A$1:$ZZ$1, 0))</f>
        <v/>
      </c>
      <c r="C77">
        <f>INDEX(resultados!$A$2:$ZZ$421, 71, MATCH($B$3, resultados!$A$1:$ZZ$1, 0))</f>
        <v/>
      </c>
    </row>
    <row r="78">
      <c r="A78">
        <f>INDEX(resultados!$A$2:$ZZ$421, 72, MATCH($B$1, resultados!$A$1:$ZZ$1, 0))</f>
        <v/>
      </c>
      <c r="B78">
        <f>INDEX(resultados!$A$2:$ZZ$421, 72, MATCH($B$2, resultados!$A$1:$ZZ$1, 0))</f>
        <v/>
      </c>
      <c r="C78">
        <f>INDEX(resultados!$A$2:$ZZ$421, 72, MATCH($B$3, resultados!$A$1:$ZZ$1, 0))</f>
        <v/>
      </c>
    </row>
    <row r="79">
      <c r="A79">
        <f>INDEX(resultados!$A$2:$ZZ$421, 73, MATCH($B$1, resultados!$A$1:$ZZ$1, 0))</f>
        <v/>
      </c>
      <c r="B79">
        <f>INDEX(resultados!$A$2:$ZZ$421, 73, MATCH($B$2, resultados!$A$1:$ZZ$1, 0))</f>
        <v/>
      </c>
      <c r="C79">
        <f>INDEX(resultados!$A$2:$ZZ$421, 73, MATCH($B$3, resultados!$A$1:$ZZ$1, 0))</f>
        <v/>
      </c>
    </row>
    <row r="80">
      <c r="A80">
        <f>INDEX(resultados!$A$2:$ZZ$421, 74, MATCH($B$1, resultados!$A$1:$ZZ$1, 0))</f>
        <v/>
      </c>
      <c r="B80">
        <f>INDEX(resultados!$A$2:$ZZ$421, 74, MATCH($B$2, resultados!$A$1:$ZZ$1, 0))</f>
        <v/>
      </c>
      <c r="C80">
        <f>INDEX(resultados!$A$2:$ZZ$421, 74, MATCH($B$3, resultados!$A$1:$ZZ$1, 0))</f>
        <v/>
      </c>
    </row>
    <row r="81">
      <c r="A81">
        <f>INDEX(resultados!$A$2:$ZZ$421, 75, MATCH($B$1, resultados!$A$1:$ZZ$1, 0))</f>
        <v/>
      </c>
      <c r="B81">
        <f>INDEX(resultados!$A$2:$ZZ$421, 75, MATCH($B$2, resultados!$A$1:$ZZ$1, 0))</f>
        <v/>
      </c>
      <c r="C81">
        <f>INDEX(resultados!$A$2:$ZZ$421, 75, MATCH($B$3, resultados!$A$1:$ZZ$1, 0))</f>
        <v/>
      </c>
    </row>
    <row r="82">
      <c r="A82">
        <f>INDEX(resultados!$A$2:$ZZ$421, 76, MATCH($B$1, resultados!$A$1:$ZZ$1, 0))</f>
        <v/>
      </c>
      <c r="B82">
        <f>INDEX(resultados!$A$2:$ZZ$421, 76, MATCH($B$2, resultados!$A$1:$ZZ$1, 0))</f>
        <v/>
      </c>
      <c r="C82">
        <f>INDEX(resultados!$A$2:$ZZ$421, 76, MATCH($B$3, resultados!$A$1:$ZZ$1, 0))</f>
        <v/>
      </c>
    </row>
    <row r="83">
      <c r="A83">
        <f>INDEX(resultados!$A$2:$ZZ$421, 77, MATCH($B$1, resultados!$A$1:$ZZ$1, 0))</f>
        <v/>
      </c>
      <c r="B83">
        <f>INDEX(resultados!$A$2:$ZZ$421, 77, MATCH($B$2, resultados!$A$1:$ZZ$1, 0))</f>
        <v/>
      </c>
      <c r="C83">
        <f>INDEX(resultados!$A$2:$ZZ$421, 77, MATCH($B$3, resultados!$A$1:$ZZ$1, 0))</f>
        <v/>
      </c>
    </row>
    <row r="84">
      <c r="A84">
        <f>INDEX(resultados!$A$2:$ZZ$421, 78, MATCH($B$1, resultados!$A$1:$ZZ$1, 0))</f>
        <v/>
      </c>
      <c r="B84">
        <f>INDEX(resultados!$A$2:$ZZ$421, 78, MATCH($B$2, resultados!$A$1:$ZZ$1, 0))</f>
        <v/>
      </c>
      <c r="C84">
        <f>INDEX(resultados!$A$2:$ZZ$421, 78, MATCH($B$3, resultados!$A$1:$ZZ$1, 0))</f>
        <v/>
      </c>
    </row>
    <row r="85">
      <c r="A85">
        <f>INDEX(resultados!$A$2:$ZZ$421, 79, MATCH($B$1, resultados!$A$1:$ZZ$1, 0))</f>
        <v/>
      </c>
      <c r="B85">
        <f>INDEX(resultados!$A$2:$ZZ$421, 79, MATCH($B$2, resultados!$A$1:$ZZ$1, 0))</f>
        <v/>
      </c>
      <c r="C85">
        <f>INDEX(resultados!$A$2:$ZZ$421, 79, MATCH($B$3, resultados!$A$1:$ZZ$1, 0))</f>
        <v/>
      </c>
    </row>
    <row r="86">
      <c r="A86">
        <f>INDEX(resultados!$A$2:$ZZ$421, 80, MATCH($B$1, resultados!$A$1:$ZZ$1, 0))</f>
        <v/>
      </c>
      <c r="B86">
        <f>INDEX(resultados!$A$2:$ZZ$421, 80, MATCH($B$2, resultados!$A$1:$ZZ$1, 0))</f>
        <v/>
      </c>
      <c r="C86">
        <f>INDEX(resultados!$A$2:$ZZ$421, 80, MATCH($B$3, resultados!$A$1:$ZZ$1, 0))</f>
        <v/>
      </c>
    </row>
    <row r="87">
      <c r="A87">
        <f>INDEX(resultados!$A$2:$ZZ$421, 81, MATCH($B$1, resultados!$A$1:$ZZ$1, 0))</f>
        <v/>
      </c>
      <c r="B87">
        <f>INDEX(resultados!$A$2:$ZZ$421, 81, MATCH($B$2, resultados!$A$1:$ZZ$1, 0))</f>
        <v/>
      </c>
      <c r="C87">
        <f>INDEX(resultados!$A$2:$ZZ$421, 81, MATCH($B$3, resultados!$A$1:$ZZ$1, 0))</f>
        <v/>
      </c>
    </row>
    <row r="88">
      <c r="A88">
        <f>INDEX(resultados!$A$2:$ZZ$421, 82, MATCH($B$1, resultados!$A$1:$ZZ$1, 0))</f>
        <v/>
      </c>
      <c r="B88">
        <f>INDEX(resultados!$A$2:$ZZ$421, 82, MATCH($B$2, resultados!$A$1:$ZZ$1, 0))</f>
        <v/>
      </c>
      <c r="C88">
        <f>INDEX(resultados!$A$2:$ZZ$421, 82, MATCH($B$3, resultados!$A$1:$ZZ$1, 0))</f>
        <v/>
      </c>
    </row>
    <row r="89">
      <c r="A89">
        <f>INDEX(resultados!$A$2:$ZZ$421, 83, MATCH($B$1, resultados!$A$1:$ZZ$1, 0))</f>
        <v/>
      </c>
      <c r="B89">
        <f>INDEX(resultados!$A$2:$ZZ$421, 83, MATCH($B$2, resultados!$A$1:$ZZ$1, 0))</f>
        <v/>
      </c>
      <c r="C89">
        <f>INDEX(resultados!$A$2:$ZZ$421, 83, MATCH($B$3, resultados!$A$1:$ZZ$1, 0))</f>
        <v/>
      </c>
    </row>
    <row r="90">
      <c r="A90">
        <f>INDEX(resultados!$A$2:$ZZ$421, 84, MATCH($B$1, resultados!$A$1:$ZZ$1, 0))</f>
        <v/>
      </c>
      <c r="B90">
        <f>INDEX(resultados!$A$2:$ZZ$421, 84, MATCH($B$2, resultados!$A$1:$ZZ$1, 0))</f>
        <v/>
      </c>
      <c r="C90">
        <f>INDEX(resultados!$A$2:$ZZ$421, 84, MATCH($B$3, resultados!$A$1:$ZZ$1, 0))</f>
        <v/>
      </c>
    </row>
    <row r="91">
      <c r="A91">
        <f>INDEX(resultados!$A$2:$ZZ$421, 85, MATCH($B$1, resultados!$A$1:$ZZ$1, 0))</f>
        <v/>
      </c>
      <c r="B91">
        <f>INDEX(resultados!$A$2:$ZZ$421, 85, MATCH($B$2, resultados!$A$1:$ZZ$1, 0))</f>
        <v/>
      </c>
      <c r="C91">
        <f>INDEX(resultados!$A$2:$ZZ$421, 85, MATCH($B$3, resultados!$A$1:$ZZ$1, 0))</f>
        <v/>
      </c>
    </row>
    <row r="92">
      <c r="A92">
        <f>INDEX(resultados!$A$2:$ZZ$421, 86, MATCH($B$1, resultados!$A$1:$ZZ$1, 0))</f>
        <v/>
      </c>
      <c r="B92">
        <f>INDEX(resultados!$A$2:$ZZ$421, 86, MATCH($B$2, resultados!$A$1:$ZZ$1, 0))</f>
        <v/>
      </c>
      <c r="C92">
        <f>INDEX(resultados!$A$2:$ZZ$421, 86, MATCH($B$3, resultados!$A$1:$ZZ$1, 0))</f>
        <v/>
      </c>
    </row>
    <row r="93">
      <c r="A93">
        <f>INDEX(resultados!$A$2:$ZZ$421, 87, MATCH($B$1, resultados!$A$1:$ZZ$1, 0))</f>
        <v/>
      </c>
      <c r="B93">
        <f>INDEX(resultados!$A$2:$ZZ$421, 87, MATCH($B$2, resultados!$A$1:$ZZ$1, 0))</f>
        <v/>
      </c>
      <c r="C93">
        <f>INDEX(resultados!$A$2:$ZZ$421, 87, MATCH($B$3, resultados!$A$1:$ZZ$1, 0))</f>
        <v/>
      </c>
    </row>
    <row r="94">
      <c r="A94">
        <f>INDEX(resultados!$A$2:$ZZ$421, 88, MATCH($B$1, resultados!$A$1:$ZZ$1, 0))</f>
        <v/>
      </c>
      <c r="B94">
        <f>INDEX(resultados!$A$2:$ZZ$421, 88, MATCH($B$2, resultados!$A$1:$ZZ$1, 0))</f>
        <v/>
      </c>
      <c r="C94">
        <f>INDEX(resultados!$A$2:$ZZ$421, 88, MATCH($B$3, resultados!$A$1:$ZZ$1, 0))</f>
        <v/>
      </c>
    </row>
    <row r="95">
      <c r="A95">
        <f>INDEX(resultados!$A$2:$ZZ$421, 89, MATCH($B$1, resultados!$A$1:$ZZ$1, 0))</f>
        <v/>
      </c>
      <c r="B95">
        <f>INDEX(resultados!$A$2:$ZZ$421, 89, MATCH($B$2, resultados!$A$1:$ZZ$1, 0))</f>
        <v/>
      </c>
      <c r="C95">
        <f>INDEX(resultados!$A$2:$ZZ$421, 89, MATCH($B$3, resultados!$A$1:$ZZ$1, 0))</f>
        <v/>
      </c>
    </row>
    <row r="96">
      <c r="A96">
        <f>INDEX(resultados!$A$2:$ZZ$421, 90, MATCH($B$1, resultados!$A$1:$ZZ$1, 0))</f>
        <v/>
      </c>
      <c r="B96">
        <f>INDEX(resultados!$A$2:$ZZ$421, 90, MATCH($B$2, resultados!$A$1:$ZZ$1, 0))</f>
        <v/>
      </c>
      <c r="C96">
        <f>INDEX(resultados!$A$2:$ZZ$421, 90, MATCH($B$3, resultados!$A$1:$ZZ$1, 0))</f>
        <v/>
      </c>
    </row>
    <row r="97">
      <c r="A97">
        <f>INDEX(resultados!$A$2:$ZZ$421, 91, MATCH($B$1, resultados!$A$1:$ZZ$1, 0))</f>
        <v/>
      </c>
      <c r="B97">
        <f>INDEX(resultados!$A$2:$ZZ$421, 91, MATCH($B$2, resultados!$A$1:$ZZ$1, 0))</f>
        <v/>
      </c>
      <c r="C97">
        <f>INDEX(resultados!$A$2:$ZZ$421, 91, MATCH($B$3, resultados!$A$1:$ZZ$1, 0))</f>
        <v/>
      </c>
    </row>
    <row r="98">
      <c r="A98">
        <f>INDEX(resultados!$A$2:$ZZ$421, 92, MATCH($B$1, resultados!$A$1:$ZZ$1, 0))</f>
        <v/>
      </c>
      <c r="B98">
        <f>INDEX(resultados!$A$2:$ZZ$421, 92, MATCH($B$2, resultados!$A$1:$ZZ$1, 0))</f>
        <v/>
      </c>
      <c r="C98">
        <f>INDEX(resultados!$A$2:$ZZ$421, 92, MATCH($B$3, resultados!$A$1:$ZZ$1, 0))</f>
        <v/>
      </c>
    </row>
    <row r="99">
      <c r="A99">
        <f>INDEX(resultados!$A$2:$ZZ$421, 93, MATCH($B$1, resultados!$A$1:$ZZ$1, 0))</f>
        <v/>
      </c>
      <c r="B99">
        <f>INDEX(resultados!$A$2:$ZZ$421, 93, MATCH($B$2, resultados!$A$1:$ZZ$1, 0))</f>
        <v/>
      </c>
      <c r="C99">
        <f>INDEX(resultados!$A$2:$ZZ$421, 93, MATCH($B$3, resultados!$A$1:$ZZ$1, 0))</f>
        <v/>
      </c>
    </row>
    <row r="100">
      <c r="A100">
        <f>INDEX(resultados!$A$2:$ZZ$421, 94, MATCH($B$1, resultados!$A$1:$ZZ$1, 0))</f>
        <v/>
      </c>
      <c r="B100">
        <f>INDEX(resultados!$A$2:$ZZ$421, 94, MATCH($B$2, resultados!$A$1:$ZZ$1, 0))</f>
        <v/>
      </c>
      <c r="C100">
        <f>INDEX(resultados!$A$2:$ZZ$421, 94, MATCH($B$3, resultados!$A$1:$ZZ$1, 0))</f>
        <v/>
      </c>
    </row>
    <row r="101">
      <c r="A101">
        <f>INDEX(resultados!$A$2:$ZZ$421, 95, MATCH($B$1, resultados!$A$1:$ZZ$1, 0))</f>
        <v/>
      </c>
      <c r="B101">
        <f>INDEX(resultados!$A$2:$ZZ$421, 95, MATCH($B$2, resultados!$A$1:$ZZ$1, 0))</f>
        <v/>
      </c>
      <c r="C101">
        <f>INDEX(resultados!$A$2:$ZZ$421, 95, MATCH($B$3, resultados!$A$1:$ZZ$1, 0))</f>
        <v/>
      </c>
    </row>
    <row r="102">
      <c r="A102">
        <f>INDEX(resultados!$A$2:$ZZ$421, 96, MATCH($B$1, resultados!$A$1:$ZZ$1, 0))</f>
        <v/>
      </c>
      <c r="B102">
        <f>INDEX(resultados!$A$2:$ZZ$421, 96, MATCH($B$2, resultados!$A$1:$ZZ$1, 0))</f>
        <v/>
      </c>
      <c r="C102">
        <f>INDEX(resultados!$A$2:$ZZ$421, 96, MATCH($B$3, resultados!$A$1:$ZZ$1, 0))</f>
        <v/>
      </c>
    </row>
    <row r="103">
      <c r="A103">
        <f>INDEX(resultados!$A$2:$ZZ$421, 97, MATCH($B$1, resultados!$A$1:$ZZ$1, 0))</f>
        <v/>
      </c>
      <c r="B103">
        <f>INDEX(resultados!$A$2:$ZZ$421, 97, MATCH($B$2, resultados!$A$1:$ZZ$1, 0))</f>
        <v/>
      </c>
      <c r="C103">
        <f>INDEX(resultados!$A$2:$ZZ$421, 97, MATCH($B$3, resultados!$A$1:$ZZ$1, 0))</f>
        <v/>
      </c>
    </row>
    <row r="104">
      <c r="A104">
        <f>INDEX(resultados!$A$2:$ZZ$421, 98, MATCH($B$1, resultados!$A$1:$ZZ$1, 0))</f>
        <v/>
      </c>
      <c r="B104">
        <f>INDEX(resultados!$A$2:$ZZ$421, 98, MATCH($B$2, resultados!$A$1:$ZZ$1, 0))</f>
        <v/>
      </c>
      <c r="C104">
        <f>INDEX(resultados!$A$2:$ZZ$421, 98, MATCH($B$3, resultados!$A$1:$ZZ$1, 0))</f>
        <v/>
      </c>
    </row>
    <row r="105">
      <c r="A105">
        <f>INDEX(resultados!$A$2:$ZZ$421, 99, MATCH($B$1, resultados!$A$1:$ZZ$1, 0))</f>
        <v/>
      </c>
      <c r="B105">
        <f>INDEX(resultados!$A$2:$ZZ$421, 99, MATCH($B$2, resultados!$A$1:$ZZ$1, 0))</f>
        <v/>
      </c>
      <c r="C105">
        <f>INDEX(resultados!$A$2:$ZZ$421, 99, MATCH($B$3, resultados!$A$1:$ZZ$1, 0))</f>
        <v/>
      </c>
    </row>
    <row r="106">
      <c r="A106">
        <f>INDEX(resultados!$A$2:$ZZ$421, 100, MATCH($B$1, resultados!$A$1:$ZZ$1, 0))</f>
        <v/>
      </c>
      <c r="B106">
        <f>INDEX(resultados!$A$2:$ZZ$421, 100, MATCH($B$2, resultados!$A$1:$ZZ$1, 0))</f>
        <v/>
      </c>
      <c r="C106">
        <f>INDEX(resultados!$A$2:$ZZ$421, 100, MATCH($B$3, resultados!$A$1:$ZZ$1, 0))</f>
        <v/>
      </c>
    </row>
    <row r="107">
      <c r="A107">
        <f>INDEX(resultados!$A$2:$ZZ$421, 101, MATCH($B$1, resultados!$A$1:$ZZ$1, 0))</f>
        <v/>
      </c>
      <c r="B107">
        <f>INDEX(resultados!$A$2:$ZZ$421, 101, MATCH($B$2, resultados!$A$1:$ZZ$1, 0))</f>
        <v/>
      </c>
      <c r="C107">
        <f>INDEX(resultados!$A$2:$ZZ$421, 101, MATCH($B$3, resultados!$A$1:$ZZ$1, 0))</f>
        <v/>
      </c>
    </row>
    <row r="108">
      <c r="A108">
        <f>INDEX(resultados!$A$2:$ZZ$421, 102, MATCH($B$1, resultados!$A$1:$ZZ$1, 0))</f>
        <v/>
      </c>
      <c r="B108">
        <f>INDEX(resultados!$A$2:$ZZ$421, 102, MATCH($B$2, resultados!$A$1:$ZZ$1, 0))</f>
        <v/>
      </c>
      <c r="C108">
        <f>INDEX(resultados!$A$2:$ZZ$421, 102, MATCH($B$3, resultados!$A$1:$ZZ$1, 0))</f>
        <v/>
      </c>
    </row>
    <row r="109">
      <c r="A109">
        <f>INDEX(resultados!$A$2:$ZZ$421, 103, MATCH($B$1, resultados!$A$1:$ZZ$1, 0))</f>
        <v/>
      </c>
      <c r="B109">
        <f>INDEX(resultados!$A$2:$ZZ$421, 103, MATCH($B$2, resultados!$A$1:$ZZ$1, 0))</f>
        <v/>
      </c>
      <c r="C109">
        <f>INDEX(resultados!$A$2:$ZZ$421, 103, MATCH($B$3, resultados!$A$1:$ZZ$1, 0))</f>
        <v/>
      </c>
    </row>
    <row r="110">
      <c r="A110">
        <f>INDEX(resultados!$A$2:$ZZ$421, 104, MATCH($B$1, resultados!$A$1:$ZZ$1, 0))</f>
        <v/>
      </c>
      <c r="B110">
        <f>INDEX(resultados!$A$2:$ZZ$421, 104, MATCH($B$2, resultados!$A$1:$ZZ$1, 0))</f>
        <v/>
      </c>
      <c r="C110">
        <f>INDEX(resultados!$A$2:$ZZ$421, 104, MATCH($B$3, resultados!$A$1:$ZZ$1, 0))</f>
        <v/>
      </c>
    </row>
    <row r="111">
      <c r="A111">
        <f>INDEX(resultados!$A$2:$ZZ$421, 105, MATCH($B$1, resultados!$A$1:$ZZ$1, 0))</f>
        <v/>
      </c>
      <c r="B111">
        <f>INDEX(resultados!$A$2:$ZZ$421, 105, MATCH($B$2, resultados!$A$1:$ZZ$1, 0))</f>
        <v/>
      </c>
      <c r="C111">
        <f>INDEX(resultados!$A$2:$ZZ$421, 105, MATCH($B$3, resultados!$A$1:$ZZ$1, 0))</f>
        <v/>
      </c>
    </row>
    <row r="112">
      <c r="A112">
        <f>INDEX(resultados!$A$2:$ZZ$421, 106, MATCH($B$1, resultados!$A$1:$ZZ$1, 0))</f>
        <v/>
      </c>
      <c r="B112">
        <f>INDEX(resultados!$A$2:$ZZ$421, 106, MATCH($B$2, resultados!$A$1:$ZZ$1, 0))</f>
        <v/>
      </c>
      <c r="C112">
        <f>INDEX(resultados!$A$2:$ZZ$421, 106, MATCH($B$3, resultados!$A$1:$ZZ$1, 0))</f>
        <v/>
      </c>
    </row>
    <row r="113">
      <c r="A113">
        <f>INDEX(resultados!$A$2:$ZZ$421, 107, MATCH($B$1, resultados!$A$1:$ZZ$1, 0))</f>
        <v/>
      </c>
      <c r="B113">
        <f>INDEX(resultados!$A$2:$ZZ$421, 107, MATCH($B$2, resultados!$A$1:$ZZ$1, 0))</f>
        <v/>
      </c>
      <c r="C113">
        <f>INDEX(resultados!$A$2:$ZZ$421, 107, MATCH($B$3, resultados!$A$1:$ZZ$1, 0))</f>
        <v/>
      </c>
    </row>
    <row r="114">
      <c r="A114">
        <f>INDEX(resultados!$A$2:$ZZ$421, 108, MATCH($B$1, resultados!$A$1:$ZZ$1, 0))</f>
        <v/>
      </c>
      <c r="B114">
        <f>INDEX(resultados!$A$2:$ZZ$421, 108, MATCH($B$2, resultados!$A$1:$ZZ$1, 0))</f>
        <v/>
      </c>
      <c r="C114">
        <f>INDEX(resultados!$A$2:$ZZ$421, 108, MATCH($B$3, resultados!$A$1:$ZZ$1, 0))</f>
        <v/>
      </c>
    </row>
    <row r="115">
      <c r="A115">
        <f>INDEX(resultados!$A$2:$ZZ$421, 109, MATCH($B$1, resultados!$A$1:$ZZ$1, 0))</f>
        <v/>
      </c>
      <c r="B115">
        <f>INDEX(resultados!$A$2:$ZZ$421, 109, MATCH($B$2, resultados!$A$1:$ZZ$1, 0))</f>
        <v/>
      </c>
      <c r="C115">
        <f>INDEX(resultados!$A$2:$ZZ$421, 109, MATCH($B$3, resultados!$A$1:$ZZ$1, 0))</f>
        <v/>
      </c>
    </row>
    <row r="116">
      <c r="A116">
        <f>INDEX(resultados!$A$2:$ZZ$421, 110, MATCH($B$1, resultados!$A$1:$ZZ$1, 0))</f>
        <v/>
      </c>
      <c r="B116">
        <f>INDEX(resultados!$A$2:$ZZ$421, 110, MATCH($B$2, resultados!$A$1:$ZZ$1, 0))</f>
        <v/>
      </c>
      <c r="C116">
        <f>INDEX(resultados!$A$2:$ZZ$421, 110, MATCH($B$3, resultados!$A$1:$ZZ$1, 0))</f>
        <v/>
      </c>
    </row>
    <row r="117">
      <c r="A117">
        <f>INDEX(resultados!$A$2:$ZZ$421, 111, MATCH($B$1, resultados!$A$1:$ZZ$1, 0))</f>
        <v/>
      </c>
      <c r="B117">
        <f>INDEX(resultados!$A$2:$ZZ$421, 111, MATCH($B$2, resultados!$A$1:$ZZ$1, 0))</f>
        <v/>
      </c>
      <c r="C117">
        <f>INDEX(resultados!$A$2:$ZZ$421, 111, MATCH($B$3, resultados!$A$1:$ZZ$1, 0))</f>
        <v/>
      </c>
    </row>
    <row r="118">
      <c r="A118">
        <f>INDEX(resultados!$A$2:$ZZ$421, 112, MATCH($B$1, resultados!$A$1:$ZZ$1, 0))</f>
        <v/>
      </c>
      <c r="B118">
        <f>INDEX(resultados!$A$2:$ZZ$421, 112, MATCH($B$2, resultados!$A$1:$ZZ$1, 0))</f>
        <v/>
      </c>
      <c r="C118">
        <f>INDEX(resultados!$A$2:$ZZ$421, 112, MATCH($B$3, resultados!$A$1:$ZZ$1, 0))</f>
        <v/>
      </c>
    </row>
    <row r="119">
      <c r="A119">
        <f>INDEX(resultados!$A$2:$ZZ$421, 113, MATCH($B$1, resultados!$A$1:$ZZ$1, 0))</f>
        <v/>
      </c>
      <c r="B119">
        <f>INDEX(resultados!$A$2:$ZZ$421, 113, MATCH($B$2, resultados!$A$1:$ZZ$1, 0))</f>
        <v/>
      </c>
      <c r="C119">
        <f>INDEX(resultados!$A$2:$ZZ$421, 113, MATCH($B$3, resultados!$A$1:$ZZ$1, 0))</f>
        <v/>
      </c>
    </row>
    <row r="120">
      <c r="A120">
        <f>INDEX(resultados!$A$2:$ZZ$421, 114, MATCH($B$1, resultados!$A$1:$ZZ$1, 0))</f>
        <v/>
      </c>
      <c r="B120">
        <f>INDEX(resultados!$A$2:$ZZ$421, 114, MATCH($B$2, resultados!$A$1:$ZZ$1, 0))</f>
        <v/>
      </c>
      <c r="C120">
        <f>INDEX(resultados!$A$2:$ZZ$421, 114, MATCH($B$3, resultados!$A$1:$ZZ$1, 0))</f>
        <v/>
      </c>
    </row>
    <row r="121">
      <c r="A121">
        <f>INDEX(resultados!$A$2:$ZZ$421, 115, MATCH($B$1, resultados!$A$1:$ZZ$1, 0))</f>
        <v/>
      </c>
      <c r="B121">
        <f>INDEX(resultados!$A$2:$ZZ$421, 115, MATCH($B$2, resultados!$A$1:$ZZ$1, 0))</f>
        <v/>
      </c>
      <c r="C121">
        <f>INDEX(resultados!$A$2:$ZZ$421, 115, MATCH($B$3, resultados!$A$1:$ZZ$1, 0))</f>
        <v/>
      </c>
    </row>
    <row r="122">
      <c r="A122">
        <f>INDEX(resultados!$A$2:$ZZ$421, 116, MATCH($B$1, resultados!$A$1:$ZZ$1, 0))</f>
        <v/>
      </c>
      <c r="B122">
        <f>INDEX(resultados!$A$2:$ZZ$421, 116, MATCH($B$2, resultados!$A$1:$ZZ$1, 0))</f>
        <v/>
      </c>
      <c r="C122">
        <f>INDEX(resultados!$A$2:$ZZ$421, 116, MATCH($B$3, resultados!$A$1:$ZZ$1, 0))</f>
        <v/>
      </c>
    </row>
    <row r="123">
      <c r="A123">
        <f>INDEX(resultados!$A$2:$ZZ$421, 117, MATCH($B$1, resultados!$A$1:$ZZ$1, 0))</f>
        <v/>
      </c>
      <c r="B123">
        <f>INDEX(resultados!$A$2:$ZZ$421, 117, MATCH($B$2, resultados!$A$1:$ZZ$1, 0))</f>
        <v/>
      </c>
      <c r="C123">
        <f>INDEX(resultados!$A$2:$ZZ$421, 117, MATCH($B$3, resultados!$A$1:$ZZ$1, 0))</f>
        <v/>
      </c>
    </row>
    <row r="124">
      <c r="A124">
        <f>INDEX(resultados!$A$2:$ZZ$421, 118, MATCH($B$1, resultados!$A$1:$ZZ$1, 0))</f>
        <v/>
      </c>
      <c r="B124">
        <f>INDEX(resultados!$A$2:$ZZ$421, 118, MATCH($B$2, resultados!$A$1:$ZZ$1, 0))</f>
        <v/>
      </c>
      <c r="C124">
        <f>INDEX(resultados!$A$2:$ZZ$421, 118, MATCH($B$3, resultados!$A$1:$ZZ$1, 0))</f>
        <v/>
      </c>
    </row>
    <row r="125">
      <c r="A125">
        <f>INDEX(resultados!$A$2:$ZZ$421, 119, MATCH($B$1, resultados!$A$1:$ZZ$1, 0))</f>
        <v/>
      </c>
      <c r="B125">
        <f>INDEX(resultados!$A$2:$ZZ$421, 119, MATCH($B$2, resultados!$A$1:$ZZ$1, 0))</f>
        <v/>
      </c>
      <c r="C125">
        <f>INDEX(resultados!$A$2:$ZZ$421, 119, MATCH($B$3, resultados!$A$1:$ZZ$1, 0))</f>
        <v/>
      </c>
    </row>
    <row r="126">
      <c r="A126">
        <f>INDEX(resultados!$A$2:$ZZ$421, 120, MATCH($B$1, resultados!$A$1:$ZZ$1, 0))</f>
        <v/>
      </c>
      <c r="B126">
        <f>INDEX(resultados!$A$2:$ZZ$421, 120, MATCH($B$2, resultados!$A$1:$ZZ$1, 0))</f>
        <v/>
      </c>
      <c r="C126">
        <f>INDEX(resultados!$A$2:$ZZ$421, 120, MATCH($B$3, resultados!$A$1:$ZZ$1, 0))</f>
        <v/>
      </c>
    </row>
    <row r="127">
      <c r="A127">
        <f>INDEX(resultados!$A$2:$ZZ$421, 121, MATCH($B$1, resultados!$A$1:$ZZ$1, 0))</f>
        <v/>
      </c>
      <c r="B127">
        <f>INDEX(resultados!$A$2:$ZZ$421, 121, MATCH($B$2, resultados!$A$1:$ZZ$1, 0))</f>
        <v/>
      </c>
      <c r="C127">
        <f>INDEX(resultados!$A$2:$ZZ$421, 121, MATCH($B$3, resultados!$A$1:$ZZ$1, 0))</f>
        <v/>
      </c>
    </row>
    <row r="128">
      <c r="A128">
        <f>INDEX(resultados!$A$2:$ZZ$421, 122, MATCH($B$1, resultados!$A$1:$ZZ$1, 0))</f>
        <v/>
      </c>
      <c r="B128">
        <f>INDEX(resultados!$A$2:$ZZ$421, 122, MATCH($B$2, resultados!$A$1:$ZZ$1, 0))</f>
        <v/>
      </c>
      <c r="C128">
        <f>INDEX(resultados!$A$2:$ZZ$421, 122, MATCH($B$3, resultados!$A$1:$ZZ$1, 0))</f>
        <v/>
      </c>
    </row>
    <row r="129">
      <c r="A129">
        <f>INDEX(resultados!$A$2:$ZZ$421, 123, MATCH($B$1, resultados!$A$1:$ZZ$1, 0))</f>
        <v/>
      </c>
      <c r="B129">
        <f>INDEX(resultados!$A$2:$ZZ$421, 123, MATCH($B$2, resultados!$A$1:$ZZ$1, 0))</f>
        <v/>
      </c>
      <c r="C129">
        <f>INDEX(resultados!$A$2:$ZZ$421, 123, MATCH($B$3, resultados!$A$1:$ZZ$1, 0))</f>
        <v/>
      </c>
    </row>
    <row r="130">
      <c r="A130">
        <f>INDEX(resultados!$A$2:$ZZ$421, 124, MATCH($B$1, resultados!$A$1:$ZZ$1, 0))</f>
        <v/>
      </c>
      <c r="B130">
        <f>INDEX(resultados!$A$2:$ZZ$421, 124, MATCH($B$2, resultados!$A$1:$ZZ$1, 0))</f>
        <v/>
      </c>
      <c r="C130">
        <f>INDEX(resultados!$A$2:$ZZ$421, 124, MATCH($B$3, resultados!$A$1:$ZZ$1, 0))</f>
        <v/>
      </c>
    </row>
    <row r="131">
      <c r="A131">
        <f>INDEX(resultados!$A$2:$ZZ$421, 125, MATCH($B$1, resultados!$A$1:$ZZ$1, 0))</f>
        <v/>
      </c>
      <c r="B131">
        <f>INDEX(resultados!$A$2:$ZZ$421, 125, MATCH($B$2, resultados!$A$1:$ZZ$1, 0))</f>
        <v/>
      </c>
      <c r="C131">
        <f>INDEX(resultados!$A$2:$ZZ$421, 125, MATCH($B$3, resultados!$A$1:$ZZ$1, 0))</f>
        <v/>
      </c>
    </row>
    <row r="132">
      <c r="A132">
        <f>INDEX(resultados!$A$2:$ZZ$421, 126, MATCH($B$1, resultados!$A$1:$ZZ$1, 0))</f>
        <v/>
      </c>
      <c r="B132">
        <f>INDEX(resultados!$A$2:$ZZ$421, 126, MATCH($B$2, resultados!$A$1:$ZZ$1, 0))</f>
        <v/>
      </c>
      <c r="C132">
        <f>INDEX(resultados!$A$2:$ZZ$421, 126, MATCH($B$3, resultados!$A$1:$ZZ$1, 0))</f>
        <v/>
      </c>
    </row>
    <row r="133">
      <c r="A133">
        <f>INDEX(resultados!$A$2:$ZZ$421, 127, MATCH($B$1, resultados!$A$1:$ZZ$1, 0))</f>
        <v/>
      </c>
      <c r="B133">
        <f>INDEX(resultados!$A$2:$ZZ$421, 127, MATCH($B$2, resultados!$A$1:$ZZ$1, 0))</f>
        <v/>
      </c>
      <c r="C133">
        <f>INDEX(resultados!$A$2:$ZZ$421, 127, MATCH($B$3, resultados!$A$1:$ZZ$1, 0))</f>
        <v/>
      </c>
    </row>
    <row r="134">
      <c r="A134">
        <f>INDEX(resultados!$A$2:$ZZ$421, 128, MATCH($B$1, resultados!$A$1:$ZZ$1, 0))</f>
        <v/>
      </c>
      <c r="B134">
        <f>INDEX(resultados!$A$2:$ZZ$421, 128, MATCH($B$2, resultados!$A$1:$ZZ$1, 0))</f>
        <v/>
      </c>
      <c r="C134">
        <f>INDEX(resultados!$A$2:$ZZ$421, 128, MATCH($B$3, resultados!$A$1:$ZZ$1, 0))</f>
        <v/>
      </c>
    </row>
    <row r="135">
      <c r="A135">
        <f>INDEX(resultados!$A$2:$ZZ$421, 129, MATCH($B$1, resultados!$A$1:$ZZ$1, 0))</f>
        <v/>
      </c>
      <c r="B135">
        <f>INDEX(resultados!$A$2:$ZZ$421, 129, MATCH($B$2, resultados!$A$1:$ZZ$1, 0))</f>
        <v/>
      </c>
      <c r="C135">
        <f>INDEX(resultados!$A$2:$ZZ$421, 129, MATCH($B$3, resultados!$A$1:$ZZ$1, 0))</f>
        <v/>
      </c>
    </row>
    <row r="136">
      <c r="A136">
        <f>INDEX(resultados!$A$2:$ZZ$421, 130, MATCH($B$1, resultados!$A$1:$ZZ$1, 0))</f>
        <v/>
      </c>
      <c r="B136">
        <f>INDEX(resultados!$A$2:$ZZ$421, 130, MATCH($B$2, resultados!$A$1:$ZZ$1, 0))</f>
        <v/>
      </c>
      <c r="C136">
        <f>INDEX(resultados!$A$2:$ZZ$421, 130, MATCH($B$3, resultados!$A$1:$ZZ$1, 0))</f>
        <v/>
      </c>
    </row>
    <row r="137">
      <c r="A137">
        <f>INDEX(resultados!$A$2:$ZZ$421, 131, MATCH($B$1, resultados!$A$1:$ZZ$1, 0))</f>
        <v/>
      </c>
      <c r="B137">
        <f>INDEX(resultados!$A$2:$ZZ$421, 131, MATCH($B$2, resultados!$A$1:$ZZ$1, 0))</f>
        <v/>
      </c>
      <c r="C137">
        <f>INDEX(resultados!$A$2:$ZZ$421, 131, MATCH($B$3, resultados!$A$1:$ZZ$1, 0))</f>
        <v/>
      </c>
    </row>
    <row r="138">
      <c r="A138">
        <f>INDEX(resultados!$A$2:$ZZ$421, 132, MATCH($B$1, resultados!$A$1:$ZZ$1, 0))</f>
        <v/>
      </c>
      <c r="B138">
        <f>INDEX(resultados!$A$2:$ZZ$421, 132, MATCH($B$2, resultados!$A$1:$ZZ$1, 0))</f>
        <v/>
      </c>
      <c r="C138">
        <f>INDEX(resultados!$A$2:$ZZ$421, 132, MATCH($B$3, resultados!$A$1:$ZZ$1, 0))</f>
        <v/>
      </c>
    </row>
    <row r="139">
      <c r="A139">
        <f>INDEX(resultados!$A$2:$ZZ$421, 133, MATCH($B$1, resultados!$A$1:$ZZ$1, 0))</f>
        <v/>
      </c>
      <c r="B139">
        <f>INDEX(resultados!$A$2:$ZZ$421, 133, MATCH($B$2, resultados!$A$1:$ZZ$1, 0))</f>
        <v/>
      </c>
      <c r="C139">
        <f>INDEX(resultados!$A$2:$ZZ$421, 133, MATCH($B$3, resultados!$A$1:$ZZ$1, 0))</f>
        <v/>
      </c>
    </row>
    <row r="140">
      <c r="A140">
        <f>INDEX(resultados!$A$2:$ZZ$421, 134, MATCH($B$1, resultados!$A$1:$ZZ$1, 0))</f>
        <v/>
      </c>
      <c r="B140">
        <f>INDEX(resultados!$A$2:$ZZ$421, 134, MATCH($B$2, resultados!$A$1:$ZZ$1, 0))</f>
        <v/>
      </c>
      <c r="C140">
        <f>INDEX(resultados!$A$2:$ZZ$421, 134, MATCH($B$3, resultados!$A$1:$ZZ$1, 0))</f>
        <v/>
      </c>
    </row>
    <row r="141">
      <c r="A141">
        <f>INDEX(resultados!$A$2:$ZZ$421, 135, MATCH($B$1, resultados!$A$1:$ZZ$1, 0))</f>
        <v/>
      </c>
      <c r="B141">
        <f>INDEX(resultados!$A$2:$ZZ$421, 135, MATCH($B$2, resultados!$A$1:$ZZ$1, 0))</f>
        <v/>
      </c>
      <c r="C141">
        <f>INDEX(resultados!$A$2:$ZZ$421, 135, MATCH($B$3, resultados!$A$1:$ZZ$1, 0))</f>
        <v/>
      </c>
    </row>
    <row r="142">
      <c r="A142">
        <f>INDEX(resultados!$A$2:$ZZ$421, 136, MATCH($B$1, resultados!$A$1:$ZZ$1, 0))</f>
        <v/>
      </c>
      <c r="B142">
        <f>INDEX(resultados!$A$2:$ZZ$421, 136, MATCH($B$2, resultados!$A$1:$ZZ$1, 0))</f>
        <v/>
      </c>
      <c r="C142">
        <f>INDEX(resultados!$A$2:$ZZ$421, 136, MATCH($B$3, resultados!$A$1:$ZZ$1, 0))</f>
        <v/>
      </c>
    </row>
    <row r="143">
      <c r="A143">
        <f>INDEX(resultados!$A$2:$ZZ$421, 137, MATCH($B$1, resultados!$A$1:$ZZ$1, 0))</f>
        <v/>
      </c>
      <c r="B143">
        <f>INDEX(resultados!$A$2:$ZZ$421, 137, MATCH($B$2, resultados!$A$1:$ZZ$1, 0))</f>
        <v/>
      </c>
      <c r="C143">
        <f>INDEX(resultados!$A$2:$ZZ$421, 137, MATCH($B$3, resultados!$A$1:$ZZ$1, 0))</f>
        <v/>
      </c>
    </row>
    <row r="144">
      <c r="A144">
        <f>INDEX(resultados!$A$2:$ZZ$421, 138, MATCH($B$1, resultados!$A$1:$ZZ$1, 0))</f>
        <v/>
      </c>
      <c r="B144">
        <f>INDEX(resultados!$A$2:$ZZ$421, 138, MATCH($B$2, resultados!$A$1:$ZZ$1, 0))</f>
        <v/>
      </c>
      <c r="C144">
        <f>INDEX(resultados!$A$2:$ZZ$421, 138, MATCH($B$3, resultados!$A$1:$ZZ$1, 0))</f>
        <v/>
      </c>
    </row>
    <row r="145">
      <c r="A145">
        <f>INDEX(resultados!$A$2:$ZZ$421, 139, MATCH($B$1, resultados!$A$1:$ZZ$1, 0))</f>
        <v/>
      </c>
      <c r="B145">
        <f>INDEX(resultados!$A$2:$ZZ$421, 139, MATCH($B$2, resultados!$A$1:$ZZ$1, 0))</f>
        <v/>
      </c>
      <c r="C145">
        <f>INDEX(resultados!$A$2:$ZZ$421, 139, MATCH($B$3, resultados!$A$1:$ZZ$1, 0))</f>
        <v/>
      </c>
    </row>
    <row r="146">
      <c r="A146">
        <f>INDEX(resultados!$A$2:$ZZ$421, 140, MATCH($B$1, resultados!$A$1:$ZZ$1, 0))</f>
        <v/>
      </c>
      <c r="B146">
        <f>INDEX(resultados!$A$2:$ZZ$421, 140, MATCH($B$2, resultados!$A$1:$ZZ$1, 0))</f>
        <v/>
      </c>
      <c r="C146">
        <f>INDEX(resultados!$A$2:$ZZ$421, 140, MATCH($B$3, resultados!$A$1:$ZZ$1, 0))</f>
        <v/>
      </c>
    </row>
    <row r="147">
      <c r="A147">
        <f>INDEX(resultados!$A$2:$ZZ$421, 141, MATCH($B$1, resultados!$A$1:$ZZ$1, 0))</f>
        <v/>
      </c>
      <c r="B147">
        <f>INDEX(resultados!$A$2:$ZZ$421, 141, MATCH($B$2, resultados!$A$1:$ZZ$1, 0))</f>
        <v/>
      </c>
      <c r="C147">
        <f>INDEX(resultados!$A$2:$ZZ$421, 141, MATCH($B$3, resultados!$A$1:$ZZ$1, 0))</f>
        <v/>
      </c>
    </row>
    <row r="148">
      <c r="A148">
        <f>INDEX(resultados!$A$2:$ZZ$421, 142, MATCH($B$1, resultados!$A$1:$ZZ$1, 0))</f>
        <v/>
      </c>
      <c r="B148">
        <f>INDEX(resultados!$A$2:$ZZ$421, 142, MATCH($B$2, resultados!$A$1:$ZZ$1, 0))</f>
        <v/>
      </c>
      <c r="C148">
        <f>INDEX(resultados!$A$2:$ZZ$421, 142, MATCH($B$3, resultados!$A$1:$ZZ$1, 0))</f>
        <v/>
      </c>
    </row>
    <row r="149">
      <c r="A149">
        <f>INDEX(resultados!$A$2:$ZZ$421, 143, MATCH($B$1, resultados!$A$1:$ZZ$1, 0))</f>
        <v/>
      </c>
      <c r="B149">
        <f>INDEX(resultados!$A$2:$ZZ$421, 143, MATCH($B$2, resultados!$A$1:$ZZ$1, 0))</f>
        <v/>
      </c>
      <c r="C149">
        <f>INDEX(resultados!$A$2:$ZZ$421, 143, MATCH($B$3, resultados!$A$1:$ZZ$1, 0))</f>
        <v/>
      </c>
    </row>
    <row r="150">
      <c r="A150">
        <f>INDEX(resultados!$A$2:$ZZ$421, 144, MATCH($B$1, resultados!$A$1:$ZZ$1, 0))</f>
        <v/>
      </c>
      <c r="B150">
        <f>INDEX(resultados!$A$2:$ZZ$421, 144, MATCH($B$2, resultados!$A$1:$ZZ$1, 0))</f>
        <v/>
      </c>
      <c r="C150">
        <f>INDEX(resultados!$A$2:$ZZ$421, 144, MATCH($B$3, resultados!$A$1:$ZZ$1, 0))</f>
        <v/>
      </c>
    </row>
    <row r="151">
      <c r="A151">
        <f>INDEX(resultados!$A$2:$ZZ$421, 145, MATCH($B$1, resultados!$A$1:$ZZ$1, 0))</f>
        <v/>
      </c>
      <c r="B151">
        <f>INDEX(resultados!$A$2:$ZZ$421, 145, MATCH($B$2, resultados!$A$1:$ZZ$1, 0))</f>
        <v/>
      </c>
      <c r="C151">
        <f>INDEX(resultados!$A$2:$ZZ$421, 145, MATCH($B$3, resultados!$A$1:$ZZ$1, 0))</f>
        <v/>
      </c>
    </row>
    <row r="152">
      <c r="A152">
        <f>INDEX(resultados!$A$2:$ZZ$421, 146, MATCH($B$1, resultados!$A$1:$ZZ$1, 0))</f>
        <v/>
      </c>
      <c r="B152">
        <f>INDEX(resultados!$A$2:$ZZ$421, 146, MATCH($B$2, resultados!$A$1:$ZZ$1, 0))</f>
        <v/>
      </c>
      <c r="C152">
        <f>INDEX(resultados!$A$2:$ZZ$421, 146, MATCH($B$3, resultados!$A$1:$ZZ$1, 0))</f>
        <v/>
      </c>
    </row>
    <row r="153">
      <c r="A153">
        <f>INDEX(resultados!$A$2:$ZZ$421, 147, MATCH($B$1, resultados!$A$1:$ZZ$1, 0))</f>
        <v/>
      </c>
      <c r="B153">
        <f>INDEX(resultados!$A$2:$ZZ$421, 147, MATCH($B$2, resultados!$A$1:$ZZ$1, 0))</f>
        <v/>
      </c>
      <c r="C153">
        <f>INDEX(resultados!$A$2:$ZZ$421, 147, MATCH($B$3, resultados!$A$1:$ZZ$1, 0))</f>
        <v/>
      </c>
    </row>
    <row r="154">
      <c r="A154">
        <f>INDEX(resultados!$A$2:$ZZ$421, 148, MATCH($B$1, resultados!$A$1:$ZZ$1, 0))</f>
        <v/>
      </c>
      <c r="B154">
        <f>INDEX(resultados!$A$2:$ZZ$421, 148, MATCH($B$2, resultados!$A$1:$ZZ$1, 0))</f>
        <v/>
      </c>
      <c r="C154">
        <f>INDEX(resultados!$A$2:$ZZ$421, 148, MATCH($B$3, resultados!$A$1:$ZZ$1, 0))</f>
        <v/>
      </c>
    </row>
    <row r="155">
      <c r="A155">
        <f>INDEX(resultados!$A$2:$ZZ$421, 149, MATCH($B$1, resultados!$A$1:$ZZ$1, 0))</f>
        <v/>
      </c>
      <c r="B155">
        <f>INDEX(resultados!$A$2:$ZZ$421, 149, MATCH($B$2, resultados!$A$1:$ZZ$1, 0))</f>
        <v/>
      </c>
      <c r="C155">
        <f>INDEX(resultados!$A$2:$ZZ$421, 149, MATCH($B$3, resultados!$A$1:$ZZ$1, 0))</f>
        <v/>
      </c>
    </row>
    <row r="156">
      <c r="A156">
        <f>INDEX(resultados!$A$2:$ZZ$421, 150, MATCH($B$1, resultados!$A$1:$ZZ$1, 0))</f>
        <v/>
      </c>
      <c r="B156">
        <f>INDEX(resultados!$A$2:$ZZ$421, 150, MATCH($B$2, resultados!$A$1:$ZZ$1, 0))</f>
        <v/>
      </c>
      <c r="C156">
        <f>INDEX(resultados!$A$2:$ZZ$421, 150, MATCH($B$3, resultados!$A$1:$ZZ$1, 0))</f>
        <v/>
      </c>
    </row>
    <row r="157">
      <c r="A157">
        <f>INDEX(resultados!$A$2:$ZZ$421, 151, MATCH($B$1, resultados!$A$1:$ZZ$1, 0))</f>
        <v/>
      </c>
      <c r="B157">
        <f>INDEX(resultados!$A$2:$ZZ$421, 151, MATCH($B$2, resultados!$A$1:$ZZ$1, 0))</f>
        <v/>
      </c>
      <c r="C157">
        <f>INDEX(resultados!$A$2:$ZZ$421, 151, MATCH($B$3, resultados!$A$1:$ZZ$1, 0))</f>
        <v/>
      </c>
    </row>
    <row r="158">
      <c r="A158">
        <f>INDEX(resultados!$A$2:$ZZ$421, 152, MATCH($B$1, resultados!$A$1:$ZZ$1, 0))</f>
        <v/>
      </c>
      <c r="B158">
        <f>INDEX(resultados!$A$2:$ZZ$421, 152, MATCH($B$2, resultados!$A$1:$ZZ$1, 0))</f>
        <v/>
      </c>
      <c r="C158">
        <f>INDEX(resultados!$A$2:$ZZ$421, 152, MATCH($B$3, resultados!$A$1:$ZZ$1, 0))</f>
        <v/>
      </c>
    </row>
    <row r="159">
      <c r="A159">
        <f>INDEX(resultados!$A$2:$ZZ$421, 153, MATCH($B$1, resultados!$A$1:$ZZ$1, 0))</f>
        <v/>
      </c>
      <c r="B159">
        <f>INDEX(resultados!$A$2:$ZZ$421, 153, MATCH($B$2, resultados!$A$1:$ZZ$1, 0))</f>
        <v/>
      </c>
      <c r="C159">
        <f>INDEX(resultados!$A$2:$ZZ$421, 153, MATCH($B$3, resultados!$A$1:$ZZ$1, 0))</f>
        <v/>
      </c>
    </row>
    <row r="160">
      <c r="A160">
        <f>INDEX(resultados!$A$2:$ZZ$421, 154, MATCH($B$1, resultados!$A$1:$ZZ$1, 0))</f>
        <v/>
      </c>
      <c r="B160">
        <f>INDEX(resultados!$A$2:$ZZ$421, 154, MATCH($B$2, resultados!$A$1:$ZZ$1, 0))</f>
        <v/>
      </c>
      <c r="C160">
        <f>INDEX(resultados!$A$2:$ZZ$421, 154, MATCH($B$3, resultados!$A$1:$ZZ$1, 0))</f>
        <v/>
      </c>
    </row>
    <row r="161">
      <c r="A161">
        <f>INDEX(resultados!$A$2:$ZZ$421, 155, MATCH($B$1, resultados!$A$1:$ZZ$1, 0))</f>
        <v/>
      </c>
      <c r="B161">
        <f>INDEX(resultados!$A$2:$ZZ$421, 155, MATCH($B$2, resultados!$A$1:$ZZ$1, 0))</f>
        <v/>
      </c>
      <c r="C161">
        <f>INDEX(resultados!$A$2:$ZZ$421, 155, MATCH($B$3, resultados!$A$1:$ZZ$1, 0))</f>
        <v/>
      </c>
    </row>
    <row r="162">
      <c r="A162">
        <f>INDEX(resultados!$A$2:$ZZ$421, 156, MATCH($B$1, resultados!$A$1:$ZZ$1, 0))</f>
        <v/>
      </c>
      <c r="B162">
        <f>INDEX(resultados!$A$2:$ZZ$421, 156, MATCH($B$2, resultados!$A$1:$ZZ$1, 0))</f>
        <v/>
      </c>
      <c r="C162">
        <f>INDEX(resultados!$A$2:$ZZ$421, 156, MATCH($B$3, resultados!$A$1:$ZZ$1, 0))</f>
        <v/>
      </c>
    </row>
    <row r="163">
      <c r="A163">
        <f>INDEX(resultados!$A$2:$ZZ$421, 157, MATCH($B$1, resultados!$A$1:$ZZ$1, 0))</f>
        <v/>
      </c>
      <c r="B163">
        <f>INDEX(resultados!$A$2:$ZZ$421, 157, MATCH($B$2, resultados!$A$1:$ZZ$1, 0))</f>
        <v/>
      </c>
      <c r="C163">
        <f>INDEX(resultados!$A$2:$ZZ$421, 157, MATCH($B$3, resultados!$A$1:$ZZ$1, 0))</f>
        <v/>
      </c>
    </row>
    <row r="164">
      <c r="A164">
        <f>INDEX(resultados!$A$2:$ZZ$421, 158, MATCH($B$1, resultados!$A$1:$ZZ$1, 0))</f>
        <v/>
      </c>
      <c r="B164">
        <f>INDEX(resultados!$A$2:$ZZ$421, 158, MATCH($B$2, resultados!$A$1:$ZZ$1, 0))</f>
        <v/>
      </c>
      <c r="C164">
        <f>INDEX(resultados!$A$2:$ZZ$421, 158, MATCH($B$3, resultados!$A$1:$ZZ$1, 0))</f>
        <v/>
      </c>
    </row>
    <row r="165">
      <c r="A165">
        <f>INDEX(resultados!$A$2:$ZZ$421, 159, MATCH($B$1, resultados!$A$1:$ZZ$1, 0))</f>
        <v/>
      </c>
      <c r="B165">
        <f>INDEX(resultados!$A$2:$ZZ$421, 159, MATCH($B$2, resultados!$A$1:$ZZ$1, 0))</f>
        <v/>
      </c>
      <c r="C165">
        <f>INDEX(resultados!$A$2:$ZZ$421, 159, MATCH($B$3, resultados!$A$1:$ZZ$1, 0))</f>
        <v/>
      </c>
    </row>
    <row r="166">
      <c r="A166">
        <f>INDEX(resultados!$A$2:$ZZ$421, 160, MATCH($B$1, resultados!$A$1:$ZZ$1, 0))</f>
        <v/>
      </c>
      <c r="B166">
        <f>INDEX(resultados!$A$2:$ZZ$421, 160, MATCH($B$2, resultados!$A$1:$ZZ$1, 0))</f>
        <v/>
      </c>
      <c r="C166">
        <f>INDEX(resultados!$A$2:$ZZ$421, 160, MATCH($B$3, resultados!$A$1:$ZZ$1, 0))</f>
        <v/>
      </c>
    </row>
    <row r="167">
      <c r="A167">
        <f>INDEX(resultados!$A$2:$ZZ$421, 161, MATCH($B$1, resultados!$A$1:$ZZ$1, 0))</f>
        <v/>
      </c>
      <c r="B167">
        <f>INDEX(resultados!$A$2:$ZZ$421, 161, MATCH($B$2, resultados!$A$1:$ZZ$1, 0))</f>
        <v/>
      </c>
      <c r="C167">
        <f>INDEX(resultados!$A$2:$ZZ$421, 161, MATCH($B$3, resultados!$A$1:$ZZ$1, 0))</f>
        <v/>
      </c>
    </row>
    <row r="168">
      <c r="A168">
        <f>INDEX(resultados!$A$2:$ZZ$421, 162, MATCH($B$1, resultados!$A$1:$ZZ$1, 0))</f>
        <v/>
      </c>
      <c r="B168">
        <f>INDEX(resultados!$A$2:$ZZ$421, 162, MATCH($B$2, resultados!$A$1:$ZZ$1, 0))</f>
        <v/>
      </c>
      <c r="C168">
        <f>INDEX(resultados!$A$2:$ZZ$421, 162, MATCH($B$3, resultados!$A$1:$ZZ$1, 0))</f>
        <v/>
      </c>
    </row>
    <row r="169">
      <c r="A169">
        <f>INDEX(resultados!$A$2:$ZZ$421, 163, MATCH($B$1, resultados!$A$1:$ZZ$1, 0))</f>
        <v/>
      </c>
      <c r="B169">
        <f>INDEX(resultados!$A$2:$ZZ$421, 163, MATCH($B$2, resultados!$A$1:$ZZ$1, 0))</f>
        <v/>
      </c>
      <c r="C169">
        <f>INDEX(resultados!$A$2:$ZZ$421, 163, MATCH($B$3, resultados!$A$1:$ZZ$1, 0))</f>
        <v/>
      </c>
    </row>
    <row r="170">
      <c r="A170">
        <f>INDEX(resultados!$A$2:$ZZ$421, 164, MATCH($B$1, resultados!$A$1:$ZZ$1, 0))</f>
        <v/>
      </c>
      <c r="B170">
        <f>INDEX(resultados!$A$2:$ZZ$421, 164, MATCH($B$2, resultados!$A$1:$ZZ$1, 0))</f>
        <v/>
      </c>
      <c r="C170">
        <f>INDEX(resultados!$A$2:$ZZ$421, 164, MATCH($B$3, resultados!$A$1:$ZZ$1, 0))</f>
        <v/>
      </c>
    </row>
    <row r="171">
      <c r="A171">
        <f>INDEX(resultados!$A$2:$ZZ$421, 165, MATCH($B$1, resultados!$A$1:$ZZ$1, 0))</f>
        <v/>
      </c>
      <c r="B171">
        <f>INDEX(resultados!$A$2:$ZZ$421, 165, MATCH($B$2, resultados!$A$1:$ZZ$1, 0))</f>
        <v/>
      </c>
      <c r="C171">
        <f>INDEX(resultados!$A$2:$ZZ$421, 165, MATCH($B$3, resultados!$A$1:$ZZ$1, 0))</f>
        <v/>
      </c>
    </row>
    <row r="172">
      <c r="A172">
        <f>INDEX(resultados!$A$2:$ZZ$421, 166, MATCH($B$1, resultados!$A$1:$ZZ$1, 0))</f>
        <v/>
      </c>
      <c r="B172">
        <f>INDEX(resultados!$A$2:$ZZ$421, 166, MATCH($B$2, resultados!$A$1:$ZZ$1, 0))</f>
        <v/>
      </c>
      <c r="C172">
        <f>INDEX(resultados!$A$2:$ZZ$421, 166, MATCH($B$3, resultados!$A$1:$ZZ$1, 0))</f>
        <v/>
      </c>
    </row>
    <row r="173">
      <c r="A173">
        <f>INDEX(resultados!$A$2:$ZZ$421, 167, MATCH($B$1, resultados!$A$1:$ZZ$1, 0))</f>
        <v/>
      </c>
      <c r="B173">
        <f>INDEX(resultados!$A$2:$ZZ$421, 167, MATCH($B$2, resultados!$A$1:$ZZ$1, 0))</f>
        <v/>
      </c>
      <c r="C173">
        <f>INDEX(resultados!$A$2:$ZZ$421, 167, MATCH($B$3, resultados!$A$1:$ZZ$1, 0))</f>
        <v/>
      </c>
    </row>
    <row r="174">
      <c r="A174">
        <f>INDEX(resultados!$A$2:$ZZ$421, 168, MATCH($B$1, resultados!$A$1:$ZZ$1, 0))</f>
        <v/>
      </c>
      <c r="B174">
        <f>INDEX(resultados!$A$2:$ZZ$421, 168, MATCH($B$2, resultados!$A$1:$ZZ$1, 0))</f>
        <v/>
      </c>
      <c r="C174">
        <f>INDEX(resultados!$A$2:$ZZ$421, 168, MATCH($B$3, resultados!$A$1:$ZZ$1, 0))</f>
        <v/>
      </c>
    </row>
    <row r="175">
      <c r="A175">
        <f>INDEX(resultados!$A$2:$ZZ$421, 169, MATCH($B$1, resultados!$A$1:$ZZ$1, 0))</f>
        <v/>
      </c>
      <c r="B175">
        <f>INDEX(resultados!$A$2:$ZZ$421, 169, MATCH($B$2, resultados!$A$1:$ZZ$1, 0))</f>
        <v/>
      </c>
      <c r="C175">
        <f>INDEX(resultados!$A$2:$ZZ$421, 169, MATCH($B$3, resultados!$A$1:$ZZ$1, 0))</f>
        <v/>
      </c>
    </row>
    <row r="176">
      <c r="A176">
        <f>INDEX(resultados!$A$2:$ZZ$421, 170, MATCH($B$1, resultados!$A$1:$ZZ$1, 0))</f>
        <v/>
      </c>
      <c r="B176">
        <f>INDEX(resultados!$A$2:$ZZ$421, 170, MATCH($B$2, resultados!$A$1:$ZZ$1, 0))</f>
        <v/>
      </c>
      <c r="C176">
        <f>INDEX(resultados!$A$2:$ZZ$421, 170, MATCH($B$3, resultados!$A$1:$ZZ$1, 0))</f>
        <v/>
      </c>
    </row>
    <row r="177">
      <c r="A177">
        <f>INDEX(resultados!$A$2:$ZZ$421, 171, MATCH($B$1, resultados!$A$1:$ZZ$1, 0))</f>
        <v/>
      </c>
      <c r="B177">
        <f>INDEX(resultados!$A$2:$ZZ$421, 171, MATCH($B$2, resultados!$A$1:$ZZ$1, 0))</f>
        <v/>
      </c>
      <c r="C177">
        <f>INDEX(resultados!$A$2:$ZZ$421, 171, MATCH($B$3, resultados!$A$1:$ZZ$1, 0))</f>
        <v/>
      </c>
    </row>
    <row r="178">
      <c r="A178">
        <f>INDEX(resultados!$A$2:$ZZ$421, 172, MATCH($B$1, resultados!$A$1:$ZZ$1, 0))</f>
        <v/>
      </c>
      <c r="B178">
        <f>INDEX(resultados!$A$2:$ZZ$421, 172, MATCH($B$2, resultados!$A$1:$ZZ$1, 0))</f>
        <v/>
      </c>
      <c r="C178">
        <f>INDEX(resultados!$A$2:$ZZ$421, 172, MATCH($B$3, resultados!$A$1:$ZZ$1, 0))</f>
        <v/>
      </c>
    </row>
    <row r="179">
      <c r="A179">
        <f>INDEX(resultados!$A$2:$ZZ$421, 173, MATCH($B$1, resultados!$A$1:$ZZ$1, 0))</f>
        <v/>
      </c>
      <c r="B179">
        <f>INDEX(resultados!$A$2:$ZZ$421, 173, MATCH($B$2, resultados!$A$1:$ZZ$1, 0))</f>
        <v/>
      </c>
      <c r="C179">
        <f>INDEX(resultados!$A$2:$ZZ$421, 173, MATCH($B$3, resultados!$A$1:$ZZ$1, 0))</f>
        <v/>
      </c>
    </row>
    <row r="180">
      <c r="A180">
        <f>INDEX(resultados!$A$2:$ZZ$421, 174, MATCH($B$1, resultados!$A$1:$ZZ$1, 0))</f>
        <v/>
      </c>
      <c r="B180">
        <f>INDEX(resultados!$A$2:$ZZ$421, 174, MATCH($B$2, resultados!$A$1:$ZZ$1, 0))</f>
        <v/>
      </c>
      <c r="C180">
        <f>INDEX(resultados!$A$2:$ZZ$421, 174, MATCH($B$3, resultados!$A$1:$ZZ$1, 0))</f>
        <v/>
      </c>
    </row>
    <row r="181">
      <c r="A181">
        <f>INDEX(resultados!$A$2:$ZZ$421, 175, MATCH($B$1, resultados!$A$1:$ZZ$1, 0))</f>
        <v/>
      </c>
      <c r="B181">
        <f>INDEX(resultados!$A$2:$ZZ$421, 175, MATCH($B$2, resultados!$A$1:$ZZ$1, 0))</f>
        <v/>
      </c>
      <c r="C181">
        <f>INDEX(resultados!$A$2:$ZZ$421, 175, MATCH($B$3, resultados!$A$1:$ZZ$1, 0))</f>
        <v/>
      </c>
    </row>
    <row r="182">
      <c r="A182">
        <f>INDEX(resultados!$A$2:$ZZ$421, 176, MATCH($B$1, resultados!$A$1:$ZZ$1, 0))</f>
        <v/>
      </c>
      <c r="B182">
        <f>INDEX(resultados!$A$2:$ZZ$421, 176, MATCH($B$2, resultados!$A$1:$ZZ$1, 0))</f>
        <v/>
      </c>
      <c r="C182">
        <f>INDEX(resultados!$A$2:$ZZ$421, 176, MATCH($B$3, resultados!$A$1:$ZZ$1, 0))</f>
        <v/>
      </c>
    </row>
    <row r="183">
      <c r="A183">
        <f>INDEX(resultados!$A$2:$ZZ$421, 177, MATCH($B$1, resultados!$A$1:$ZZ$1, 0))</f>
        <v/>
      </c>
      <c r="B183">
        <f>INDEX(resultados!$A$2:$ZZ$421, 177, MATCH($B$2, resultados!$A$1:$ZZ$1, 0))</f>
        <v/>
      </c>
      <c r="C183">
        <f>INDEX(resultados!$A$2:$ZZ$421, 177, MATCH($B$3, resultados!$A$1:$ZZ$1, 0))</f>
        <v/>
      </c>
    </row>
    <row r="184">
      <c r="A184">
        <f>INDEX(resultados!$A$2:$ZZ$421, 178, MATCH($B$1, resultados!$A$1:$ZZ$1, 0))</f>
        <v/>
      </c>
      <c r="B184">
        <f>INDEX(resultados!$A$2:$ZZ$421, 178, MATCH($B$2, resultados!$A$1:$ZZ$1, 0))</f>
        <v/>
      </c>
      <c r="C184">
        <f>INDEX(resultados!$A$2:$ZZ$421, 178, MATCH($B$3, resultados!$A$1:$ZZ$1, 0))</f>
        <v/>
      </c>
    </row>
    <row r="185">
      <c r="A185">
        <f>INDEX(resultados!$A$2:$ZZ$421, 179, MATCH($B$1, resultados!$A$1:$ZZ$1, 0))</f>
        <v/>
      </c>
      <c r="B185">
        <f>INDEX(resultados!$A$2:$ZZ$421, 179, MATCH($B$2, resultados!$A$1:$ZZ$1, 0))</f>
        <v/>
      </c>
      <c r="C185">
        <f>INDEX(resultados!$A$2:$ZZ$421, 179, MATCH($B$3, resultados!$A$1:$ZZ$1, 0))</f>
        <v/>
      </c>
    </row>
    <row r="186">
      <c r="A186">
        <f>INDEX(resultados!$A$2:$ZZ$421, 180, MATCH($B$1, resultados!$A$1:$ZZ$1, 0))</f>
        <v/>
      </c>
      <c r="B186">
        <f>INDEX(resultados!$A$2:$ZZ$421, 180, MATCH($B$2, resultados!$A$1:$ZZ$1, 0))</f>
        <v/>
      </c>
      <c r="C186">
        <f>INDEX(resultados!$A$2:$ZZ$421, 180, MATCH($B$3, resultados!$A$1:$ZZ$1, 0))</f>
        <v/>
      </c>
    </row>
    <row r="187">
      <c r="A187">
        <f>INDEX(resultados!$A$2:$ZZ$421, 181, MATCH($B$1, resultados!$A$1:$ZZ$1, 0))</f>
        <v/>
      </c>
      <c r="B187">
        <f>INDEX(resultados!$A$2:$ZZ$421, 181, MATCH($B$2, resultados!$A$1:$ZZ$1, 0))</f>
        <v/>
      </c>
      <c r="C187">
        <f>INDEX(resultados!$A$2:$ZZ$421, 181, MATCH($B$3, resultados!$A$1:$ZZ$1, 0))</f>
        <v/>
      </c>
    </row>
    <row r="188">
      <c r="A188">
        <f>INDEX(resultados!$A$2:$ZZ$421, 182, MATCH($B$1, resultados!$A$1:$ZZ$1, 0))</f>
        <v/>
      </c>
      <c r="B188">
        <f>INDEX(resultados!$A$2:$ZZ$421, 182, MATCH($B$2, resultados!$A$1:$ZZ$1, 0))</f>
        <v/>
      </c>
      <c r="C188">
        <f>INDEX(resultados!$A$2:$ZZ$421, 182, MATCH($B$3, resultados!$A$1:$ZZ$1, 0))</f>
        <v/>
      </c>
    </row>
    <row r="189">
      <c r="A189">
        <f>INDEX(resultados!$A$2:$ZZ$421, 183, MATCH($B$1, resultados!$A$1:$ZZ$1, 0))</f>
        <v/>
      </c>
      <c r="B189">
        <f>INDEX(resultados!$A$2:$ZZ$421, 183, MATCH($B$2, resultados!$A$1:$ZZ$1, 0))</f>
        <v/>
      </c>
      <c r="C189">
        <f>INDEX(resultados!$A$2:$ZZ$421, 183, MATCH($B$3, resultados!$A$1:$ZZ$1, 0))</f>
        <v/>
      </c>
    </row>
    <row r="190">
      <c r="A190">
        <f>INDEX(resultados!$A$2:$ZZ$421, 184, MATCH($B$1, resultados!$A$1:$ZZ$1, 0))</f>
        <v/>
      </c>
      <c r="B190">
        <f>INDEX(resultados!$A$2:$ZZ$421, 184, MATCH($B$2, resultados!$A$1:$ZZ$1, 0))</f>
        <v/>
      </c>
      <c r="C190">
        <f>INDEX(resultados!$A$2:$ZZ$421, 184, MATCH($B$3, resultados!$A$1:$ZZ$1, 0))</f>
        <v/>
      </c>
    </row>
    <row r="191">
      <c r="A191">
        <f>INDEX(resultados!$A$2:$ZZ$421, 185, MATCH($B$1, resultados!$A$1:$ZZ$1, 0))</f>
        <v/>
      </c>
      <c r="B191">
        <f>INDEX(resultados!$A$2:$ZZ$421, 185, MATCH($B$2, resultados!$A$1:$ZZ$1, 0))</f>
        <v/>
      </c>
      <c r="C191">
        <f>INDEX(resultados!$A$2:$ZZ$421, 185, MATCH($B$3, resultados!$A$1:$ZZ$1, 0))</f>
        <v/>
      </c>
    </row>
    <row r="192">
      <c r="A192">
        <f>INDEX(resultados!$A$2:$ZZ$421, 186, MATCH($B$1, resultados!$A$1:$ZZ$1, 0))</f>
        <v/>
      </c>
      <c r="B192">
        <f>INDEX(resultados!$A$2:$ZZ$421, 186, MATCH($B$2, resultados!$A$1:$ZZ$1, 0))</f>
        <v/>
      </c>
      <c r="C192">
        <f>INDEX(resultados!$A$2:$ZZ$421, 186, MATCH($B$3, resultados!$A$1:$ZZ$1, 0))</f>
        <v/>
      </c>
    </row>
    <row r="193">
      <c r="A193">
        <f>INDEX(resultados!$A$2:$ZZ$421, 187, MATCH($B$1, resultados!$A$1:$ZZ$1, 0))</f>
        <v/>
      </c>
      <c r="B193">
        <f>INDEX(resultados!$A$2:$ZZ$421, 187, MATCH($B$2, resultados!$A$1:$ZZ$1, 0))</f>
        <v/>
      </c>
      <c r="C193">
        <f>INDEX(resultados!$A$2:$ZZ$421, 187, MATCH($B$3, resultados!$A$1:$ZZ$1, 0))</f>
        <v/>
      </c>
    </row>
    <row r="194">
      <c r="A194">
        <f>INDEX(resultados!$A$2:$ZZ$421, 188, MATCH($B$1, resultados!$A$1:$ZZ$1, 0))</f>
        <v/>
      </c>
      <c r="B194">
        <f>INDEX(resultados!$A$2:$ZZ$421, 188, MATCH($B$2, resultados!$A$1:$ZZ$1, 0))</f>
        <v/>
      </c>
      <c r="C194">
        <f>INDEX(resultados!$A$2:$ZZ$421, 188, MATCH($B$3, resultados!$A$1:$ZZ$1, 0))</f>
        <v/>
      </c>
    </row>
    <row r="195">
      <c r="A195">
        <f>INDEX(resultados!$A$2:$ZZ$421, 189, MATCH($B$1, resultados!$A$1:$ZZ$1, 0))</f>
        <v/>
      </c>
      <c r="B195">
        <f>INDEX(resultados!$A$2:$ZZ$421, 189, MATCH($B$2, resultados!$A$1:$ZZ$1, 0))</f>
        <v/>
      </c>
      <c r="C195">
        <f>INDEX(resultados!$A$2:$ZZ$421, 189, MATCH($B$3, resultados!$A$1:$ZZ$1, 0))</f>
        <v/>
      </c>
    </row>
    <row r="196">
      <c r="A196">
        <f>INDEX(resultados!$A$2:$ZZ$421, 190, MATCH($B$1, resultados!$A$1:$ZZ$1, 0))</f>
        <v/>
      </c>
      <c r="B196">
        <f>INDEX(resultados!$A$2:$ZZ$421, 190, MATCH($B$2, resultados!$A$1:$ZZ$1, 0))</f>
        <v/>
      </c>
      <c r="C196">
        <f>INDEX(resultados!$A$2:$ZZ$421, 190, MATCH($B$3, resultados!$A$1:$ZZ$1, 0))</f>
        <v/>
      </c>
    </row>
    <row r="197">
      <c r="A197">
        <f>INDEX(resultados!$A$2:$ZZ$421, 191, MATCH($B$1, resultados!$A$1:$ZZ$1, 0))</f>
        <v/>
      </c>
      <c r="B197">
        <f>INDEX(resultados!$A$2:$ZZ$421, 191, MATCH($B$2, resultados!$A$1:$ZZ$1, 0))</f>
        <v/>
      </c>
      <c r="C197">
        <f>INDEX(resultados!$A$2:$ZZ$421, 191, MATCH($B$3, resultados!$A$1:$ZZ$1, 0))</f>
        <v/>
      </c>
    </row>
    <row r="198">
      <c r="A198">
        <f>INDEX(resultados!$A$2:$ZZ$421, 192, MATCH($B$1, resultados!$A$1:$ZZ$1, 0))</f>
        <v/>
      </c>
      <c r="B198">
        <f>INDEX(resultados!$A$2:$ZZ$421, 192, MATCH($B$2, resultados!$A$1:$ZZ$1, 0))</f>
        <v/>
      </c>
      <c r="C198">
        <f>INDEX(resultados!$A$2:$ZZ$421, 192, MATCH($B$3, resultados!$A$1:$ZZ$1, 0))</f>
        <v/>
      </c>
    </row>
    <row r="199">
      <c r="A199">
        <f>INDEX(resultados!$A$2:$ZZ$421, 193, MATCH($B$1, resultados!$A$1:$ZZ$1, 0))</f>
        <v/>
      </c>
      <c r="B199">
        <f>INDEX(resultados!$A$2:$ZZ$421, 193, MATCH($B$2, resultados!$A$1:$ZZ$1, 0))</f>
        <v/>
      </c>
      <c r="C199">
        <f>INDEX(resultados!$A$2:$ZZ$421, 193, MATCH($B$3, resultados!$A$1:$ZZ$1, 0))</f>
        <v/>
      </c>
    </row>
    <row r="200">
      <c r="A200">
        <f>INDEX(resultados!$A$2:$ZZ$421, 194, MATCH($B$1, resultados!$A$1:$ZZ$1, 0))</f>
        <v/>
      </c>
      <c r="B200">
        <f>INDEX(resultados!$A$2:$ZZ$421, 194, MATCH($B$2, resultados!$A$1:$ZZ$1, 0))</f>
        <v/>
      </c>
      <c r="C200">
        <f>INDEX(resultados!$A$2:$ZZ$421, 194, MATCH($B$3, resultados!$A$1:$ZZ$1, 0))</f>
        <v/>
      </c>
    </row>
    <row r="201">
      <c r="A201">
        <f>INDEX(resultados!$A$2:$ZZ$421, 195, MATCH($B$1, resultados!$A$1:$ZZ$1, 0))</f>
        <v/>
      </c>
      <c r="B201">
        <f>INDEX(resultados!$A$2:$ZZ$421, 195, MATCH($B$2, resultados!$A$1:$ZZ$1, 0))</f>
        <v/>
      </c>
      <c r="C201">
        <f>INDEX(resultados!$A$2:$ZZ$421, 195, MATCH($B$3, resultados!$A$1:$ZZ$1, 0))</f>
        <v/>
      </c>
    </row>
    <row r="202">
      <c r="A202">
        <f>INDEX(resultados!$A$2:$ZZ$421, 196, MATCH($B$1, resultados!$A$1:$ZZ$1, 0))</f>
        <v/>
      </c>
      <c r="B202">
        <f>INDEX(resultados!$A$2:$ZZ$421, 196, MATCH($B$2, resultados!$A$1:$ZZ$1, 0))</f>
        <v/>
      </c>
      <c r="C202">
        <f>INDEX(resultados!$A$2:$ZZ$421, 196, MATCH($B$3, resultados!$A$1:$ZZ$1, 0))</f>
        <v/>
      </c>
    </row>
    <row r="203">
      <c r="A203">
        <f>INDEX(resultados!$A$2:$ZZ$421, 197, MATCH($B$1, resultados!$A$1:$ZZ$1, 0))</f>
        <v/>
      </c>
      <c r="B203">
        <f>INDEX(resultados!$A$2:$ZZ$421, 197, MATCH($B$2, resultados!$A$1:$ZZ$1, 0))</f>
        <v/>
      </c>
      <c r="C203">
        <f>INDEX(resultados!$A$2:$ZZ$421, 197, MATCH($B$3, resultados!$A$1:$ZZ$1, 0))</f>
        <v/>
      </c>
    </row>
    <row r="204">
      <c r="A204">
        <f>INDEX(resultados!$A$2:$ZZ$421, 198, MATCH($B$1, resultados!$A$1:$ZZ$1, 0))</f>
        <v/>
      </c>
      <c r="B204">
        <f>INDEX(resultados!$A$2:$ZZ$421, 198, MATCH($B$2, resultados!$A$1:$ZZ$1, 0))</f>
        <v/>
      </c>
      <c r="C204">
        <f>INDEX(resultados!$A$2:$ZZ$421, 198, MATCH($B$3, resultados!$A$1:$ZZ$1, 0))</f>
        <v/>
      </c>
    </row>
    <row r="205">
      <c r="A205">
        <f>INDEX(resultados!$A$2:$ZZ$421, 199, MATCH($B$1, resultados!$A$1:$ZZ$1, 0))</f>
        <v/>
      </c>
      <c r="B205">
        <f>INDEX(resultados!$A$2:$ZZ$421, 199, MATCH($B$2, resultados!$A$1:$ZZ$1, 0))</f>
        <v/>
      </c>
      <c r="C205">
        <f>INDEX(resultados!$A$2:$ZZ$421, 199, MATCH($B$3, resultados!$A$1:$ZZ$1, 0))</f>
        <v/>
      </c>
    </row>
    <row r="206">
      <c r="A206">
        <f>INDEX(resultados!$A$2:$ZZ$421, 200, MATCH($B$1, resultados!$A$1:$ZZ$1, 0))</f>
        <v/>
      </c>
      <c r="B206">
        <f>INDEX(resultados!$A$2:$ZZ$421, 200, MATCH($B$2, resultados!$A$1:$ZZ$1, 0))</f>
        <v/>
      </c>
      <c r="C206">
        <f>INDEX(resultados!$A$2:$ZZ$421, 200, MATCH($B$3, resultados!$A$1:$ZZ$1, 0))</f>
        <v/>
      </c>
    </row>
    <row r="207">
      <c r="A207">
        <f>INDEX(resultados!$A$2:$ZZ$421, 201, MATCH($B$1, resultados!$A$1:$ZZ$1, 0))</f>
        <v/>
      </c>
      <c r="B207">
        <f>INDEX(resultados!$A$2:$ZZ$421, 201, MATCH($B$2, resultados!$A$1:$ZZ$1, 0))</f>
        <v/>
      </c>
      <c r="C207">
        <f>INDEX(resultados!$A$2:$ZZ$421, 201, MATCH($B$3, resultados!$A$1:$ZZ$1, 0))</f>
        <v/>
      </c>
    </row>
    <row r="208">
      <c r="A208">
        <f>INDEX(resultados!$A$2:$ZZ$421, 202, MATCH($B$1, resultados!$A$1:$ZZ$1, 0))</f>
        <v/>
      </c>
      <c r="B208">
        <f>INDEX(resultados!$A$2:$ZZ$421, 202, MATCH($B$2, resultados!$A$1:$ZZ$1, 0))</f>
        <v/>
      </c>
      <c r="C208">
        <f>INDEX(resultados!$A$2:$ZZ$421, 202, MATCH($B$3, resultados!$A$1:$ZZ$1, 0))</f>
        <v/>
      </c>
    </row>
    <row r="209">
      <c r="A209">
        <f>INDEX(resultados!$A$2:$ZZ$421, 203, MATCH($B$1, resultados!$A$1:$ZZ$1, 0))</f>
        <v/>
      </c>
      <c r="B209">
        <f>INDEX(resultados!$A$2:$ZZ$421, 203, MATCH($B$2, resultados!$A$1:$ZZ$1, 0))</f>
        <v/>
      </c>
      <c r="C209">
        <f>INDEX(resultados!$A$2:$ZZ$421, 203, MATCH($B$3, resultados!$A$1:$ZZ$1, 0))</f>
        <v/>
      </c>
    </row>
    <row r="210">
      <c r="A210">
        <f>INDEX(resultados!$A$2:$ZZ$421, 204, MATCH($B$1, resultados!$A$1:$ZZ$1, 0))</f>
        <v/>
      </c>
      <c r="B210">
        <f>INDEX(resultados!$A$2:$ZZ$421, 204, MATCH($B$2, resultados!$A$1:$ZZ$1, 0))</f>
        <v/>
      </c>
      <c r="C210">
        <f>INDEX(resultados!$A$2:$ZZ$421, 204, MATCH($B$3, resultados!$A$1:$ZZ$1, 0))</f>
        <v/>
      </c>
    </row>
    <row r="211">
      <c r="A211">
        <f>INDEX(resultados!$A$2:$ZZ$421, 205, MATCH($B$1, resultados!$A$1:$ZZ$1, 0))</f>
        <v/>
      </c>
      <c r="B211">
        <f>INDEX(resultados!$A$2:$ZZ$421, 205, MATCH($B$2, resultados!$A$1:$ZZ$1, 0))</f>
        <v/>
      </c>
      <c r="C211">
        <f>INDEX(resultados!$A$2:$ZZ$421, 205, MATCH($B$3, resultados!$A$1:$ZZ$1, 0))</f>
        <v/>
      </c>
    </row>
    <row r="212">
      <c r="A212">
        <f>INDEX(resultados!$A$2:$ZZ$421, 206, MATCH($B$1, resultados!$A$1:$ZZ$1, 0))</f>
        <v/>
      </c>
      <c r="B212">
        <f>INDEX(resultados!$A$2:$ZZ$421, 206, MATCH($B$2, resultados!$A$1:$ZZ$1, 0))</f>
        <v/>
      </c>
      <c r="C212">
        <f>INDEX(resultados!$A$2:$ZZ$421, 206, MATCH($B$3, resultados!$A$1:$ZZ$1, 0))</f>
        <v/>
      </c>
    </row>
    <row r="213">
      <c r="A213">
        <f>INDEX(resultados!$A$2:$ZZ$421, 207, MATCH($B$1, resultados!$A$1:$ZZ$1, 0))</f>
        <v/>
      </c>
      <c r="B213">
        <f>INDEX(resultados!$A$2:$ZZ$421, 207, MATCH($B$2, resultados!$A$1:$ZZ$1, 0))</f>
        <v/>
      </c>
      <c r="C213">
        <f>INDEX(resultados!$A$2:$ZZ$421, 207, MATCH($B$3, resultados!$A$1:$ZZ$1, 0))</f>
        <v/>
      </c>
    </row>
    <row r="214">
      <c r="A214">
        <f>INDEX(resultados!$A$2:$ZZ$421, 208, MATCH($B$1, resultados!$A$1:$ZZ$1, 0))</f>
        <v/>
      </c>
      <c r="B214">
        <f>INDEX(resultados!$A$2:$ZZ$421, 208, MATCH($B$2, resultados!$A$1:$ZZ$1, 0))</f>
        <v/>
      </c>
      <c r="C214">
        <f>INDEX(resultados!$A$2:$ZZ$421, 208, MATCH($B$3, resultados!$A$1:$ZZ$1, 0))</f>
        <v/>
      </c>
    </row>
    <row r="215">
      <c r="A215">
        <f>INDEX(resultados!$A$2:$ZZ$421, 209, MATCH($B$1, resultados!$A$1:$ZZ$1, 0))</f>
        <v/>
      </c>
      <c r="B215">
        <f>INDEX(resultados!$A$2:$ZZ$421, 209, MATCH($B$2, resultados!$A$1:$ZZ$1, 0))</f>
        <v/>
      </c>
      <c r="C215">
        <f>INDEX(resultados!$A$2:$ZZ$421, 209, MATCH($B$3, resultados!$A$1:$ZZ$1, 0))</f>
        <v/>
      </c>
    </row>
    <row r="216">
      <c r="A216">
        <f>INDEX(resultados!$A$2:$ZZ$421, 210, MATCH($B$1, resultados!$A$1:$ZZ$1, 0))</f>
        <v/>
      </c>
      <c r="B216">
        <f>INDEX(resultados!$A$2:$ZZ$421, 210, MATCH($B$2, resultados!$A$1:$ZZ$1, 0))</f>
        <v/>
      </c>
      <c r="C216">
        <f>INDEX(resultados!$A$2:$ZZ$421, 210, MATCH($B$3, resultados!$A$1:$ZZ$1, 0))</f>
        <v/>
      </c>
    </row>
    <row r="217">
      <c r="A217">
        <f>INDEX(resultados!$A$2:$ZZ$421, 211, MATCH($B$1, resultados!$A$1:$ZZ$1, 0))</f>
        <v/>
      </c>
      <c r="B217">
        <f>INDEX(resultados!$A$2:$ZZ$421, 211, MATCH($B$2, resultados!$A$1:$ZZ$1, 0))</f>
        <v/>
      </c>
      <c r="C217">
        <f>INDEX(resultados!$A$2:$ZZ$421, 211, MATCH($B$3, resultados!$A$1:$ZZ$1, 0))</f>
        <v/>
      </c>
    </row>
    <row r="218">
      <c r="A218">
        <f>INDEX(resultados!$A$2:$ZZ$421, 212, MATCH($B$1, resultados!$A$1:$ZZ$1, 0))</f>
        <v/>
      </c>
      <c r="B218">
        <f>INDEX(resultados!$A$2:$ZZ$421, 212, MATCH($B$2, resultados!$A$1:$ZZ$1, 0))</f>
        <v/>
      </c>
      <c r="C218">
        <f>INDEX(resultados!$A$2:$ZZ$421, 212, MATCH($B$3, resultados!$A$1:$ZZ$1, 0))</f>
        <v/>
      </c>
    </row>
    <row r="219">
      <c r="A219">
        <f>INDEX(resultados!$A$2:$ZZ$421, 213, MATCH($B$1, resultados!$A$1:$ZZ$1, 0))</f>
        <v/>
      </c>
      <c r="B219">
        <f>INDEX(resultados!$A$2:$ZZ$421, 213, MATCH($B$2, resultados!$A$1:$ZZ$1, 0))</f>
        <v/>
      </c>
      <c r="C219">
        <f>INDEX(resultados!$A$2:$ZZ$421, 213, MATCH($B$3, resultados!$A$1:$ZZ$1, 0))</f>
        <v/>
      </c>
    </row>
    <row r="220">
      <c r="A220">
        <f>INDEX(resultados!$A$2:$ZZ$421, 214, MATCH($B$1, resultados!$A$1:$ZZ$1, 0))</f>
        <v/>
      </c>
      <c r="B220">
        <f>INDEX(resultados!$A$2:$ZZ$421, 214, MATCH($B$2, resultados!$A$1:$ZZ$1, 0))</f>
        <v/>
      </c>
      <c r="C220">
        <f>INDEX(resultados!$A$2:$ZZ$421, 214, MATCH($B$3, resultados!$A$1:$ZZ$1, 0))</f>
        <v/>
      </c>
    </row>
    <row r="221">
      <c r="A221">
        <f>INDEX(resultados!$A$2:$ZZ$421, 215, MATCH($B$1, resultados!$A$1:$ZZ$1, 0))</f>
        <v/>
      </c>
      <c r="B221">
        <f>INDEX(resultados!$A$2:$ZZ$421, 215, MATCH($B$2, resultados!$A$1:$ZZ$1, 0))</f>
        <v/>
      </c>
      <c r="C221">
        <f>INDEX(resultados!$A$2:$ZZ$421, 215, MATCH($B$3, resultados!$A$1:$ZZ$1, 0))</f>
        <v/>
      </c>
    </row>
    <row r="222">
      <c r="A222">
        <f>INDEX(resultados!$A$2:$ZZ$421, 216, MATCH($B$1, resultados!$A$1:$ZZ$1, 0))</f>
        <v/>
      </c>
      <c r="B222">
        <f>INDEX(resultados!$A$2:$ZZ$421, 216, MATCH($B$2, resultados!$A$1:$ZZ$1, 0))</f>
        <v/>
      </c>
      <c r="C222">
        <f>INDEX(resultados!$A$2:$ZZ$421, 216, MATCH($B$3, resultados!$A$1:$ZZ$1, 0))</f>
        <v/>
      </c>
    </row>
    <row r="223">
      <c r="A223">
        <f>INDEX(resultados!$A$2:$ZZ$421, 217, MATCH($B$1, resultados!$A$1:$ZZ$1, 0))</f>
        <v/>
      </c>
      <c r="B223">
        <f>INDEX(resultados!$A$2:$ZZ$421, 217, MATCH($B$2, resultados!$A$1:$ZZ$1, 0))</f>
        <v/>
      </c>
      <c r="C223">
        <f>INDEX(resultados!$A$2:$ZZ$421, 217, MATCH($B$3, resultados!$A$1:$ZZ$1, 0))</f>
        <v/>
      </c>
    </row>
    <row r="224">
      <c r="A224">
        <f>INDEX(resultados!$A$2:$ZZ$421, 218, MATCH($B$1, resultados!$A$1:$ZZ$1, 0))</f>
        <v/>
      </c>
      <c r="B224">
        <f>INDEX(resultados!$A$2:$ZZ$421, 218, MATCH($B$2, resultados!$A$1:$ZZ$1, 0))</f>
        <v/>
      </c>
      <c r="C224">
        <f>INDEX(resultados!$A$2:$ZZ$421, 218, MATCH($B$3, resultados!$A$1:$ZZ$1, 0))</f>
        <v/>
      </c>
    </row>
    <row r="225">
      <c r="A225">
        <f>INDEX(resultados!$A$2:$ZZ$421, 219, MATCH($B$1, resultados!$A$1:$ZZ$1, 0))</f>
        <v/>
      </c>
      <c r="B225">
        <f>INDEX(resultados!$A$2:$ZZ$421, 219, MATCH($B$2, resultados!$A$1:$ZZ$1, 0))</f>
        <v/>
      </c>
      <c r="C225">
        <f>INDEX(resultados!$A$2:$ZZ$421, 219, MATCH($B$3, resultados!$A$1:$ZZ$1, 0))</f>
        <v/>
      </c>
    </row>
    <row r="226">
      <c r="A226">
        <f>INDEX(resultados!$A$2:$ZZ$421, 220, MATCH($B$1, resultados!$A$1:$ZZ$1, 0))</f>
        <v/>
      </c>
      <c r="B226">
        <f>INDEX(resultados!$A$2:$ZZ$421, 220, MATCH($B$2, resultados!$A$1:$ZZ$1, 0))</f>
        <v/>
      </c>
      <c r="C226">
        <f>INDEX(resultados!$A$2:$ZZ$421, 220, MATCH($B$3, resultados!$A$1:$ZZ$1, 0))</f>
        <v/>
      </c>
    </row>
    <row r="227">
      <c r="A227">
        <f>INDEX(resultados!$A$2:$ZZ$421, 221, MATCH($B$1, resultados!$A$1:$ZZ$1, 0))</f>
        <v/>
      </c>
      <c r="B227">
        <f>INDEX(resultados!$A$2:$ZZ$421, 221, MATCH($B$2, resultados!$A$1:$ZZ$1, 0))</f>
        <v/>
      </c>
      <c r="C227">
        <f>INDEX(resultados!$A$2:$ZZ$421, 221, MATCH($B$3, resultados!$A$1:$ZZ$1, 0))</f>
        <v/>
      </c>
    </row>
    <row r="228">
      <c r="A228">
        <f>INDEX(resultados!$A$2:$ZZ$421, 222, MATCH($B$1, resultados!$A$1:$ZZ$1, 0))</f>
        <v/>
      </c>
      <c r="B228">
        <f>INDEX(resultados!$A$2:$ZZ$421, 222, MATCH($B$2, resultados!$A$1:$ZZ$1, 0))</f>
        <v/>
      </c>
      <c r="C228">
        <f>INDEX(resultados!$A$2:$ZZ$421, 222, MATCH($B$3, resultados!$A$1:$ZZ$1, 0))</f>
        <v/>
      </c>
    </row>
    <row r="229">
      <c r="A229">
        <f>INDEX(resultados!$A$2:$ZZ$421, 223, MATCH($B$1, resultados!$A$1:$ZZ$1, 0))</f>
        <v/>
      </c>
      <c r="B229">
        <f>INDEX(resultados!$A$2:$ZZ$421, 223, MATCH($B$2, resultados!$A$1:$ZZ$1, 0))</f>
        <v/>
      </c>
      <c r="C229">
        <f>INDEX(resultados!$A$2:$ZZ$421, 223, MATCH($B$3, resultados!$A$1:$ZZ$1, 0))</f>
        <v/>
      </c>
    </row>
    <row r="230">
      <c r="A230">
        <f>INDEX(resultados!$A$2:$ZZ$421, 224, MATCH($B$1, resultados!$A$1:$ZZ$1, 0))</f>
        <v/>
      </c>
      <c r="B230">
        <f>INDEX(resultados!$A$2:$ZZ$421, 224, MATCH($B$2, resultados!$A$1:$ZZ$1, 0))</f>
        <v/>
      </c>
      <c r="C230">
        <f>INDEX(resultados!$A$2:$ZZ$421, 224, MATCH($B$3, resultados!$A$1:$ZZ$1, 0))</f>
        <v/>
      </c>
    </row>
    <row r="231">
      <c r="A231">
        <f>INDEX(resultados!$A$2:$ZZ$421, 225, MATCH($B$1, resultados!$A$1:$ZZ$1, 0))</f>
        <v/>
      </c>
      <c r="B231">
        <f>INDEX(resultados!$A$2:$ZZ$421, 225, MATCH($B$2, resultados!$A$1:$ZZ$1, 0))</f>
        <v/>
      </c>
      <c r="C231">
        <f>INDEX(resultados!$A$2:$ZZ$421, 225, MATCH($B$3, resultados!$A$1:$ZZ$1, 0))</f>
        <v/>
      </c>
    </row>
    <row r="232">
      <c r="A232">
        <f>INDEX(resultados!$A$2:$ZZ$421, 226, MATCH($B$1, resultados!$A$1:$ZZ$1, 0))</f>
        <v/>
      </c>
      <c r="B232">
        <f>INDEX(resultados!$A$2:$ZZ$421, 226, MATCH($B$2, resultados!$A$1:$ZZ$1, 0))</f>
        <v/>
      </c>
      <c r="C232">
        <f>INDEX(resultados!$A$2:$ZZ$421, 226, MATCH($B$3, resultados!$A$1:$ZZ$1, 0))</f>
        <v/>
      </c>
    </row>
    <row r="233">
      <c r="A233">
        <f>INDEX(resultados!$A$2:$ZZ$421, 227, MATCH($B$1, resultados!$A$1:$ZZ$1, 0))</f>
        <v/>
      </c>
      <c r="B233">
        <f>INDEX(resultados!$A$2:$ZZ$421, 227, MATCH($B$2, resultados!$A$1:$ZZ$1, 0))</f>
        <v/>
      </c>
      <c r="C233">
        <f>INDEX(resultados!$A$2:$ZZ$421, 227, MATCH($B$3, resultados!$A$1:$ZZ$1, 0))</f>
        <v/>
      </c>
    </row>
    <row r="234">
      <c r="A234">
        <f>INDEX(resultados!$A$2:$ZZ$421, 228, MATCH($B$1, resultados!$A$1:$ZZ$1, 0))</f>
        <v/>
      </c>
      <c r="B234">
        <f>INDEX(resultados!$A$2:$ZZ$421, 228, MATCH($B$2, resultados!$A$1:$ZZ$1, 0))</f>
        <v/>
      </c>
      <c r="C234">
        <f>INDEX(resultados!$A$2:$ZZ$421, 228, MATCH($B$3, resultados!$A$1:$ZZ$1, 0))</f>
        <v/>
      </c>
    </row>
    <row r="235">
      <c r="A235">
        <f>INDEX(resultados!$A$2:$ZZ$421, 229, MATCH($B$1, resultados!$A$1:$ZZ$1, 0))</f>
        <v/>
      </c>
      <c r="B235">
        <f>INDEX(resultados!$A$2:$ZZ$421, 229, MATCH($B$2, resultados!$A$1:$ZZ$1, 0))</f>
        <v/>
      </c>
      <c r="C235">
        <f>INDEX(resultados!$A$2:$ZZ$421, 229, MATCH($B$3, resultados!$A$1:$ZZ$1, 0))</f>
        <v/>
      </c>
    </row>
    <row r="236">
      <c r="A236">
        <f>INDEX(resultados!$A$2:$ZZ$421, 230, MATCH($B$1, resultados!$A$1:$ZZ$1, 0))</f>
        <v/>
      </c>
      <c r="B236">
        <f>INDEX(resultados!$A$2:$ZZ$421, 230, MATCH($B$2, resultados!$A$1:$ZZ$1, 0))</f>
        <v/>
      </c>
      <c r="C236">
        <f>INDEX(resultados!$A$2:$ZZ$421, 230, MATCH($B$3, resultados!$A$1:$ZZ$1, 0))</f>
        <v/>
      </c>
    </row>
    <row r="237">
      <c r="A237">
        <f>INDEX(resultados!$A$2:$ZZ$421, 231, MATCH($B$1, resultados!$A$1:$ZZ$1, 0))</f>
        <v/>
      </c>
      <c r="B237">
        <f>INDEX(resultados!$A$2:$ZZ$421, 231, MATCH($B$2, resultados!$A$1:$ZZ$1, 0))</f>
        <v/>
      </c>
      <c r="C237">
        <f>INDEX(resultados!$A$2:$ZZ$421, 231, MATCH($B$3, resultados!$A$1:$ZZ$1, 0))</f>
        <v/>
      </c>
    </row>
    <row r="238">
      <c r="A238">
        <f>INDEX(resultados!$A$2:$ZZ$421, 232, MATCH($B$1, resultados!$A$1:$ZZ$1, 0))</f>
        <v/>
      </c>
      <c r="B238">
        <f>INDEX(resultados!$A$2:$ZZ$421, 232, MATCH($B$2, resultados!$A$1:$ZZ$1, 0))</f>
        <v/>
      </c>
      <c r="C238">
        <f>INDEX(resultados!$A$2:$ZZ$421, 232, MATCH($B$3, resultados!$A$1:$ZZ$1, 0))</f>
        <v/>
      </c>
    </row>
    <row r="239">
      <c r="A239">
        <f>INDEX(resultados!$A$2:$ZZ$421, 233, MATCH($B$1, resultados!$A$1:$ZZ$1, 0))</f>
        <v/>
      </c>
      <c r="B239">
        <f>INDEX(resultados!$A$2:$ZZ$421, 233, MATCH($B$2, resultados!$A$1:$ZZ$1, 0))</f>
        <v/>
      </c>
      <c r="C239">
        <f>INDEX(resultados!$A$2:$ZZ$421, 233, MATCH($B$3, resultados!$A$1:$ZZ$1, 0))</f>
        <v/>
      </c>
    </row>
    <row r="240">
      <c r="A240">
        <f>INDEX(resultados!$A$2:$ZZ$421, 234, MATCH($B$1, resultados!$A$1:$ZZ$1, 0))</f>
        <v/>
      </c>
      <c r="B240">
        <f>INDEX(resultados!$A$2:$ZZ$421, 234, MATCH($B$2, resultados!$A$1:$ZZ$1, 0))</f>
        <v/>
      </c>
      <c r="C240">
        <f>INDEX(resultados!$A$2:$ZZ$421, 234, MATCH($B$3, resultados!$A$1:$ZZ$1, 0))</f>
        <v/>
      </c>
    </row>
    <row r="241">
      <c r="A241">
        <f>INDEX(resultados!$A$2:$ZZ$421, 235, MATCH($B$1, resultados!$A$1:$ZZ$1, 0))</f>
        <v/>
      </c>
      <c r="B241">
        <f>INDEX(resultados!$A$2:$ZZ$421, 235, MATCH($B$2, resultados!$A$1:$ZZ$1, 0))</f>
        <v/>
      </c>
      <c r="C241">
        <f>INDEX(resultados!$A$2:$ZZ$421, 235, MATCH($B$3, resultados!$A$1:$ZZ$1, 0))</f>
        <v/>
      </c>
    </row>
    <row r="242">
      <c r="A242">
        <f>INDEX(resultados!$A$2:$ZZ$421, 236, MATCH($B$1, resultados!$A$1:$ZZ$1, 0))</f>
        <v/>
      </c>
      <c r="B242">
        <f>INDEX(resultados!$A$2:$ZZ$421, 236, MATCH($B$2, resultados!$A$1:$ZZ$1, 0))</f>
        <v/>
      </c>
      <c r="C242">
        <f>INDEX(resultados!$A$2:$ZZ$421, 236, MATCH($B$3, resultados!$A$1:$ZZ$1, 0))</f>
        <v/>
      </c>
    </row>
    <row r="243">
      <c r="A243">
        <f>INDEX(resultados!$A$2:$ZZ$421, 237, MATCH($B$1, resultados!$A$1:$ZZ$1, 0))</f>
        <v/>
      </c>
      <c r="B243">
        <f>INDEX(resultados!$A$2:$ZZ$421, 237, MATCH($B$2, resultados!$A$1:$ZZ$1, 0))</f>
        <v/>
      </c>
      <c r="C243">
        <f>INDEX(resultados!$A$2:$ZZ$421, 237, MATCH($B$3, resultados!$A$1:$ZZ$1, 0))</f>
        <v/>
      </c>
    </row>
    <row r="244">
      <c r="A244">
        <f>INDEX(resultados!$A$2:$ZZ$421, 238, MATCH($B$1, resultados!$A$1:$ZZ$1, 0))</f>
        <v/>
      </c>
      <c r="B244">
        <f>INDEX(resultados!$A$2:$ZZ$421, 238, MATCH($B$2, resultados!$A$1:$ZZ$1, 0))</f>
        <v/>
      </c>
      <c r="C244">
        <f>INDEX(resultados!$A$2:$ZZ$421, 238, MATCH($B$3, resultados!$A$1:$ZZ$1, 0))</f>
        <v/>
      </c>
    </row>
    <row r="245">
      <c r="A245">
        <f>INDEX(resultados!$A$2:$ZZ$421, 239, MATCH($B$1, resultados!$A$1:$ZZ$1, 0))</f>
        <v/>
      </c>
      <c r="B245">
        <f>INDEX(resultados!$A$2:$ZZ$421, 239, MATCH($B$2, resultados!$A$1:$ZZ$1, 0))</f>
        <v/>
      </c>
      <c r="C245">
        <f>INDEX(resultados!$A$2:$ZZ$421, 239, MATCH($B$3, resultados!$A$1:$ZZ$1, 0))</f>
        <v/>
      </c>
    </row>
    <row r="246">
      <c r="A246">
        <f>INDEX(resultados!$A$2:$ZZ$421, 240, MATCH($B$1, resultados!$A$1:$ZZ$1, 0))</f>
        <v/>
      </c>
      <c r="B246">
        <f>INDEX(resultados!$A$2:$ZZ$421, 240, MATCH($B$2, resultados!$A$1:$ZZ$1, 0))</f>
        <v/>
      </c>
      <c r="C246">
        <f>INDEX(resultados!$A$2:$ZZ$421, 240, MATCH($B$3, resultados!$A$1:$ZZ$1, 0))</f>
        <v/>
      </c>
    </row>
    <row r="247">
      <c r="A247">
        <f>INDEX(resultados!$A$2:$ZZ$421, 241, MATCH($B$1, resultados!$A$1:$ZZ$1, 0))</f>
        <v/>
      </c>
      <c r="B247">
        <f>INDEX(resultados!$A$2:$ZZ$421, 241, MATCH($B$2, resultados!$A$1:$ZZ$1, 0))</f>
        <v/>
      </c>
      <c r="C247">
        <f>INDEX(resultados!$A$2:$ZZ$421, 241, MATCH($B$3, resultados!$A$1:$ZZ$1, 0))</f>
        <v/>
      </c>
    </row>
    <row r="248">
      <c r="A248">
        <f>INDEX(resultados!$A$2:$ZZ$421, 242, MATCH($B$1, resultados!$A$1:$ZZ$1, 0))</f>
        <v/>
      </c>
      <c r="B248">
        <f>INDEX(resultados!$A$2:$ZZ$421, 242, MATCH($B$2, resultados!$A$1:$ZZ$1, 0))</f>
        <v/>
      </c>
      <c r="C248">
        <f>INDEX(resultados!$A$2:$ZZ$421, 242, MATCH($B$3, resultados!$A$1:$ZZ$1, 0))</f>
        <v/>
      </c>
    </row>
    <row r="249">
      <c r="A249">
        <f>INDEX(resultados!$A$2:$ZZ$421, 243, MATCH($B$1, resultados!$A$1:$ZZ$1, 0))</f>
        <v/>
      </c>
      <c r="B249">
        <f>INDEX(resultados!$A$2:$ZZ$421, 243, MATCH($B$2, resultados!$A$1:$ZZ$1, 0))</f>
        <v/>
      </c>
      <c r="C249">
        <f>INDEX(resultados!$A$2:$ZZ$421, 243, MATCH($B$3, resultados!$A$1:$ZZ$1, 0))</f>
        <v/>
      </c>
    </row>
    <row r="250">
      <c r="A250">
        <f>INDEX(resultados!$A$2:$ZZ$421, 244, MATCH($B$1, resultados!$A$1:$ZZ$1, 0))</f>
        <v/>
      </c>
      <c r="B250">
        <f>INDEX(resultados!$A$2:$ZZ$421, 244, MATCH($B$2, resultados!$A$1:$ZZ$1, 0))</f>
        <v/>
      </c>
      <c r="C250">
        <f>INDEX(resultados!$A$2:$ZZ$421, 244, MATCH($B$3, resultados!$A$1:$ZZ$1, 0))</f>
        <v/>
      </c>
    </row>
    <row r="251">
      <c r="A251">
        <f>INDEX(resultados!$A$2:$ZZ$421, 245, MATCH($B$1, resultados!$A$1:$ZZ$1, 0))</f>
        <v/>
      </c>
      <c r="B251">
        <f>INDEX(resultados!$A$2:$ZZ$421, 245, MATCH($B$2, resultados!$A$1:$ZZ$1, 0))</f>
        <v/>
      </c>
      <c r="C251">
        <f>INDEX(resultados!$A$2:$ZZ$421, 245, MATCH($B$3, resultados!$A$1:$ZZ$1, 0))</f>
        <v/>
      </c>
    </row>
    <row r="252">
      <c r="A252">
        <f>INDEX(resultados!$A$2:$ZZ$421, 246, MATCH($B$1, resultados!$A$1:$ZZ$1, 0))</f>
        <v/>
      </c>
      <c r="B252">
        <f>INDEX(resultados!$A$2:$ZZ$421, 246, MATCH($B$2, resultados!$A$1:$ZZ$1, 0))</f>
        <v/>
      </c>
      <c r="C252">
        <f>INDEX(resultados!$A$2:$ZZ$421, 246, MATCH($B$3, resultados!$A$1:$ZZ$1, 0))</f>
        <v/>
      </c>
    </row>
    <row r="253">
      <c r="A253">
        <f>INDEX(resultados!$A$2:$ZZ$421, 247, MATCH($B$1, resultados!$A$1:$ZZ$1, 0))</f>
        <v/>
      </c>
      <c r="B253">
        <f>INDEX(resultados!$A$2:$ZZ$421, 247, MATCH($B$2, resultados!$A$1:$ZZ$1, 0))</f>
        <v/>
      </c>
      <c r="C253">
        <f>INDEX(resultados!$A$2:$ZZ$421, 247, MATCH($B$3, resultados!$A$1:$ZZ$1, 0))</f>
        <v/>
      </c>
    </row>
    <row r="254">
      <c r="A254">
        <f>INDEX(resultados!$A$2:$ZZ$421, 248, MATCH($B$1, resultados!$A$1:$ZZ$1, 0))</f>
        <v/>
      </c>
      <c r="B254">
        <f>INDEX(resultados!$A$2:$ZZ$421, 248, MATCH($B$2, resultados!$A$1:$ZZ$1, 0))</f>
        <v/>
      </c>
      <c r="C254">
        <f>INDEX(resultados!$A$2:$ZZ$421, 248, MATCH($B$3, resultados!$A$1:$ZZ$1, 0))</f>
        <v/>
      </c>
    </row>
    <row r="255">
      <c r="A255">
        <f>INDEX(resultados!$A$2:$ZZ$421, 249, MATCH($B$1, resultados!$A$1:$ZZ$1, 0))</f>
        <v/>
      </c>
      <c r="B255">
        <f>INDEX(resultados!$A$2:$ZZ$421, 249, MATCH($B$2, resultados!$A$1:$ZZ$1, 0))</f>
        <v/>
      </c>
      <c r="C255">
        <f>INDEX(resultados!$A$2:$ZZ$421, 249, MATCH($B$3, resultados!$A$1:$ZZ$1, 0))</f>
        <v/>
      </c>
    </row>
    <row r="256">
      <c r="A256">
        <f>INDEX(resultados!$A$2:$ZZ$421, 250, MATCH($B$1, resultados!$A$1:$ZZ$1, 0))</f>
        <v/>
      </c>
      <c r="B256">
        <f>INDEX(resultados!$A$2:$ZZ$421, 250, MATCH($B$2, resultados!$A$1:$ZZ$1, 0))</f>
        <v/>
      </c>
      <c r="C256">
        <f>INDEX(resultados!$A$2:$ZZ$421, 250, MATCH($B$3, resultados!$A$1:$ZZ$1, 0))</f>
        <v/>
      </c>
    </row>
    <row r="257">
      <c r="A257">
        <f>INDEX(resultados!$A$2:$ZZ$421, 251, MATCH($B$1, resultados!$A$1:$ZZ$1, 0))</f>
        <v/>
      </c>
      <c r="B257">
        <f>INDEX(resultados!$A$2:$ZZ$421, 251, MATCH($B$2, resultados!$A$1:$ZZ$1, 0))</f>
        <v/>
      </c>
      <c r="C257">
        <f>INDEX(resultados!$A$2:$ZZ$421, 251, MATCH($B$3, resultados!$A$1:$ZZ$1, 0))</f>
        <v/>
      </c>
    </row>
    <row r="258">
      <c r="A258">
        <f>INDEX(resultados!$A$2:$ZZ$421, 252, MATCH($B$1, resultados!$A$1:$ZZ$1, 0))</f>
        <v/>
      </c>
      <c r="B258">
        <f>INDEX(resultados!$A$2:$ZZ$421, 252, MATCH($B$2, resultados!$A$1:$ZZ$1, 0))</f>
        <v/>
      </c>
      <c r="C258">
        <f>INDEX(resultados!$A$2:$ZZ$421, 252, MATCH($B$3, resultados!$A$1:$ZZ$1, 0))</f>
        <v/>
      </c>
    </row>
    <row r="259">
      <c r="A259">
        <f>INDEX(resultados!$A$2:$ZZ$421, 253, MATCH($B$1, resultados!$A$1:$ZZ$1, 0))</f>
        <v/>
      </c>
      <c r="B259">
        <f>INDEX(resultados!$A$2:$ZZ$421, 253, MATCH($B$2, resultados!$A$1:$ZZ$1, 0))</f>
        <v/>
      </c>
      <c r="C259">
        <f>INDEX(resultados!$A$2:$ZZ$421, 253, MATCH($B$3, resultados!$A$1:$ZZ$1, 0))</f>
        <v/>
      </c>
    </row>
    <row r="260">
      <c r="A260">
        <f>INDEX(resultados!$A$2:$ZZ$421, 254, MATCH($B$1, resultados!$A$1:$ZZ$1, 0))</f>
        <v/>
      </c>
      <c r="B260">
        <f>INDEX(resultados!$A$2:$ZZ$421, 254, MATCH($B$2, resultados!$A$1:$ZZ$1, 0))</f>
        <v/>
      </c>
      <c r="C260">
        <f>INDEX(resultados!$A$2:$ZZ$421, 254, MATCH($B$3, resultados!$A$1:$ZZ$1, 0))</f>
        <v/>
      </c>
    </row>
    <row r="261">
      <c r="A261">
        <f>INDEX(resultados!$A$2:$ZZ$421, 255, MATCH($B$1, resultados!$A$1:$ZZ$1, 0))</f>
        <v/>
      </c>
      <c r="B261">
        <f>INDEX(resultados!$A$2:$ZZ$421, 255, MATCH($B$2, resultados!$A$1:$ZZ$1, 0))</f>
        <v/>
      </c>
      <c r="C261">
        <f>INDEX(resultados!$A$2:$ZZ$421, 255, MATCH($B$3, resultados!$A$1:$ZZ$1, 0))</f>
        <v/>
      </c>
    </row>
    <row r="262">
      <c r="A262">
        <f>INDEX(resultados!$A$2:$ZZ$421, 256, MATCH($B$1, resultados!$A$1:$ZZ$1, 0))</f>
        <v/>
      </c>
      <c r="B262">
        <f>INDEX(resultados!$A$2:$ZZ$421, 256, MATCH($B$2, resultados!$A$1:$ZZ$1, 0))</f>
        <v/>
      </c>
      <c r="C262">
        <f>INDEX(resultados!$A$2:$ZZ$421, 256, MATCH($B$3, resultados!$A$1:$ZZ$1, 0))</f>
        <v/>
      </c>
    </row>
    <row r="263">
      <c r="A263">
        <f>INDEX(resultados!$A$2:$ZZ$421, 257, MATCH($B$1, resultados!$A$1:$ZZ$1, 0))</f>
        <v/>
      </c>
      <c r="B263">
        <f>INDEX(resultados!$A$2:$ZZ$421, 257, MATCH($B$2, resultados!$A$1:$ZZ$1, 0))</f>
        <v/>
      </c>
      <c r="C263">
        <f>INDEX(resultados!$A$2:$ZZ$421, 257, MATCH($B$3, resultados!$A$1:$ZZ$1, 0))</f>
        <v/>
      </c>
    </row>
    <row r="264">
      <c r="A264">
        <f>INDEX(resultados!$A$2:$ZZ$421, 258, MATCH($B$1, resultados!$A$1:$ZZ$1, 0))</f>
        <v/>
      </c>
      <c r="B264">
        <f>INDEX(resultados!$A$2:$ZZ$421, 258, MATCH($B$2, resultados!$A$1:$ZZ$1, 0))</f>
        <v/>
      </c>
      <c r="C264">
        <f>INDEX(resultados!$A$2:$ZZ$421, 258, MATCH($B$3, resultados!$A$1:$ZZ$1, 0))</f>
        <v/>
      </c>
    </row>
    <row r="265">
      <c r="A265">
        <f>INDEX(resultados!$A$2:$ZZ$421, 259, MATCH($B$1, resultados!$A$1:$ZZ$1, 0))</f>
        <v/>
      </c>
      <c r="B265">
        <f>INDEX(resultados!$A$2:$ZZ$421, 259, MATCH($B$2, resultados!$A$1:$ZZ$1, 0))</f>
        <v/>
      </c>
      <c r="C265">
        <f>INDEX(resultados!$A$2:$ZZ$421, 259, MATCH($B$3, resultados!$A$1:$ZZ$1, 0))</f>
        <v/>
      </c>
    </row>
    <row r="266">
      <c r="A266">
        <f>INDEX(resultados!$A$2:$ZZ$421, 260, MATCH($B$1, resultados!$A$1:$ZZ$1, 0))</f>
        <v/>
      </c>
      <c r="B266">
        <f>INDEX(resultados!$A$2:$ZZ$421, 260, MATCH($B$2, resultados!$A$1:$ZZ$1, 0))</f>
        <v/>
      </c>
      <c r="C266">
        <f>INDEX(resultados!$A$2:$ZZ$421, 260, MATCH($B$3, resultados!$A$1:$ZZ$1, 0))</f>
        <v/>
      </c>
    </row>
    <row r="267">
      <c r="A267">
        <f>INDEX(resultados!$A$2:$ZZ$421, 261, MATCH($B$1, resultados!$A$1:$ZZ$1, 0))</f>
        <v/>
      </c>
      <c r="B267">
        <f>INDEX(resultados!$A$2:$ZZ$421, 261, MATCH($B$2, resultados!$A$1:$ZZ$1, 0))</f>
        <v/>
      </c>
      <c r="C267">
        <f>INDEX(resultados!$A$2:$ZZ$421, 261, MATCH($B$3, resultados!$A$1:$ZZ$1, 0))</f>
        <v/>
      </c>
    </row>
    <row r="268">
      <c r="A268">
        <f>INDEX(resultados!$A$2:$ZZ$421, 262, MATCH($B$1, resultados!$A$1:$ZZ$1, 0))</f>
        <v/>
      </c>
      <c r="B268">
        <f>INDEX(resultados!$A$2:$ZZ$421, 262, MATCH($B$2, resultados!$A$1:$ZZ$1, 0))</f>
        <v/>
      </c>
      <c r="C268">
        <f>INDEX(resultados!$A$2:$ZZ$421, 262, MATCH($B$3, resultados!$A$1:$ZZ$1, 0))</f>
        <v/>
      </c>
    </row>
    <row r="269">
      <c r="A269">
        <f>INDEX(resultados!$A$2:$ZZ$421, 263, MATCH($B$1, resultados!$A$1:$ZZ$1, 0))</f>
        <v/>
      </c>
      <c r="B269">
        <f>INDEX(resultados!$A$2:$ZZ$421, 263, MATCH($B$2, resultados!$A$1:$ZZ$1, 0))</f>
        <v/>
      </c>
      <c r="C269">
        <f>INDEX(resultados!$A$2:$ZZ$421, 263, MATCH($B$3, resultados!$A$1:$ZZ$1, 0))</f>
        <v/>
      </c>
    </row>
    <row r="270">
      <c r="A270">
        <f>INDEX(resultados!$A$2:$ZZ$421, 264, MATCH($B$1, resultados!$A$1:$ZZ$1, 0))</f>
        <v/>
      </c>
      <c r="B270">
        <f>INDEX(resultados!$A$2:$ZZ$421, 264, MATCH($B$2, resultados!$A$1:$ZZ$1, 0))</f>
        <v/>
      </c>
      <c r="C270">
        <f>INDEX(resultados!$A$2:$ZZ$421, 264, MATCH($B$3, resultados!$A$1:$ZZ$1, 0))</f>
        <v/>
      </c>
    </row>
    <row r="271">
      <c r="A271">
        <f>INDEX(resultados!$A$2:$ZZ$421, 265, MATCH($B$1, resultados!$A$1:$ZZ$1, 0))</f>
        <v/>
      </c>
      <c r="B271">
        <f>INDEX(resultados!$A$2:$ZZ$421, 265, MATCH($B$2, resultados!$A$1:$ZZ$1, 0))</f>
        <v/>
      </c>
      <c r="C271">
        <f>INDEX(resultados!$A$2:$ZZ$421, 265, MATCH($B$3, resultados!$A$1:$ZZ$1, 0))</f>
        <v/>
      </c>
    </row>
    <row r="272">
      <c r="A272">
        <f>INDEX(resultados!$A$2:$ZZ$421, 266, MATCH($B$1, resultados!$A$1:$ZZ$1, 0))</f>
        <v/>
      </c>
      <c r="B272">
        <f>INDEX(resultados!$A$2:$ZZ$421, 266, MATCH($B$2, resultados!$A$1:$ZZ$1, 0))</f>
        <v/>
      </c>
      <c r="C272">
        <f>INDEX(resultados!$A$2:$ZZ$421, 266, MATCH($B$3, resultados!$A$1:$ZZ$1, 0))</f>
        <v/>
      </c>
    </row>
    <row r="273">
      <c r="A273">
        <f>INDEX(resultados!$A$2:$ZZ$421, 267, MATCH($B$1, resultados!$A$1:$ZZ$1, 0))</f>
        <v/>
      </c>
      <c r="B273">
        <f>INDEX(resultados!$A$2:$ZZ$421, 267, MATCH($B$2, resultados!$A$1:$ZZ$1, 0))</f>
        <v/>
      </c>
      <c r="C273">
        <f>INDEX(resultados!$A$2:$ZZ$421, 267, MATCH($B$3, resultados!$A$1:$ZZ$1, 0))</f>
        <v/>
      </c>
    </row>
    <row r="274">
      <c r="A274">
        <f>INDEX(resultados!$A$2:$ZZ$421, 268, MATCH($B$1, resultados!$A$1:$ZZ$1, 0))</f>
        <v/>
      </c>
      <c r="B274">
        <f>INDEX(resultados!$A$2:$ZZ$421, 268, MATCH($B$2, resultados!$A$1:$ZZ$1, 0))</f>
        <v/>
      </c>
      <c r="C274">
        <f>INDEX(resultados!$A$2:$ZZ$421, 268, MATCH($B$3, resultados!$A$1:$ZZ$1, 0))</f>
        <v/>
      </c>
    </row>
    <row r="275">
      <c r="A275">
        <f>INDEX(resultados!$A$2:$ZZ$421, 269, MATCH($B$1, resultados!$A$1:$ZZ$1, 0))</f>
        <v/>
      </c>
      <c r="B275">
        <f>INDEX(resultados!$A$2:$ZZ$421, 269, MATCH($B$2, resultados!$A$1:$ZZ$1, 0))</f>
        <v/>
      </c>
      <c r="C275">
        <f>INDEX(resultados!$A$2:$ZZ$421, 269, MATCH($B$3, resultados!$A$1:$ZZ$1, 0))</f>
        <v/>
      </c>
    </row>
    <row r="276">
      <c r="A276">
        <f>INDEX(resultados!$A$2:$ZZ$421, 270, MATCH($B$1, resultados!$A$1:$ZZ$1, 0))</f>
        <v/>
      </c>
      <c r="B276">
        <f>INDEX(resultados!$A$2:$ZZ$421, 270, MATCH($B$2, resultados!$A$1:$ZZ$1, 0))</f>
        <v/>
      </c>
      <c r="C276">
        <f>INDEX(resultados!$A$2:$ZZ$421, 270, MATCH($B$3, resultados!$A$1:$ZZ$1, 0))</f>
        <v/>
      </c>
    </row>
    <row r="277">
      <c r="A277">
        <f>INDEX(resultados!$A$2:$ZZ$421, 271, MATCH($B$1, resultados!$A$1:$ZZ$1, 0))</f>
        <v/>
      </c>
      <c r="B277">
        <f>INDEX(resultados!$A$2:$ZZ$421, 271, MATCH($B$2, resultados!$A$1:$ZZ$1, 0))</f>
        <v/>
      </c>
      <c r="C277">
        <f>INDEX(resultados!$A$2:$ZZ$421, 271, MATCH($B$3, resultados!$A$1:$ZZ$1, 0))</f>
        <v/>
      </c>
    </row>
    <row r="278">
      <c r="A278">
        <f>INDEX(resultados!$A$2:$ZZ$421, 272, MATCH($B$1, resultados!$A$1:$ZZ$1, 0))</f>
        <v/>
      </c>
      <c r="B278">
        <f>INDEX(resultados!$A$2:$ZZ$421, 272, MATCH($B$2, resultados!$A$1:$ZZ$1, 0))</f>
        <v/>
      </c>
      <c r="C278">
        <f>INDEX(resultados!$A$2:$ZZ$421, 272, MATCH($B$3, resultados!$A$1:$ZZ$1, 0))</f>
        <v/>
      </c>
    </row>
    <row r="279">
      <c r="A279">
        <f>INDEX(resultados!$A$2:$ZZ$421, 273, MATCH($B$1, resultados!$A$1:$ZZ$1, 0))</f>
        <v/>
      </c>
      <c r="B279">
        <f>INDEX(resultados!$A$2:$ZZ$421, 273, MATCH($B$2, resultados!$A$1:$ZZ$1, 0))</f>
        <v/>
      </c>
      <c r="C279">
        <f>INDEX(resultados!$A$2:$ZZ$421, 273, MATCH($B$3, resultados!$A$1:$ZZ$1, 0))</f>
        <v/>
      </c>
    </row>
    <row r="280">
      <c r="A280">
        <f>INDEX(resultados!$A$2:$ZZ$421, 274, MATCH($B$1, resultados!$A$1:$ZZ$1, 0))</f>
        <v/>
      </c>
      <c r="B280">
        <f>INDEX(resultados!$A$2:$ZZ$421, 274, MATCH($B$2, resultados!$A$1:$ZZ$1, 0))</f>
        <v/>
      </c>
      <c r="C280">
        <f>INDEX(resultados!$A$2:$ZZ$421, 274, MATCH($B$3, resultados!$A$1:$ZZ$1, 0))</f>
        <v/>
      </c>
    </row>
    <row r="281">
      <c r="A281">
        <f>INDEX(resultados!$A$2:$ZZ$421, 275, MATCH($B$1, resultados!$A$1:$ZZ$1, 0))</f>
        <v/>
      </c>
      <c r="B281">
        <f>INDEX(resultados!$A$2:$ZZ$421, 275, MATCH($B$2, resultados!$A$1:$ZZ$1, 0))</f>
        <v/>
      </c>
      <c r="C281">
        <f>INDEX(resultados!$A$2:$ZZ$421, 275, MATCH($B$3, resultados!$A$1:$ZZ$1, 0))</f>
        <v/>
      </c>
    </row>
    <row r="282">
      <c r="A282">
        <f>INDEX(resultados!$A$2:$ZZ$421, 276, MATCH($B$1, resultados!$A$1:$ZZ$1, 0))</f>
        <v/>
      </c>
      <c r="B282">
        <f>INDEX(resultados!$A$2:$ZZ$421, 276, MATCH($B$2, resultados!$A$1:$ZZ$1, 0))</f>
        <v/>
      </c>
      <c r="C282">
        <f>INDEX(resultados!$A$2:$ZZ$421, 276, MATCH($B$3, resultados!$A$1:$ZZ$1, 0))</f>
        <v/>
      </c>
    </row>
    <row r="283">
      <c r="A283">
        <f>INDEX(resultados!$A$2:$ZZ$421, 277, MATCH($B$1, resultados!$A$1:$ZZ$1, 0))</f>
        <v/>
      </c>
      <c r="B283">
        <f>INDEX(resultados!$A$2:$ZZ$421, 277, MATCH($B$2, resultados!$A$1:$ZZ$1, 0))</f>
        <v/>
      </c>
      <c r="C283">
        <f>INDEX(resultados!$A$2:$ZZ$421, 277, MATCH($B$3, resultados!$A$1:$ZZ$1, 0))</f>
        <v/>
      </c>
    </row>
    <row r="284">
      <c r="A284">
        <f>INDEX(resultados!$A$2:$ZZ$421, 278, MATCH($B$1, resultados!$A$1:$ZZ$1, 0))</f>
        <v/>
      </c>
      <c r="B284">
        <f>INDEX(resultados!$A$2:$ZZ$421, 278, MATCH($B$2, resultados!$A$1:$ZZ$1, 0))</f>
        <v/>
      </c>
      <c r="C284">
        <f>INDEX(resultados!$A$2:$ZZ$421, 278, MATCH($B$3, resultados!$A$1:$ZZ$1, 0))</f>
        <v/>
      </c>
    </row>
    <row r="285">
      <c r="A285">
        <f>INDEX(resultados!$A$2:$ZZ$421, 279, MATCH($B$1, resultados!$A$1:$ZZ$1, 0))</f>
        <v/>
      </c>
      <c r="B285">
        <f>INDEX(resultados!$A$2:$ZZ$421, 279, MATCH($B$2, resultados!$A$1:$ZZ$1, 0))</f>
        <v/>
      </c>
      <c r="C285">
        <f>INDEX(resultados!$A$2:$ZZ$421, 279, MATCH($B$3, resultados!$A$1:$ZZ$1, 0))</f>
        <v/>
      </c>
    </row>
    <row r="286">
      <c r="A286">
        <f>INDEX(resultados!$A$2:$ZZ$421, 280, MATCH($B$1, resultados!$A$1:$ZZ$1, 0))</f>
        <v/>
      </c>
      <c r="B286">
        <f>INDEX(resultados!$A$2:$ZZ$421, 280, MATCH($B$2, resultados!$A$1:$ZZ$1, 0))</f>
        <v/>
      </c>
      <c r="C286">
        <f>INDEX(resultados!$A$2:$ZZ$421, 280, MATCH($B$3, resultados!$A$1:$ZZ$1, 0))</f>
        <v/>
      </c>
    </row>
    <row r="287">
      <c r="A287">
        <f>INDEX(resultados!$A$2:$ZZ$421, 281, MATCH($B$1, resultados!$A$1:$ZZ$1, 0))</f>
        <v/>
      </c>
      <c r="B287">
        <f>INDEX(resultados!$A$2:$ZZ$421, 281, MATCH($B$2, resultados!$A$1:$ZZ$1, 0))</f>
        <v/>
      </c>
      <c r="C287">
        <f>INDEX(resultados!$A$2:$ZZ$421, 281, MATCH($B$3, resultados!$A$1:$ZZ$1, 0))</f>
        <v/>
      </c>
    </row>
    <row r="288">
      <c r="A288">
        <f>INDEX(resultados!$A$2:$ZZ$421, 282, MATCH($B$1, resultados!$A$1:$ZZ$1, 0))</f>
        <v/>
      </c>
      <c r="B288">
        <f>INDEX(resultados!$A$2:$ZZ$421, 282, MATCH($B$2, resultados!$A$1:$ZZ$1, 0))</f>
        <v/>
      </c>
      <c r="C288">
        <f>INDEX(resultados!$A$2:$ZZ$421, 282, MATCH($B$3, resultados!$A$1:$ZZ$1, 0))</f>
        <v/>
      </c>
    </row>
    <row r="289">
      <c r="A289">
        <f>INDEX(resultados!$A$2:$ZZ$421, 283, MATCH($B$1, resultados!$A$1:$ZZ$1, 0))</f>
        <v/>
      </c>
      <c r="B289">
        <f>INDEX(resultados!$A$2:$ZZ$421, 283, MATCH($B$2, resultados!$A$1:$ZZ$1, 0))</f>
        <v/>
      </c>
      <c r="C289">
        <f>INDEX(resultados!$A$2:$ZZ$421, 283, MATCH($B$3, resultados!$A$1:$ZZ$1, 0))</f>
        <v/>
      </c>
    </row>
    <row r="290">
      <c r="A290">
        <f>INDEX(resultados!$A$2:$ZZ$421, 284, MATCH($B$1, resultados!$A$1:$ZZ$1, 0))</f>
        <v/>
      </c>
      <c r="B290">
        <f>INDEX(resultados!$A$2:$ZZ$421, 284, MATCH($B$2, resultados!$A$1:$ZZ$1, 0))</f>
        <v/>
      </c>
      <c r="C290">
        <f>INDEX(resultados!$A$2:$ZZ$421, 284, MATCH($B$3, resultados!$A$1:$ZZ$1, 0))</f>
        <v/>
      </c>
    </row>
    <row r="291">
      <c r="A291">
        <f>INDEX(resultados!$A$2:$ZZ$421, 285, MATCH($B$1, resultados!$A$1:$ZZ$1, 0))</f>
        <v/>
      </c>
      <c r="B291">
        <f>INDEX(resultados!$A$2:$ZZ$421, 285, MATCH($B$2, resultados!$A$1:$ZZ$1, 0))</f>
        <v/>
      </c>
      <c r="C291">
        <f>INDEX(resultados!$A$2:$ZZ$421, 285, MATCH($B$3, resultados!$A$1:$ZZ$1, 0))</f>
        <v/>
      </c>
    </row>
    <row r="292">
      <c r="A292">
        <f>INDEX(resultados!$A$2:$ZZ$421, 286, MATCH($B$1, resultados!$A$1:$ZZ$1, 0))</f>
        <v/>
      </c>
      <c r="B292">
        <f>INDEX(resultados!$A$2:$ZZ$421, 286, MATCH($B$2, resultados!$A$1:$ZZ$1, 0))</f>
        <v/>
      </c>
      <c r="C292">
        <f>INDEX(resultados!$A$2:$ZZ$421, 286, MATCH($B$3, resultados!$A$1:$ZZ$1, 0))</f>
        <v/>
      </c>
    </row>
    <row r="293">
      <c r="A293">
        <f>INDEX(resultados!$A$2:$ZZ$421, 287, MATCH($B$1, resultados!$A$1:$ZZ$1, 0))</f>
        <v/>
      </c>
      <c r="B293">
        <f>INDEX(resultados!$A$2:$ZZ$421, 287, MATCH($B$2, resultados!$A$1:$ZZ$1, 0))</f>
        <v/>
      </c>
      <c r="C293">
        <f>INDEX(resultados!$A$2:$ZZ$421, 287, MATCH($B$3, resultados!$A$1:$ZZ$1, 0))</f>
        <v/>
      </c>
    </row>
    <row r="294">
      <c r="A294">
        <f>INDEX(resultados!$A$2:$ZZ$421, 288, MATCH($B$1, resultados!$A$1:$ZZ$1, 0))</f>
        <v/>
      </c>
      <c r="B294">
        <f>INDEX(resultados!$A$2:$ZZ$421, 288, MATCH($B$2, resultados!$A$1:$ZZ$1, 0))</f>
        <v/>
      </c>
      <c r="C294">
        <f>INDEX(resultados!$A$2:$ZZ$421, 288, MATCH($B$3, resultados!$A$1:$ZZ$1, 0))</f>
        <v/>
      </c>
    </row>
    <row r="295">
      <c r="A295">
        <f>INDEX(resultados!$A$2:$ZZ$421, 289, MATCH($B$1, resultados!$A$1:$ZZ$1, 0))</f>
        <v/>
      </c>
      <c r="B295">
        <f>INDEX(resultados!$A$2:$ZZ$421, 289, MATCH($B$2, resultados!$A$1:$ZZ$1, 0))</f>
        <v/>
      </c>
      <c r="C295">
        <f>INDEX(resultados!$A$2:$ZZ$421, 289, MATCH($B$3, resultados!$A$1:$ZZ$1, 0))</f>
        <v/>
      </c>
    </row>
    <row r="296">
      <c r="A296">
        <f>INDEX(resultados!$A$2:$ZZ$421, 290, MATCH($B$1, resultados!$A$1:$ZZ$1, 0))</f>
        <v/>
      </c>
      <c r="B296">
        <f>INDEX(resultados!$A$2:$ZZ$421, 290, MATCH($B$2, resultados!$A$1:$ZZ$1, 0))</f>
        <v/>
      </c>
      <c r="C296">
        <f>INDEX(resultados!$A$2:$ZZ$421, 290, MATCH($B$3, resultados!$A$1:$ZZ$1, 0))</f>
        <v/>
      </c>
    </row>
    <row r="297">
      <c r="A297">
        <f>INDEX(resultados!$A$2:$ZZ$421, 291, MATCH($B$1, resultados!$A$1:$ZZ$1, 0))</f>
        <v/>
      </c>
      <c r="B297">
        <f>INDEX(resultados!$A$2:$ZZ$421, 291, MATCH($B$2, resultados!$A$1:$ZZ$1, 0))</f>
        <v/>
      </c>
      <c r="C297">
        <f>INDEX(resultados!$A$2:$ZZ$421, 291, MATCH($B$3, resultados!$A$1:$ZZ$1, 0))</f>
        <v/>
      </c>
    </row>
    <row r="298">
      <c r="A298">
        <f>INDEX(resultados!$A$2:$ZZ$421, 292, MATCH($B$1, resultados!$A$1:$ZZ$1, 0))</f>
        <v/>
      </c>
      <c r="B298">
        <f>INDEX(resultados!$A$2:$ZZ$421, 292, MATCH($B$2, resultados!$A$1:$ZZ$1, 0))</f>
        <v/>
      </c>
      <c r="C298">
        <f>INDEX(resultados!$A$2:$ZZ$421, 292, MATCH($B$3, resultados!$A$1:$ZZ$1, 0))</f>
        <v/>
      </c>
    </row>
    <row r="299">
      <c r="A299">
        <f>INDEX(resultados!$A$2:$ZZ$421, 293, MATCH($B$1, resultados!$A$1:$ZZ$1, 0))</f>
        <v/>
      </c>
      <c r="B299">
        <f>INDEX(resultados!$A$2:$ZZ$421, 293, MATCH($B$2, resultados!$A$1:$ZZ$1, 0))</f>
        <v/>
      </c>
      <c r="C299">
        <f>INDEX(resultados!$A$2:$ZZ$421, 293, MATCH($B$3, resultados!$A$1:$ZZ$1, 0))</f>
        <v/>
      </c>
    </row>
    <row r="300">
      <c r="A300">
        <f>INDEX(resultados!$A$2:$ZZ$421, 294, MATCH($B$1, resultados!$A$1:$ZZ$1, 0))</f>
        <v/>
      </c>
      <c r="B300">
        <f>INDEX(resultados!$A$2:$ZZ$421, 294, MATCH($B$2, resultados!$A$1:$ZZ$1, 0))</f>
        <v/>
      </c>
      <c r="C300">
        <f>INDEX(resultados!$A$2:$ZZ$421, 294, MATCH($B$3, resultados!$A$1:$ZZ$1, 0))</f>
        <v/>
      </c>
    </row>
    <row r="301">
      <c r="A301">
        <f>INDEX(resultados!$A$2:$ZZ$421, 295, MATCH($B$1, resultados!$A$1:$ZZ$1, 0))</f>
        <v/>
      </c>
      <c r="B301">
        <f>INDEX(resultados!$A$2:$ZZ$421, 295, MATCH($B$2, resultados!$A$1:$ZZ$1, 0))</f>
        <v/>
      </c>
      <c r="C301">
        <f>INDEX(resultados!$A$2:$ZZ$421, 295, MATCH($B$3, resultados!$A$1:$ZZ$1, 0))</f>
        <v/>
      </c>
    </row>
    <row r="302">
      <c r="A302">
        <f>INDEX(resultados!$A$2:$ZZ$421, 296, MATCH($B$1, resultados!$A$1:$ZZ$1, 0))</f>
        <v/>
      </c>
      <c r="B302">
        <f>INDEX(resultados!$A$2:$ZZ$421, 296, MATCH($B$2, resultados!$A$1:$ZZ$1, 0))</f>
        <v/>
      </c>
      <c r="C302">
        <f>INDEX(resultados!$A$2:$ZZ$421, 296, MATCH($B$3, resultados!$A$1:$ZZ$1, 0))</f>
        <v/>
      </c>
    </row>
    <row r="303">
      <c r="A303">
        <f>INDEX(resultados!$A$2:$ZZ$421, 297, MATCH($B$1, resultados!$A$1:$ZZ$1, 0))</f>
        <v/>
      </c>
      <c r="B303">
        <f>INDEX(resultados!$A$2:$ZZ$421, 297, MATCH($B$2, resultados!$A$1:$ZZ$1, 0))</f>
        <v/>
      </c>
      <c r="C303">
        <f>INDEX(resultados!$A$2:$ZZ$421, 297, MATCH($B$3, resultados!$A$1:$ZZ$1, 0))</f>
        <v/>
      </c>
    </row>
    <row r="304">
      <c r="A304">
        <f>INDEX(resultados!$A$2:$ZZ$421, 298, MATCH($B$1, resultados!$A$1:$ZZ$1, 0))</f>
        <v/>
      </c>
      <c r="B304">
        <f>INDEX(resultados!$A$2:$ZZ$421, 298, MATCH($B$2, resultados!$A$1:$ZZ$1, 0))</f>
        <v/>
      </c>
      <c r="C304">
        <f>INDEX(resultados!$A$2:$ZZ$421, 298, MATCH($B$3, resultados!$A$1:$ZZ$1, 0))</f>
        <v/>
      </c>
    </row>
    <row r="305">
      <c r="A305">
        <f>INDEX(resultados!$A$2:$ZZ$421, 299, MATCH($B$1, resultados!$A$1:$ZZ$1, 0))</f>
        <v/>
      </c>
      <c r="B305">
        <f>INDEX(resultados!$A$2:$ZZ$421, 299, MATCH($B$2, resultados!$A$1:$ZZ$1, 0))</f>
        <v/>
      </c>
      <c r="C305">
        <f>INDEX(resultados!$A$2:$ZZ$421, 299, MATCH($B$3, resultados!$A$1:$ZZ$1, 0))</f>
        <v/>
      </c>
    </row>
    <row r="306">
      <c r="A306">
        <f>INDEX(resultados!$A$2:$ZZ$421, 300, MATCH($B$1, resultados!$A$1:$ZZ$1, 0))</f>
        <v/>
      </c>
      <c r="B306">
        <f>INDEX(resultados!$A$2:$ZZ$421, 300, MATCH($B$2, resultados!$A$1:$ZZ$1, 0))</f>
        <v/>
      </c>
      <c r="C306">
        <f>INDEX(resultados!$A$2:$ZZ$421, 300, MATCH($B$3, resultados!$A$1:$ZZ$1, 0))</f>
        <v/>
      </c>
    </row>
    <row r="307">
      <c r="A307">
        <f>INDEX(resultados!$A$2:$ZZ$421, 301, MATCH($B$1, resultados!$A$1:$ZZ$1, 0))</f>
        <v/>
      </c>
      <c r="B307">
        <f>INDEX(resultados!$A$2:$ZZ$421, 301, MATCH($B$2, resultados!$A$1:$ZZ$1, 0))</f>
        <v/>
      </c>
      <c r="C307">
        <f>INDEX(resultados!$A$2:$ZZ$421, 301, MATCH($B$3, resultados!$A$1:$ZZ$1, 0))</f>
        <v/>
      </c>
    </row>
    <row r="308">
      <c r="A308">
        <f>INDEX(resultados!$A$2:$ZZ$421, 302, MATCH($B$1, resultados!$A$1:$ZZ$1, 0))</f>
        <v/>
      </c>
      <c r="B308">
        <f>INDEX(resultados!$A$2:$ZZ$421, 302, MATCH($B$2, resultados!$A$1:$ZZ$1, 0))</f>
        <v/>
      </c>
      <c r="C308">
        <f>INDEX(resultados!$A$2:$ZZ$421, 302, MATCH($B$3, resultados!$A$1:$ZZ$1, 0))</f>
        <v/>
      </c>
    </row>
    <row r="309">
      <c r="A309">
        <f>INDEX(resultados!$A$2:$ZZ$421, 303, MATCH($B$1, resultados!$A$1:$ZZ$1, 0))</f>
        <v/>
      </c>
      <c r="B309">
        <f>INDEX(resultados!$A$2:$ZZ$421, 303, MATCH($B$2, resultados!$A$1:$ZZ$1, 0))</f>
        <v/>
      </c>
      <c r="C309">
        <f>INDEX(resultados!$A$2:$ZZ$421, 303, MATCH($B$3, resultados!$A$1:$ZZ$1, 0))</f>
        <v/>
      </c>
    </row>
    <row r="310">
      <c r="A310">
        <f>INDEX(resultados!$A$2:$ZZ$421, 304, MATCH($B$1, resultados!$A$1:$ZZ$1, 0))</f>
        <v/>
      </c>
      <c r="B310">
        <f>INDEX(resultados!$A$2:$ZZ$421, 304, MATCH($B$2, resultados!$A$1:$ZZ$1, 0))</f>
        <v/>
      </c>
      <c r="C310">
        <f>INDEX(resultados!$A$2:$ZZ$421, 304, MATCH($B$3, resultados!$A$1:$ZZ$1, 0))</f>
        <v/>
      </c>
    </row>
    <row r="311">
      <c r="A311">
        <f>INDEX(resultados!$A$2:$ZZ$421, 305, MATCH($B$1, resultados!$A$1:$ZZ$1, 0))</f>
        <v/>
      </c>
      <c r="B311">
        <f>INDEX(resultados!$A$2:$ZZ$421, 305, MATCH($B$2, resultados!$A$1:$ZZ$1, 0))</f>
        <v/>
      </c>
      <c r="C311">
        <f>INDEX(resultados!$A$2:$ZZ$421, 305, MATCH($B$3, resultados!$A$1:$ZZ$1, 0))</f>
        <v/>
      </c>
    </row>
    <row r="312">
      <c r="A312">
        <f>INDEX(resultados!$A$2:$ZZ$421, 306, MATCH($B$1, resultados!$A$1:$ZZ$1, 0))</f>
        <v/>
      </c>
      <c r="B312">
        <f>INDEX(resultados!$A$2:$ZZ$421, 306, MATCH($B$2, resultados!$A$1:$ZZ$1, 0))</f>
        <v/>
      </c>
      <c r="C312">
        <f>INDEX(resultados!$A$2:$ZZ$421, 306, MATCH($B$3, resultados!$A$1:$ZZ$1, 0))</f>
        <v/>
      </c>
    </row>
    <row r="313">
      <c r="A313">
        <f>INDEX(resultados!$A$2:$ZZ$421, 307, MATCH($B$1, resultados!$A$1:$ZZ$1, 0))</f>
        <v/>
      </c>
      <c r="B313">
        <f>INDEX(resultados!$A$2:$ZZ$421, 307, MATCH($B$2, resultados!$A$1:$ZZ$1, 0))</f>
        <v/>
      </c>
      <c r="C313">
        <f>INDEX(resultados!$A$2:$ZZ$421, 307, MATCH($B$3, resultados!$A$1:$ZZ$1, 0))</f>
        <v/>
      </c>
    </row>
    <row r="314">
      <c r="A314">
        <f>INDEX(resultados!$A$2:$ZZ$421, 308, MATCH($B$1, resultados!$A$1:$ZZ$1, 0))</f>
        <v/>
      </c>
      <c r="B314">
        <f>INDEX(resultados!$A$2:$ZZ$421, 308, MATCH($B$2, resultados!$A$1:$ZZ$1, 0))</f>
        <v/>
      </c>
      <c r="C314">
        <f>INDEX(resultados!$A$2:$ZZ$421, 308, MATCH($B$3, resultados!$A$1:$ZZ$1, 0))</f>
        <v/>
      </c>
    </row>
    <row r="315">
      <c r="A315">
        <f>INDEX(resultados!$A$2:$ZZ$421, 309, MATCH($B$1, resultados!$A$1:$ZZ$1, 0))</f>
        <v/>
      </c>
      <c r="B315">
        <f>INDEX(resultados!$A$2:$ZZ$421, 309, MATCH($B$2, resultados!$A$1:$ZZ$1, 0))</f>
        <v/>
      </c>
      <c r="C315">
        <f>INDEX(resultados!$A$2:$ZZ$421, 309, MATCH($B$3, resultados!$A$1:$ZZ$1, 0))</f>
        <v/>
      </c>
    </row>
    <row r="316">
      <c r="A316">
        <f>INDEX(resultados!$A$2:$ZZ$421, 310, MATCH($B$1, resultados!$A$1:$ZZ$1, 0))</f>
        <v/>
      </c>
      <c r="B316">
        <f>INDEX(resultados!$A$2:$ZZ$421, 310, MATCH($B$2, resultados!$A$1:$ZZ$1, 0))</f>
        <v/>
      </c>
      <c r="C316">
        <f>INDEX(resultados!$A$2:$ZZ$421, 310, MATCH($B$3, resultados!$A$1:$ZZ$1, 0))</f>
        <v/>
      </c>
    </row>
    <row r="317">
      <c r="A317">
        <f>INDEX(resultados!$A$2:$ZZ$421, 311, MATCH($B$1, resultados!$A$1:$ZZ$1, 0))</f>
        <v/>
      </c>
      <c r="B317">
        <f>INDEX(resultados!$A$2:$ZZ$421, 311, MATCH($B$2, resultados!$A$1:$ZZ$1, 0))</f>
        <v/>
      </c>
      <c r="C317">
        <f>INDEX(resultados!$A$2:$ZZ$421, 311, MATCH($B$3, resultados!$A$1:$ZZ$1, 0))</f>
        <v/>
      </c>
    </row>
    <row r="318">
      <c r="A318">
        <f>INDEX(resultados!$A$2:$ZZ$421, 312, MATCH($B$1, resultados!$A$1:$ZZ$1, 0))</f>
        <v/>
      </c>
      <c r="B318">
        <f>INDEX(resultados!$A$2:$ZZ$421, 312, MATCH($B$2, resultados!$A$1:$ZZ$1, 0))</f>
        <v/>
      </c>
      <c r="C318">
        <f>INDEX(resultados!$A$2:$ZZ$421, 312, MATCH($B$3, resultados!$A$1:$ZZ$1, 0))</f>
        <v/>
      </c>
    </row>
    <row r="319">
      <c r="A319">
        <f>INDEX(resultados!$A$2:$ZZ$421, 313, MATCH($B$1, resultados!$A$1:$ZZ$1, 0))</f>
        <v/>
      </c>
      <c r="B319">
        <f>INDEX(resultados!$A$2:$ZZ$421, 313, MATCH($B$2, resultados!$A$1:$ZZ$1, 0))</f>
        <v/>
      </c>
      <c r="C319">
        <f>INDEX(resultados!$A$2:$ZZ$421, 313, MATCH($B$3, resultados!$A$1:$ZZ$1, 0))</f>
        <v/>
      </c>
    </row>
    <row r="320">
      <c r="A320">
        <f>INDEX(resultados!$A$2:$ZZ$421, 314, MATCH($B$1, resultados!$A$1:$ZZ$1, 0))</f>
        <v/>
      </c>
      <c r="B320">
        <f>INDEX(resultados!$A$2:$ZZ$421, 314, MATCH($B$2, resultados!$A$1:$ZZ$1, 0))</f>
        <v/>
      </c>
      <c r="C320">
        <f>INDEX(resultados!$A$2:$ZZ$421, 314, MATCH($B$3, resultados!$A$1:$ZZ$1, 0))</f>
        <v/>
      </c>
    </row>
    <row r="321">
      <c r="A321">
        <f>INDEX(resultados!$A$2:$ZZ$421, 315, MATCH($B$1, resultados!$A$1:$ZZ$1, 0))</f>
        <v/>
      </c>
      <c r="B321">
        <f>INDEX(resultados!$A$2:$ZZ$421, 315, MATCH($B$2, resultados!$A$1:$ZZ$1, 0))</f>
        <v/>
      </c>
      <c r="C321">
        <f>INDEX(resultados!$A$2:$ZZ$421, 315, MATCH($B$3, resultados!$A$1:$ZZ$1, 0))</f>
        <v/>
      </c>
    </row>
    <row r="322">
      <c r="A322">
        <f>INDEX(resultados!$A$2:$ZZ$421, 316, MATCH($B$1, resultados!$A$1:$ZZ$1, 0))</f>
        <v/>
      </c>
      <c r="B322">
        <f>INDEX(resultados!$A$2:$ZZ$421, 316, MATCH($B$2, resultados!$A$1:$ZZ$1, 0))</f>
        <v/>
      </c>
      <c r="C322">
        <f>INDEX(resultados!$A$2:$ZZ$421, 316, MATCH($B$3, resultados!$A$1:$ZZ$1, 0))</f>
        <v/>
      </c>
    </row>
    <row r="323">
      <c r="A323">
        <f>INDEX(resultados!$A$2:$ZZ$421, 317, MATCH($B$1, resultados!$A$1:$ZZ$1, 0))</f>
        <v/>
      </c>
      <c r="B323">
        <f>INDEX(resultados!$A$2:$ZZ$421, 317, MATCH($B$2, resultados!$A$1:$ZZ$1, 0))</f>
        <v/>
      </c>
      <c r="C323">
        <f>INDEX(resultados!$A$2:$ZZ$421, 317, MATCH($B$3, resultados!$A$1:$ZZ$1, 0))</f>
        <v/>
      </c>
    </row>
    <row r="324">
      <c r="A324">
        <f>INDEX(resultados!$A$2:$ZZ$421, 318, MATCH($B$1, resultados!$A$1:$ZZ$1, 0))</f>
        <v/>
      </c>
      <c r="B324">
        <f>INDEX(resultados!$A$2:$ZZ$421, 318, MATCH($B$2, resultados!$A$1:$ZZ$1, 0))</f>
        <v/>
      </c>
      <c r="C324">
        <f>INDEX(resultados!$A$2:$ZZ$421, 318, MATCH($B$3, resultados!$A$1:$ZZ$1, 0))</f>
        <v/>
      </c>
    </row>
    <row r="325">
      <c r="A325">
        <f>INDEX(resultados!$A$2:$ZZ$421, 319, MATCH($B$1, resultados!$A$1:$ZZ$1, 0))</f>
        <v/>
      </c>
      <c r="B325">
        <f>INDEX(resultados!$A$2:$ZZ$421, 319, MATCH($B$2, resultados!$A$1:$ZZ$1, 0))</f>
        <v/>
      </c>
      <c r="C325">
        <f>INDEX(resultados!$A$2:$ZZ$421, 319, MATCH($B$3, resultados!$A$1:$ZZ$1, 0))</f>
        <v/>
      </c>
    </row>
    <row r="326">
      <c r="A326">
        <f>INDEX(resultados!$A$2:$ZZ$421, 320, MATCH($B$1, resultados!$A$1:$ZZ$1, 0))</f>
        <v/>
      </c>
      <c r="B326">
        <f>INDEX(resultados!$A$2:$ZZ$421, 320, MATCH($B$2, resultados!$A$1:$ZZ$1, 0))</f>
        <v/>
      </c>
      <c r="C326">
        <f>INDEX(resultados!$A$2:$ZZ$421, 320, MATCH($B$3, resultados!$A$1:$ZZ$1, 0))</f>
        <v/>
      </c>
    </row>
    <row r="327">
      <c r="A327">
        <f>INDEX(resultados!$A$2:$ZZ$421, 321, MATCH($B$1, resultados!$A$1:$ZZ$1, 0))</f>
        <v/>
      </c>
      <c r="B327">
        <f>INDEX(resultados!$A$2:$ZZ$421, 321, MATCH($B$2, resultados!$A$1:$ZZ$1, 0))</f>
        <v/>
      </c>
      <c r="C327">
        <f>INDEX(resultados!$A$2:$ZZ$421, 321, MATCH($B$3, resultados!$A$1:$ZZ$1, 0))</f>
        <v/>
      </c>
    </row>
    <row r="328">
      <c r="A328">
        <f>INDEX(resultados!$A$2:$ZZ$421, 322, MATCH($B$1, resultados!$A$1:$ZZ$1, 0))</f>
        <v/>
      </c>
      <c r="B328">
        <f>INDEX(resultados!$A$2:$ZZ$421, 322, MATCH($B$2, resultados!$A$1:$ZZ$1, 0))</f>
        <v/>
      </c>
      <c r="C328">
        <f>INDEX(resultados!$A$2:$ZZ$421, 322, MATCH($B$3, resultados!$A$1:$ZZ$1, 0))</f>
        <v/>
      </c>
    </row>
    <row r="329">
      <c r="A329">
        <f>INDEX(resultados!$A$2:$ZZ$421, 323, MATCH($B$1, resultados!$A$1:$ZZ$1, 0))</f>
        <v/>
      </c>
      <c r="B329">
        <f>INDEX(resultados!$A$2:$ZZ$421, 323, MATCH($B$2, resultados!$A$1:$ZZ$1, 0))</f>
        <v/>
      </c>
      <c r="C329">
        <f>INDEX(resultados!$A$2:$ZZ$421, 323, MATCH($B$3, resultados!$A$1:$ZZ$1, 0))</f>
        <v/>
      </c>
    </row>
    <row r="330">
      <c r="A330">
        <f>INDEX(resultados!$A$2:$ZZ$421, 324, MATCH($B$1, resultados!$A$1:$ZZ$1, 0))</f>
        <v/>
      </c>
      <c r="B330">
        <f>INDEX(resultados!$A$2:$ZZ$421, 324, MATCH($B$2, resultados!$A$1:$ZZ$1, 0))</f>
        <v/>
      </c>
      <c r="C330">
        <f>INDEX(resultados!$A$2:$ZZ$421, 324, MATCH($B$3, resultados!$A$1:$ZZ$1, 0))</f>
        <v/>
      </c>
    </row>
    <row r="331">
      <c r="A331">
        <f>INDEX(resultados!$A$2:$ZZ$421, 325, MATCH($B$1, resultados!$A$1:$ZZ$1, 0))</f>
        <v/>
      </c>
      <c r="B331">
        <f>INDEX(resultados!$A$2:$ZZ$421, 325, MATCH($B$2, resultados!$A$1:$ZZ$1, 0))</f>
        <v/>
      </c>
      <c r="C331">
        <f>INDEX(resultados!$A$2:$ZZ$421, 325, MATCH($B$3, resultados!$A$1:$ZZ$1, 0))</f>
        <v/>
      </c>
    </row>
    <row r="332">
      <c r="A332">
        <f>INDEX(resultados!$A$2:$ZZ$421, 326, MATCH($B$1, resultados!$A$1:$ZZ$1, 0))</f>
        <v/>
      </c>
      <c r="B332">
        <f>INDEX(resultados!$A$2:$ZZ$421, 326, MATCH($B$2, resultados!$A$1:$ZZ$1, 0))</f>
        <v/>
      </c>
      <c r="C332">
        <f>INDEX(resultados!$A$2:$ZZ$421, 326, MATCH($B$3, resultados!$A$1:$ZZ$1, 0))</f>
        <v/>
      </c>
    </row>
    <row r="333">
      <c r="A333">
        <f>INDEX(resultados!$A$2:$ZZ$421, 327, MATCH($B$1, resultados!$A$1:$ZZ$1, 0))</f>
        <v/>
      </c>
      <c r="B333">
        <f>INDEX(resultados!$A$2:$ZZ$421, 327, MATCH($B$2, resultados!$A$1:$ZZ$1, 0))</f>
        <v/>
      </c>
      <c r="C333">
        <f>INDEX(resultados!$A$2:$ZZ$421, 327, MATCH($B$3, resultados!$A$1:$ZZ$1, 0))</f>
        <v/>
      </c>
    </row>
    <row r="334">
      <c r="A334">
        <f>INDEX(resultados!$A$2:$ZZ$421, 328, MATCH($B$1, resultados!$A$1:$ZZ$1, 0))</f>
        <v/>
      </c>
      <c r="B334">
        <f>INDEX(resultados!$A$2:$ZZ$421, 328, MATCH($B$2, resultados!$A$1:$ZZ$1, 0))</f>
        <v/>
      </c>
      <c r="C334">
        <f>INDEX(resultados!$A$2:$ZZ$421, 328, MATCH($B$3, resultados!$A$1:$ZZ$1, 0))</f>
        <v/>
      </c>
    </row>
    <row r="335">
      <c r="A335">
        <f>INDEX(resultados!$A$2:$ZZ$421, 329, MATCH($B$1, resultados!$A$1:$ZZ$1, 0))</f>
        <v/>
      </c>
      <c r="B335">
        <f>INDEX(resultados!$A$2:$ZZ$421, 329, MATCH($B$2, resultados!$A$1:$ZZ$1, 0))</f>
        <v/>
      </c>
      <c r="C335">
        <f>INDEX(resultados!$A$2:$ZZ$421, 329, MATCH($B$3, resultados!$A$1:$ZZ$1, 0))</f>
        <v/>
      </c>
    </row>
    <row r="336">
      <c r="A336">
        <f>INDEX(resultados!$A$2:$ZZ$421, 330, MATCH($B$1, resultados!$A$1:$ZZ$1, 0))</f>
        <v/>
      </c>
      <c r="B336">
        <f>INDEX(resultados!$A$2:$ZZ$421, 330, MATCH($B$2, resultados!$A$1:$ZZ$1, 0))</f>
        <v/>
      </c>
      <c r="C336">
        <f>INDEX(resultados!$A$2:$ZZ$421, 330, MATCH($B$3, resultados!$A$1:$ZZ$1, 0))</f>
        <v/>
      </c>
    </row>
    <row r="337">
      <c r="A337">
        <f>INDEX(resultados!$A$2:$ZZ$421, 331, MATCH($B$1, resultados!$A$1:$ZZ$1, 0))</f>
        <v/>
      </c>
      <c r="B337">
        <f>INDEX(resultados!$A$2:$ZZ$421, 331, MATCH($B$2, resultados!$A$1:$ZZ$1, 0))</f>
        <v/>
      </c>
      <c r="C337">
        <f>INDEX(resultados!$A$2:$ZZ$421, 331, MATCH($B$3, resultados!$A$1:$ZZ$1, 0))</f>
        <v/>
      </c>
    </row>
    <row r="338">
      <c r="A338">
        <f>INDEX(resultados!$A$2:$ZZ$421, 332, MATCH($B$1, resultados!$A$1:$ZZ$1, 0))</f>
        <v/>
      </c>
      <c r="B338">
        <f>INDEX(resultados!$A$2:$ZZ$421, 332, MATCH($B$2, resultados!$A$1:$ZZ$1, 0))</f>
        <v/>
      </c>
      <c r="C338">
        <f>INDEX(resultados!$A$2:$ZZ$421, 332, MATCH($B$3, resultados!$A$1:$ZZ$1, 0))</f>
        <v/>
      </c>
    </row>
    <row r="339">
      <c r="A339">
        <f>INDEX(resultados!$A$2:$ZZ$421, 333, MATCH($B$1, resultados!$A$1:$ZZ$1, 0))</f>
        <v/>
      </c>
      <c r="B339">
        <f>INDEX(resultados!$A$2:$ZZ$421, 333, MATCH($B$2, resultados!$A$1:$ZZ$1, 0))</f>
        <v/>
      </c>
      <c r="C339">
        <f>INDEX(resultados!$A$2:$ZZ$421, 333, MATCH($B$3, resultados!$A$1:$ZZ$1, 0))</f>
        <v/>
      </c>
    </row>
    <row r="340">
      <c r="A340">
        <f>INDEX(resultados!$A$2:$ZZ$421, 334, MATCH($B$1, resultados!$A$1:$ZZ$1, 0))</f>
        <v/>
      </c>
      <c r="B340">
        <f>INDEX(resultados!$A$2:$ZZ$421, 334, MATCH($B$2, resultados!$A$1:$ZZ$1, 0))</f>
        <v/>
      </c>
      <c r="C340">
        <f>INDEX(resultados!$A$2:$ZZ$421, 334, MATCH($B$3, resultados!$A$1:$ZZ$1, 0))</f>
        <v/>
      </c>
    </row>
    <row r="341">
      <c r="A341">
        <f>INDEX(resultados!$A$2:$ZZ$421, 335, MATCH($B$1, resultados!$A$1:$ZZ$1, 0))</f>
        <v/>
      </c>
      <c r="B341">
        <f>INDEX(resultados!$A$2:$ZZ$421, 335, MATCH($B$2, resultados!$A$1:$ZZ$1, 0))</f>
        <v/>
      </c>
      <c r="C341">
        <f>INDEX(resultados!$A$2:$ZZ$421, 335, MATCH($B$3, resultados!$A$1:$ZZ$1, 0))</f>
        <v/>
      </c>
    </row>
    <row r="342">
      <c r="A342">
        <f>INDEX(resultados!$A$2:$ZZ$421, 336, MATCH($B$1, resultados!$A$1:$ZZ$1, 0))</f>
        <v/>
      </c>
      <c r="B342">
        <f>INDEX(resultados!$A$2:$ZZ$421, 336, MATCH($B$2, resultados!$A$1:$ZZ$1, 0))</f>
        <v/>
      </c>
      <c r="C342">
        <f>INDEX(resultados!$A$2:$ZZ$421, 336, MATCH($B$3, resultados!$A$1:$ZZ$1, 0))</f>
        <v/>
      </c>
    </row>
    <row r="343">
      <c r="A343">
        <f>INDEX(resultados!$A$2:$ZZ$421, 337, MATCH($B$1, resultados!$A$1:$ZZ$1, 0))</f>
        <v/>
      </c>
      <c r="B343">
        <f>INDEX(resultados!$A$2:$ZZ$421, 337, MATCH($B$2, resultados!$A$1:$ZZ$1, 0))</f>
        <v/>
      </c>
      <c r="C343">
        <f>INDEX(resultados!$A$2:$ZZ$421, 337, MATCH($B$3, resultados!$A$1:$ZZ$1, 0))</f>
        <v/>
      </c>
    </row>
    <row r="344">
      <c r="A344">
        <f>INDEX(resultados!$A$2:$ZZ$421, 338, MATCH($B$1, resultados!$A$1:$ZZ$1, 0))</f>
        <v/>
      </c>
      <c r="B344">
        <f>INDEX(resultados!$A$2:$ZZ$421, 338, MATCH($B$2, resultados!$A$1:$ZZ$1, 0))</f>
        <v/>
      </c>
      <c r="C344">
        <f>INDEX(resultados!$A$2:$ZZ$421, 338, MATCH($B$3, resultados!$A$1:$ZZ$1, 0))</f>
        <v/>
      </c>
    </row>
    <row r="345">
      <c r="A345">
        <f>INDEX(resultados!$A$2:$ZZ$421, 339, MATCH($B$1, resultados!$A$1:$ZZ$1, 0))</f>
        <v/>
      </c>
      <c r="B345">
        <f>INDEX(resultados!$A$2:$ZZ$421, 339, MATCH($B$2, resultados!$A$1:$ZZ$1, 0))</f>
        <v/>
      </c>
      <c r="C345">
        <f>INDEX(resultados!$A$2:$ZZ$421, 339, MATCH($B$3, resultados!$A$1:$ZZ$1, 0))</f>
        <v/>
      </c>
    </row>
    <row r="346">
      <c r="A346">
        <f>INDEX(resultados!$A$2:$ZZ$421, 340, MATCH($B$1, resultados!$A$1:$ZZ$1, 0))</f>
        <v/>
      </c>
      <c r="B346">
        <f>INDEX(resultados!$A$2:$ZZ$421, 340, MATCH($B$2, resultados!$A$1:$ZZ$1, 0))</f>
        <v/>
      </c>
      <c r="C346">
        <f>INDEX(resultados!$A$2:$ZZ$421, 340, MATCH($B$3, resultados!$A$1:$ZZ$1, 0))</f>
        <v/>
      </c>
    </row>
    <row r="347">
      <c r="A347">
        <f>INDEX(resultados!$A$2:$ZZ$421, 341, MATCH($B$1, resultados!$A$1:$ZZ$1, 0))</f>
        <v/>
      </c>
      <c r="B347">
        <f>INDEX(resultados!$A$2:$ZZ$421, 341, MATCH($B$2, resultados!$A$1:$ZZ$1, 0))</f>
        <v/>
      </c>
      <c r="C347">
        <f>INDEX(resultados!$A$2:$ZZ$421, 341, MATCH($B$3, resultados!$A$1:$ZZ$1, 0))</f>
        <v/>
      </c>
    </row>
    <row r="348">
      <c r="A348">
        <f>INDEX(resultados!$A$2:$ZZ$421, 342, MATCH($B$1, resultados!$A$1:$ZZ$1, 0))</f>
        <v/>
      </c>
      <c r="B348">
        <f>INDEX(resultados!$A$2:$ZZ$421, 342, MATCH($B$2, resultados!$A$1:$ZZ$1, 0))</f>
        <v/>
      </c>
      <c r="C348">
        <f>INDEX(resultados!$A$2:$ZZ$421, 342, MATCH($B$3, resultados!$A$1:$ZZ$1, 0))</f>
        <v/>
      </c>
    </row>
    <row r="349">
      <c r="A349">
        <f>INDEX(resultados!$A$2:$ZZ$421, 343, MATCH($B$1, resultados!$A$1:$ZZ$1, 0))</f>
        <v/>
      </c>
      <c r="B349">
        <f>INDEX(resultados!$A$2:$ZZ$421, 343, MATCH($B$2, resultados!$A$1:$ZZ$1, 0))</f>
        <v/>
      </c>
      <c r="C349">
        <f>INDEX(resultados!$A$2:$ZZ$421, 343, MATCH($B$3, resultados!$A$1:$ZZ$1, 0))</f>
        <v/>
      </c>
    </row>
    <row r="350">
      <c r="A350">
        <f>INDEX(resultados!$A$2:$ZZ$421, 344, MATCH($B$1, resultados!$A$1:$ZZ$1, 0))</f>
        <v/>
      </c>
      <c r="B350">
        <f>INDEX(resultados!$A$2:$ZZ$421, 344, MATCH($B$2, resultados!$A$1:$ZZ$1, 0))</f>
        <v/>
      </c>
      <c r="C350">
        <f>INDEX(resultados!$A$2:$ZZ$421, 344, MATCH($B$3, resultados!$A$1:$ZZ$1, 0))</f>
        <v/>
      </c>
    </row>
    <row r="351">
      <c r="A351">
        <f>INDEX(resultados!$A$2:$ZZ$421, 345, MATCH($B$1, resultados!$A$1:$ZZ$1, 0))</f>
        <v/>
      </c>
      <c r="B351">
        <f>INDEX(resultados!$A$2:$ZZ$421, 345, MATCH($B$2, resultados!$A$1:$ZZ$1, 0))</f>
        <v/>
      </c>
      <c r="C351">
        <f>INDEX(resultados!$A$2:$ZZ$421, 345, MATCH($B$3, resultados!$A$1:$ZZ$1, 0))</f>
        <v/>
      </c>
    </row>
    <row r="352">
      <c r="A352">
        <f>INDEX(resultados!$A$2:$ZZ$421, 346, MATCH($B$1, resultados!$A$1:$ZZ$1, 0))</f>
        <v/>
      </c>
      <c r="B352">
        <f>INDEX(resultados!$A$2:$ZZ$421, 346, MATCH($B$2, resultados!$A$1:$ZZ$1, 0))</f>
        <v/>
      </c>
      <c r="C352">
        <f>INDEX(resultados!$A$2:$ZZ$421, 346, MATCH($B$3, resultados!$A$1:$ZZ$1, 0))</f>
        <v/>
      </c>
    </row>
    <row r="353">
      <c r="A353">
        <f>INDEX(resultados!$A$2:$ZZ$421, 347, MATCH($B$1, resultados!$A$1:$ZZ$1, 0))</f>
        <v/>
      </c>
      <c r="B353">
        <f>INDEX(resultados!$A$2:$ZZ$421, 347, MATCH($B$2, resultados!$A$1:$ZZ$1, 0))</f>
        <v/>
      </c>
      <c r="C353">
        <f>INDEX(resultados!$A$2:$ZZ$421, 347, MATCH($B$3, resultados!$A$1:$ZZ$1, 0))</f>
        <v/>
      </c>
    </row>
    <row r="354">
      <c r="A354">
        <f>INDEX(resultados!$A$2:$ZZ$421, 348, MATCH($B$1, resultados!$A$1:$ZZ$1, 0))</f>
        <v/>
      </c>
      <c r="B354">
        <f>INDEX(resultados!$A$2:$ZZ$421, 348, MATCH($B$2, resultados!$A$1:$ZZ$1, 0))</f>
        <v/>
      </c>
      <c r="C354">
        <f>INDEX(resultados!$A$2:$ZZ$421, 348, MATCH($B$3, resultados!$A$1:$ZZ$1, 0))</f>
        <v/>
      </c>
    </row>
    <row r="355">
      <c r="A355">
        <f>INDEX(resultados!$A$2:$ZZ$421, 349, MATCH($B$1, resultados!$A$1:$ZZ$1, 0))</f>
        <v/>
      </c>
      <c r="B355">
        <f>INDEX(resultados!$A$2:$ZZ$421, 349, MATCH($B$2, resultados!$A$1:$ZZ$1, 0))</f>
        <v/>
      </c>
      <c r="C355">
        <f>INDEX(resultados!$A$2:$ZZ$421, 349, MATCH($B$3, resultados!$A$1:$ZZ$1, 0))</f>
        <v/>
      </c>
    </row>
    <row r="356">
      <c r="A356">
        <f>INDEX(resultados!$A$2:$ZZ$421, 350, MATCH($B$1, resultados!$A$1:$ZZ$1, 0))</f>
        <v/>
      </c>
      <c r="B356">
        <f>INDEX(resultados!$A$2:$ZZ$421, 350, MATCH($B$2, resultados!$A$1:$ZZ$1, 0))</f>
        <v/>
      </c>
      <c r="C356">
        <f>INDEX(resultados!$A$2:$ZZ$421, 350, MATCH($B$3, resultados!$A$1:$ZZ$1, 0))</f>
        <v/>
      </c>
    </row>
    <row r="357">
      <c r="A357">
        <f>INDEX(resultados!$A$2:$ZZ$421, 351, MATCH($B$1, resultados!$A$1:$ZZ$1, 0))</f>
        <v/>
      </c>
      <c r="B357">
        <f>INDEX(resultados!$A$2:$ZZ$421, 351, MATCH($B$2, resultados!$A$1:$ZZ$1, 0))</f>
        <v/>
      </c>
      <c r="C357">
        <f>INDEX(resultados!$A$2:$ZZ$421, 351, MATCH($B$3, resultados!$A$1:$ZZ$1, 0))</f>
        <v/>
      </c>
    </row>
    <row r="358">
      <c r="A358">
        <f>INDEX(resultados!$A$2:$ZZ$421, 352, MATCH($B$1, resultados!$A$1:$ZZ$1, 0))</f>
        <v/>
      </c>
      <c r="B358">
        <f>INDEX(resultados!$A$2:$ZZ$421, 352, MATCH($B$2, resultados!$A$1:$ZZ$1, 0))</f>
        <v/>
      </c>
      <c r="C358">
        <f>INDEX(resultados!$A$2:$ZZ$421, 352, MATCH($B$3, resultados!$A$1:$ZZ$1, 0))</f>
        <v/>
      </c>
    </row>
    <row r="359">
      <c r="A359">
        <f>INDEX(resultados!$A$2:$ZZ$421, 353, MATCH($B$1, resultados!$A$1:$ZZ$1, 0))</f>
        <v/>
      </c>
      <c r="B359">
        <f>INDEX(resultados!$A$2:$ZZ$421, 353, MATCH($B$2, resultados!$A$1:$ZZ$1, 0))</f>
        <v/>
      </c>
      <c r="C359">
        <f>INDEX(resultados!$A$2:$ZZ$421, 353, MATCH($B$3, resultados!$A$1:$ZZ$1, 0))</f>
        <v/>
      </c>
    </row>
    <row r="360">
      <c r="A360">
        <f>INDEX(resultados!$A$2:$ZZ$421, 354, MATCH($B$1, resultados!$A$1:$ZZ$1, 0))</f>
        <v/>
      </c>
      <c r="B360">
        <f>INDEX(resultados!$A$2:$ZZ$421, 354, MATCH($B$2, resultados!$A$1:$ZZ$1, 0))</f>
        <v/>
      </c>
      <c r="C360">
        <f>INDEX(resultados!$A$2:$ZZ$421, 354, MATCH($B$3, resultados!$A$1:$ZZ$1, 0))</f>
        <v/>
      </c>
    </row>
    <row r="361">
      <c r="A361">
        <f>INDEX(resultados!$A$2:$ZZ$421, 355, MATCH($B$1, resultados!$A$1:$ZZ$1, 0))</f>
        <v/>
      </c>
      <c r="B361">
        <f>INDEX(resultados!$A$2:$ZZ$421, 355, MATCH($B$2, resultados!$A$1:$ZZ$1, 0))</f>
        <v/>
      </c>
      <c r="C361">
        <f>INDEX(resultados!$A$2:$ZZ$421, 355, MATCH($B$3, resultados!$A$1:$ZZ$1, 0))</f>
        <v/>
      </c>
    </row>
    <row r="362">
      <c r="A362">
        <f>INDEX(resultados!$A$2:$ZZ$421, 356, MATCH($B$1, resultados!$A$1:$ZZ$1, 0))</f>
        <v/>
      </c>
      <c r="B362">
        <f>INDEX(resultados!$A$2:$ZZ$421, 356, MATCH($B$2, resultados!$A$1:$ZZ$1, 0))</f>
        <v/>
      </c>
      <c r="C362">
        <f>INDEX(resultados!$A$2:$ZZ$421, 356, MATCH($B$3, resultados!$A$1:$ZZ$1, 0))</f>
        <v/>
      </c>
    </row>
    <row r="363">
      <c r="A363">
        <f>INDEX(resultados!$A$2:$ZZ$421, 357, MATCH($B$1, resultados!$A$1:$ZZ$1, 0))</f>
        <v/>
      </c>
      <c r="B363">
        <f>INDEX(resultados!$A$2:$ZZ$421, 357, MATCH($B$2, resultados!$A$1:$ZZ$1, 0))</f>
        <v/>
      </c>
      <c r="C363">
        <f>INDEX(resultados!$A$2:$ZZ$421, 357, MATCH($B$3, resultados!$A$1:$ZZ$1, 0))</f>
        <v/>
      </c>
    </row>
    <row r="364">
      <c r="A364">
        <f>INDEX(resultados!$A$2:$ZZ$421, 358, MATCH($B$1, resultados!$A$1:$ZZ$1, 0))</f>
        <v/>
      </c>
      <c r="B364">
        <f>INDEX(resultados!$A$2:$ZZ$421, 358, MATCH($B$2, resultados!$A$1:$ZZ$1, 0))</f>
        <v/>
      </c>
      <c r="C364">
        <f>INDEX(resultados!$A$2:$ZZ$421, 358, MATCH($B$3, resultados!$A$1:$ZZ$1, 0))</f>
        <v/>
      </c>
    </row>
    <row r="365">
      <c r="A365">
        <f>INDEX(resultados!$A$2:$ZZ$421, 359, MATCH($B$1, resultados!$A$1:$ZZ$1, 0))</f>
        <v/>
      </c>
      <c r="B365">
        <f>INDEX(resultados!$A$2:$ZZ$421, 359, MATCH($B$2, resultados!$A$1:$ZZ$1, 0))</f>
        <v/>
      </c>
      <c r="C365">
        <f>INDEX(resultados!$A$2:$ZZ$421, 359, MATCH($B$3, resultados!$A$1:$ZZ$1, 0))</f>
        <v/>
      </c>
    </row>
    <row r="366">
      <c r="A366">
        <f>INDEX(resultados!$A$2:$ZZ$421, 360, MATCH($B$1, resultados!$A$1:$ZZ$1, 0))</f>
        <v/>
      </c>
      <c r="B366">
        <f>INDEX(resultados!$A$2:$ZZ$421, 360, MATCH($B$2, resultados!$A$1:$ZZ$1, 0))</f>
        <v/>
      </c>
      <c r="C366">
        <f>INDEX(resultados!$A$2:$ZZ$421, 360, MATCH($B$3, resultados!$A$1:$ZZ$1, 0))</f>
        <v/>
      </c>
    </row>
    <row r="367">
      <c r="A367">
        <f>INDEX(resultados!$A$2:$ZZ$421, 361, MATCH($B$1, resultados!$A$1:$ZZ$1, 0))</f>
        <v/>
      </c>
      <c r="B367">
        <f>INDEX(resultados!$A$2:$ZZ$421, 361, MATCH($B$2, resultados!$A$1:$ZZ$1, 0))</f>
        <v/>
      </c>
      <c r="C367">
        <f>INDEX(resultados!$A$2:$ZZ$421, 361, MATCH($B$3, resultados!$A$1:$ZZ$1, 0))</f>
        <v/>
      </c>
    </row>
    <row r="368">
      <c r="A368">
        <f>INDEX(resultados!$A$2:$ZZ$421, 362, MATCH($B$1, resultados!$A$1:$ZZ$1, 0))</f>
        <v/>
      </c>
      <c r="B368">
        <f>INDEX(resultados!$A$2:$ZZ$421, 362, MATCH($B$2, resultados!$A$1:$ZZ$1, 0))</f>
        <v/>
      </c>
      <c r="C368">
        <f>INDEX(resultados!$A$2:$ZZ$421, 362, MATCH($B$3, resultados!$A$1:$ZZ$1, 0))</f>
        <v/>
      </c>
    </row>
    <row r="369">
      <c r="A369">
        <f>INDEX(resultados!$A$2:$ZZ$421, 363, MATCH($B$1, resultados!$A$1:$ZZ$1, 0))</f>
        <v/>
      </c>
      <c r="B369">
        <f>INDEX(resultados!$A$2:$ZZ$421, 363, MATCH($B$2, resultados!$A$1:$ZZ$1, 0))</f>
        <v/>
      </c>
      <c r="C369">
        <f>INDEX(resultados!$A$2:$ZZ$421, 363, MATCH($B$3, resultados!$A$1:$ZZ$1, 0))</f>
        <v/>
      </c>
    </row>
    <row r="370">
      <c r="A370">
        <f>INDEX(resultados!$A$2:$ZZ$421, 364, MATCH($B$1, resultados!$A$1:$ZZ$1, 0))</f>
        <v/>
      </c>
      <c r="B370">
        <f>INDEX(resultados!$A$2:$ZZ$421, 364, MATCH($B$2, resultados!$A$1:$ZZ$1, 0))</f>
        <v/>
      </c>
      <c r="C370">
        <f>INDEX(resultados!$A$2:$ZZ$421, 364, MATCH($B$3, resultados!$A$1:$ZZ$1, 0))</f>
        <v/>
      </c>
    </row>
    <row r="371">
      <c r="A371">
        <f>INDEX(resultados!$A$2:$ZZ$421, 365, MATCH($B$1, resultados!$A$1:$ZZ$1, 0))</f>
        <v/>
      </c>
      <c r="B371">
        <f>INDEX(resultados!$A$2:$ZZ$421, 365, MATCH($B$2, resultados!$A$1:$ZZ$1, 0))</f>
        <v/>
      </c>
      <c r="C371">
        <f>INDEX(resultados!$A$2:$ZZ$421, 365, MATCH($B$3, resultados!$A$1:$ZZ$1, 0))</f>
        <v/>
      </c>
    </row>
    <row r="372">
      <c r="A372">
        <f>INDEX(resultados!$A$2:$ZZ$421, 366, MATCH($B$1, resultados!$A$1:$ZZ$1, 0))</f>
        <v/>
      </c>
      <c r="B372">
        <f>INDEX(resultados!$A$2:$ZZ$421, 366, MATCH($B$2, resultados!$A$1:$ZZ$1, 0))</f>
        <v/>
      </c>
      <c r="C372">
        <f>INDEX(resultados!$A$2:$ZZ$421, 366, MATCH($B$3, resultados!$A$1:$ZZ$1, 0))</f>
        <v/>
      </c>
    </row>
    <row r="373">
      <c r="A373">
        <f>INDEX(resultados!$A$2:$ZZ$421, 367, MATCH($B$1, resultados!$A$1:$ZZ$1, 0))</f>
        <v/>
      </c>
      <c r="B373">
        <f>INDEX(resultados!$A$2:$ZZ$421, 367, MATCH($B$2, resultados!$A$1:$ZZ$1, 0))</f>
        <v/>
      </c>
      <c r="C373">
        <f>INDEX(resultados!$A$2:$ZZ$421, 367, MATCH($B$3, resultados!$A$1:$ZZ$1, 0))</f>
        <v/>
      </c>
    </row>
    <row r="374">
      <c r="A374">
        <f>INDEX(resultados!$A$2:$ZZ$421, 368, MATCH($B$1, resultados!$A$1:$ZZ$1, 0))</f>
        <v/>
      </c>
      <c r="B374">
        <f>INDEX(resultados!$A$2:$ZZ$421, 368, MATCH($B$2, resultados!$A$1:$ZZ$1, 0))</f>
        <v/>
      </c>
      <c r="C374">
        <f>INDEX(resultados!$A$2:$ZZ$421, 368, MATCH($B$3, resultados!$A$1:$ZZ$1, 0))</f>
        <v/>
      </c>
    </row>
    <row r="375">
      <c r="A375">
        <f>INDEX(resultados!$A$2:$ZZ$421, 369, MATCH($B$1, resultados!$A$1:$ZZ$1, 0))</f>
        <v/>
      </c>
      <c r="B375">
        <f>INDEX(resultados!$A$2:$ZZ$421, 369, MATCH($B$2, resultados!$A$1:$ZZ$1, 0))</f>
        <v/>
      </c>
      <c r="C375">
        <f>INDEX(resultados!$A$2:$ZZ$421, 369, MATCH($B$3, resultados!$A$1:$ZZ$1, 0))</f>
        <v/>
      </c>
    </row>
    <row r="376">
      <c r="A376">
        <f>INDEX(resultados!$A$2:$ZZ$421, 370, MATCH($B$1, resultados!$A$1:$ZZ$1, 0))</f>
        <v/>
      </c>
      <c r="B376">
        <f>INDEX(resultados!$A$2:$ZZ$421, 370, MATCH($B$2, resultados!$A$1:$ZZ$1, 0))</f>
        <v/>
      </c>
      <c r="C376">
        <f>INDEX(resultados!$A$2:$ZZ$421, 370, MATCH($B$3, resultados!$A$1:$ZZ$1, 0))</f>
        <v/>
      </c>
    </row>
    <row r="377">
      <c r="A377">
        <f>INDEX(resultados!$A$2:$ZZ$421, 371, MATCH($B$1, resultados!$A$1:$ZZ$1, 0))</f>
        <v/>
      </c>
      <c r="B377">
        <f>INDEX(resultados!$A$2:$ZZ$421, 371, MATCH($B$2, resultados!$A$1:$ZZ$1, 0))</f>
        <v/>
      </c>
      <c r="C377">
        <f>INDEX(resultados!$A$2:$ZZ$421, 371, MATCH($B$3, resultados!$A$1:$ZZ$1, 0))</f>
        <v/>
      </c>
    </row>
    <row r="378">
      <c r="A378">
        <f>INDEX(resultados!$A$2:$ZZ$421, 372, MATCH($B$1, resultados!$A$1:$ZZ$1, 0))</f>
        <v/>
      </c>
      <c r="B378">
        <f>INDEX(resultados!$A$2:$ZZ$421, 372, MATCH($B$2, resultados!$A$1:$ZZ$1, 0))</f>
        <v/>
      </c>
      <c r="C378">
        <f>INDEX(resultados!$A$2:$ZZ$421, 372, MATCH($B$3, resultados!$A$1:$ZZ$1, 0))</f>
        <v/>
      </c>
    </row>
    <row r="379">
      <c r="A379">
        <f>INDEX(resultados!$A$2:$ZZ$421, 373, MATCH($B$1, resultados!$A$1:$ZZ$1, 0))</f>
        <v/>
      </c>
      <c r="B379">
        <f>INDEX(resultados!$A$2:$ZZ$421, 373, MATCH($B$2, resultados!$A$1:$ZZ$1, 0))</f>
        <v/>
      </c>
      <c r="C379">
        <f>INDEX(resultados!$A$2:$ZZ$421, 373, MATCH($B$3, resultados!$A$1:$ZZ$1, 0))</f>
        <v/>
      </c>
    </row>
    <row r="380">
      <c r="A380">
        <f>INDEX(resultados!$A$2:$ZZ$421, 374, MATCH($B$1, resultados!$A$1:$ZZ$1, 0))</f>
        <v/>
      </c>
      <c r="B380">
        <f>INDEX(resultados!$A$2:$ZZ$421, 374, MATCH($B$2, resultados!$A$1:$ZZ$1, 0))</f>
        <v/>
      </c>
      <c r="C380">
        <f>INDEX(resultados!$A$2:$ZZ$421, 374, MATCH($B$3, resultados!$A$1:$ZZ$1, 0))</f>
        <v/>
      </c>
    </row>
    <row r="381">
      <c r="A381">
        <f>INDEX(resultados!$A$2:$ZZ$421, 375, MATCH($B$1, resultados!$A$1:$ZZ$1, 0))</f>
        <v/>
      </c>
      <c r="B381">
        <f>INDEX(resultados!$A$2:$ZZ$421, 375, MATCH($B$2, resultados!$A$1:$ZZ$1, 0))</f>
        <v/>
      </c>
      <c r="C381">
        <f>INDEX(resultados!$A$2:$ZZ$421, 375, MATCH($B$3, resultados!$A$1:$ZZ$1, 0))</f>
        <v/>
      </c>
    </row>
    <row r="382">
      <c r="A382">
        <f>INDEX(resultados!$A$2:$ZZ$421, 376, MATCH($B$1, resultados!$A$1:$ZZ$1, 0))</f>
        <v/>
      </c>
      <c r="B382">
        <f>INDEX(resultados!$A$2:$ZZ$421, 376, MATCH($B$2, resultados!$A$1:$ZZ$1, 0))</f>
        <v/>
      </c>
      <c r="C382">
        <f>INDEX(resultados!$A$2:$ZZ$421, 376, MATCH($B$3, resultados!$A$1:$ZZ$1, 0))</f>
        <v/>
      </c>
    </row>
    <row r="383">
      <c r="A383">
        <f>INDEX(resultados!$A$2:$ZZ$421, 377, MATCH($B$1, resultados!$A$1:$ZZ$1, 0))</f>
        <v/>
      </c>
      <c r="B383">
        <f>INDEX(resultados!$A$2:$ZZ$421, 377, MATCH($B$2, resultados!$A$1:$ZZ$1, 0))</f>
        <v/>
      </c>
      <c r="C383">
        <f>INDEX(resultados!$A$2:$ZZ$421, 377, MATCH($B$3, resultados!$A$1:$ZZ$1, 0))</f>
        <v/>
      </c>
    </row>
    <row r="384">
      <c r="A384">
        <f>INDEX(resultados!$A$2:$ZZ$421, 378, MATCH($B$1, resultados!$A$1:$ZZ$1, 0))</f>
        <v/>
      </c>
      <c r="B384">
        <f>INDEX(resultados!$A$2:$ZZ$421, 378, MATCH($B$2, resultados!$A$1:$ZZ$1, 0))</f>
        <v/>
      </c>
      <c r="C384">
        <f>INDEX(resultados!$A$2:$ZZ$421, 378, MATCH($B$3, resultados!$A$1:$ZZ$1, 0))</f>
        <v/>
      </c>
    </row>
    <row r="385">
      <c r="A385">
        <f>INDEX(resultados!$A$2:$ZZ$421, 379, MATCH($B$1, resultados!$A$1:$ZZ$1, 0))</f>
        <v/>
      </c>
      <c r="B385">
        <f>INDEX(resultados!$A$2:$ZZ$421, 379, MATCH($B$2, resultados!$A$1:$ZZ$1, 0))</f>
        <v/>
      </c>
      <c r="C385">
        <f>INDEX(resultados!$A$2:$ZZ$421, 379, MATCH($B$3, resultados!$A$1:$ZZ$1, 0))</f>
        <v/>
      </c>
    </row>
    <row r="386">
      <c r="A386">
        <f>INDEX(resultados!$A$2:$ZZ$421, 380, MATCH($B$1, resultados!$A$1:$ZZ$1, 0))</f>
        <v/>
      </c>
      <c r="B386">
        <f>INDEX(resultados!$A$2:$ZZ$421, 380, MATCH($B$2, resultados!$A$1:$ZZ$1, 0))</f>
        <v/>
      </c>
      <c r="C386">
        <f>INDEX(resultados!$A$2:$ZZ$421, 380, MATCH($B$3, resultados!$A$1:$ZZ$1, 0))</f>
        <v/>
      </c>
    </row>
    <row r="387">
      <c r="A387">
        <f>INDEX(resultados!$A$2:$ZZ$421, 381, MATCH($B$1, resultados!$A$1:$ZZ$1, 0))</f>
        <v/>
      </c>
      <c r="B387">
        <f>INDEX(resultados!$A$2:$ZZ$421, 381, MATCH($B$2, resultados!$A$1:$ZZ$1, 0))</f>
        <v/>
      </c>
      <c r="C387">
        <f>INDEX(resultados!$A$2:$ZZ$421, 381, MATCH($B$3, resultados!$A$1:$ZZ$1, 0))</f>
        <v/>
      </c>
    </row>
    <row r="388">
      <c r="A388">
        <f>INDEX(resultados!$A$2:$ZZ$421, 382, MATCH($B$1, resultados!$A$1:$ZZ$1, 0))</f>
        <v/>
      </c>
      <c r="B388">
        <f>INDEX(resultados!$A$2:$ZZ$421, 382, MATCH($B$2, resultados!$A$1:$ZZ$1, 0))</f>
        <v/>
      </c>
      <c r="C388">
        <f>INDEX(resultados!$A$2:$ZZ$421, 382, MATCH($B$3, resultados!$A$1:$ZZ$1, 0))</f>
        <v/>
      </c>
    </row>
    <row r="389">
      <c r="A389">
        <f>INDEX(resultados!$A$2:$ZZ$421, 383, MATCH($B$1, resultados!$A$1:$ZZ$1, 0))</f>
        <v/>
      </c>
      <c r="B389">
        <f>INDEX(resultados!$A$2:$ZZ$421, 383, MATCH($B$2, resultados!$A$1:$ZZ$1, 0))</f>
        <v/>
      </c>
      <c r="C389">
        <f>INDEX(resultados!$A$2:$ZZ$421, 383, MATCH($B$3, resultados!$A$1:$ZZ$1, 0))</f>
        <v/>
      </c>
    </row>
    <row r="390">
      <c r="A390">
        <f>INDEX(resultados!$A$2:$ZZ$421, 384, MATCH($B$1, resultados!$A$1:$ZZ$1, 0))</f>
        <v/>
      </c>
      <c r="B390">
        <f>INDEX(resultados!$A$2:$ZZ$421, 384, MATCH($B$2, resultados!$A$1:$ZZ$1, 0))</f>
        <v/>
      </c>
      <c r="C390">
        <f>INDEX(resultados!$A$2:$ZZ$421, 384, MATCH($B$3, resultados!$A$1:$ZZ$1, 0))</f>
        <v/>
      </c>
    </row>
    <row r="391">
      <c r="A391">
        <f>INDEX(resultados!$A$2:$ZZ$421, 385, MATCH($B$1, resultados!$A$1:$ZZ$1, 0))</f>
        <v/>
      </c>
      <c r="B391">
        <f>INDEX(resultados!$A$2:$ZZ$421, 385, MATCH($B$2, resultados!$A$1:$ZZ$1, 0))</f>
        <v/>
      </c>
      <c r="C391">
        <f>INDEX(resultados!$A$2:$ZZ$421, 385, MATCH($B$3, resultados!$A$1:$ZZ$1, 0))</f>
        <v/>
      </c>
    </row>
    <row r="392">
      <c r="A392">
        <f>INDEX(resultados!$A$2:$ZZ$421, 386, MATCH($B$1, resultados!$A$1:$ZZ$1, 0))</f>
        <v/>
      </c>
      <c r="B392">
        <f>INDEX(resultados!$A$2:$ZZ$421, 386, MATCH($B$2, resultados!$A$1:$ZZ$1, 0))</f>
        <v/>
      </c>
      <c r="C392">
        <f>INDEX(resultados!$A$2:$ZZ$421, 386, MATCH($B$3, resultados!$A$1:$ZZ$1, 0))</f>
        <v/>
      </c>
    </row>
    <row r="393">
      <c r="A393">
        <f>INDEX(resultados!$A$2:$ZZ$421, 387, MATCH($B$1, resultados!$A$1:$ZZ$1, 0))</f>
        <v/>
      </c>
      <c r="B393">
        <f>INDEX(resultados!$A$2:$ZZ$421, 387, MATCH($B$2, resultados!$A$1:$ZZ$1, 0))</f>
        <v/>
      </c>
      <c r="C393">
        <f>INDEX(resultados!$A$2:$ZZ$421, 387, MATCH($B$3, resultados!$A$1:$ZZ$1, 0))</f>
        <v/>
      </c>
    </row>
    <row r="394">
      <c r="A394">
        <f>INDEX(resultados!$A$2:$ZZ$421, 388, MATCH($B$1, resultados!$A$1:$ZZ$1, 0))</f>
        <v/>
      </c>
      <c r="B394">
        <f>INDEX(resultados!$A$2:$ZZ$421, 388, MATCH($B$2, resultados!$A$1:$ZZ$1, 0))</f>
        <v/>
      </c>
      <c r="C394">
        <f>INDEX(resultados!$A$2:$ZZ$421, 388, MATCH($B$3, resultados!$A$1:$ZZ$1, 0))</f>
        <v/>
      </c>
    </row>
    <row r="395">
      <c r="A395">
        <f>INDEX(resultados!$A$2:$ZZ$421, 389, MATCH($B$1, resultados!$A$1:$ZZ$1, 0))</f>
        <v/>
      </c>
      <c r="B395">
        <f>INDEX(resultados!$A$2:$ZZ$421, 389, MATCH($B$2, resultados!$A$1:$ZZ$1, 0))</f>
        <v/>
      </c>
      <c r="C395">
        <f>INDEX(resultados!$A$2:$ZZ$421, 389, MATCH($B$3, resultados!$A$1:$ZZ$1, 0))</f>
        <v/>
      </c>
    </row>
    <row r="396">
      <c r="A396">
        <f>INDEX(resultados!$A$2:$ZZ$421, 390, MATCH($B$1, resultados!$A$1:$ZZ$1, 0))</f>
        <v/>
      </c>
      <c r="B396">
        <f>INDEX(resultados!$A$2:$ZZ$421, 390, MATCH($B$2, resultados!$A$1:$ZZ$1, 0))</f>
        <v/>
      </c>
      <c r="C396">
        <f>INDEX(resultados!$A$2:$ZZ$421, 390, MATCH($B$3, resultados!$A$1:$ZZ$1, 0))</f>
        <v/>
      </c>
    </row>
    <row r="397">
      <c r="A397">
        <f>INDEX(resultados!$A$2:$ZZ$421, 391, MATCH($B$1, resultados!$A$1:$ZZ$1, 0))</f>
        <v/>
      </c>
      <c r="B397">
        <f>INDEX(resultados!$A$2:$ZZ$421, 391, MATCH($B$2, resultados!$A$1:$ZZ$1, 0))</f>
        <v/>
      </c>
      <c r="C397">
        <f>INDEX(resultados!$A$2:$ZZ$421, 391, MATCH($B$3, resultados!$A$1:$ZZ$1, 0))</f>
        <v/>
      </c>
    </row>
    <row r="398">
      <c r="A398">
        <f>INDEX(resultados!$A$2:$ZZ$421, 392, MATCH($B$1, resultados!$A$1:$ZZ$1, 0))</f>
        <v/>
      </c>
      <c r="B398">
        <f>INDEX(resultados!$A$2:$ZZ$421, 392, MATCH($B$2, resultados!$A$1:$ZZ$1, 0))</f>
        <v/>
      </c>
      <c r="C398">
        <f>INDEX(resultados!$A$2:$ZZ$421, 392, MATCH($B$3, resultados!$A$1:$ZZ$1, 0))</f>
        <v/>
      </c>
    </row>
    <row r="399">
      <c r="A399">
        <f>INDEX(resultados!$A$2:$ZZ$421, 393, MATCH($B$1, resultados!$A$1:$ZZ$1, 0))</f>
        <v/>
      </c>
      <c r="B399">
        <f>INDEX(resultados!$A$2:$ZZ$421, 393, MATCH($B$2, resultados!$A$1:$ZZ$1, 0))</f>
        <v/>
      </c>
      <c r="C399">
        <f>INDEX(resultados!$A$2:$ZZ$421, 393, MATCH($B$3, resultados!$A$1:$ZZ$1, 0))</f>
        <v/>
      </c>
    </row>
    <row r="400">
      <c r="A400">
        <f>INDEX(resultados!$A$2:$ZZ$421, 394, MATCH($B$1, resultados!$A$1:$ZZ$1, 0))</f>
        <v/>
      </c>
      <c r="B400">
        <f>INDEX(resultados!$A$2:$ZZ$421, 394, MATCH($B$2, resultados!$A$1:$ZZ$1, 0))</f>
        <v/>
      </c>
      <c r="C400">
        <f>INDEX(resultados!$A$2:$ZZ$421, 394, MATCH($B$3, resultados!$A$1:$ZZ$1, 0))</f>
        <v/>
      </c>
    </row>
    <row r="401">
      <c r="A401">
        <f>INDEX(resultados!$A$2:$ZZ$421, 395, MATCH($B$1, resultados!$A$1:$ZZ$1, 0))</f>
        <v/>
      </c>
      <c r="B401">
        <f>INDEX(resultados!$A$2:$ZZ$421, 395, MATCH($B$2, resultados!$A$1:$ZZ$1, 0))</f>
        <v/>
      </c>
      <c r="C401">
        <f>INDEX(resultados!$A$2:$ZZ$421, 395, MATCH($B$3, resultados!$A$1:$ZZ$1, 0))</f>
        <v/>
      </c>
    </row>
    <row r="402">
      <c r="A402">
        <f>INDEX(resultados!$A$2:$ZZ$421, 396, MATCH($B$1, resultados!$A$1:$ZZ$1, 0))</f>
        <v/>
      </c>
      <c r="B402">
        <f>INDEX(resultados!$A$2:$ZZ$421, 396, MATCH($B$2, resultados!$A$1:$ZZ$1, 0))</f>
        <v/>
      </c>
      <c r="C402">
        <f>INDEX(resultados!$A$2:$ZZ$421, 396, MATCH($B$3, resultados!$A$1:$ZZ$1, 0))</f>
        <v/>
      </c>
    </row>
    <row r="403">
      <c r="A403">
        <f>INDEX(resultados!$A$2:$ZZ$421, 397, MATCH($B$1, resultados!$A$1:$ZZ$1, 0))</f>
        <v/>
      </c>
      <c r="B403">
        <f>INDEX(resultados!$A$2:$ZZ$421, 397, MATCH($B$2, resultados!$A$1:$ZZ$1, 0))</f>
        <v/>
      </c>
      <c r="C403">
        <f>INDEX(resultados!$A$2:$ZZ$421, 397, MATCH($B$3, resultados!$A$1:$ZZ$1, 0))</f>
        <v/>
      </c>
    </row>
    <row r="404">
      <c r="A404">
        <f>INDEX(resultados!$A$2:$ZZ$421, 398, MATCH($B$1, resultados!$A$1:$ZZ$1, 0))</f>
        <v/>
      </c>
      <c r="B404">
        <f>INDEX(resultados!$A$2:$ZZ$421, 398, MATCH($B$2, resultados!$A$1:$ZZ$1, 0))</f>
        <v/>
      </c>
      <c r="C404">
        <f>INDEX(resultados!$A$2:$ZZ$421, 398, MATCH($B$3, resultados!$A$1:$ZZ$1, 0))</f>
        <v/>
      </c>
    </row>
    <row r="405">
      <c r="A405">
        <f>INDEX(resultados!$A$2:$ZZ$421, 399, MATCH($B$1, resultados!$A$1:$ZZ$1, 0))</f>
        <v/>
      </c>
      <c r="B405">
        <f>INDEX(resultados!$A$2:$ZZ$421, 399, MATCH($B$2, resultados!$A$1:$ZZ$1, 0))</f>
        <v/>
      </c>
      <c r="C405">
        <f>INDEX(resultados!$A$2:$ZZ$421, 399, MATCH($B$3, resultados!$A$1:$ZZ$1, 0))</f>
        <v/>
      </c>
    </row>
    <row r="406">
      <c r="A406">
        <f>INDEX(resultados!$A$2:$ZZ$421, 400, MATCH($B$1, resultados!$A$1:$ZZ$1, 0))</f>
        <v/>
      </c>
      <c r="B406">
        <f>INDEX(resultados!$A$2:$ZZ$421, 400, MATCH($B$2, resultados!$A$1:$ZZ$1, 0))</f>
        <v/>
      </c>
      <c r="C406">
        <f>INDEX(resultados!$A$2:$ZZ$421, 400, MATCH($B$3, resultados!$A$1:$ZZ$1, 0))</f>
        <v/>
      </c>
    </row>
    <row r="407">
      <c r="A407">
        <f>INDEX(resultados!$A$2:$ZZ$421, 401, MATCH($B$1, resultados!$A$1:$ZZ$1, 0))</f>
        <v/>
      </c>
      <c r="B407">
        <f>INDEX(resultados!$A$2:$ZZ$421, 401, MATCH($B$2, resultados!$A$1:$ZZ$1, 0))</f>
        <v/>
      </c>
      <c r="C407">
        <f>INDEX(resultados!$A$2:$ZZ$421, 401, MATCH($B$3, resultados!$A$1:$ZZ$1, 0))</f>
        <v/>
      </c>
    </row>
    <row r="408">
      <c r="A408">
        <f>INDEX(resultados!$A$2:$ZZ$421, 402, MATCH($B$1, resultados!$A$1:$ZZ$1, 0))</f>
        <v/>
      </c>
      <c r="B408">
        <f>INDEX(resultados!$A$2:$ZZ$421, 402, MATCH($B$2, resultados!$A$1:$ZZ$1, 0))</f>
        <v/>
      </c>
      <c r="C408">
        <f>INDEX(resultados!$A$2:$ZZ$421, 402, MATCH($B$3, resultados!$A$1:$ZZ$1, 0))</f>
        <v/>
      </c>
    </row>
    <row r="409">
      <c r="A409">
        <f>INDEX(resultados!$A$2:$ZZ$421, 403, MATCH($B$1, resultados!$A$1:$ZZ$1, 0))</f>
        <v/>
      </c>
      <c r="B409">
        <f>INDEX(resultados!$A$2:$ZZ$421, 403, MATCH($B$2, resultados!$A$1:$ZZ$1, 0))</f>
        <v/>
      </c>
      <c r="C409">
        <f>INDEX(resultados!$A$2:$ZZ$421, 403, MATCH($B$3, resultados!$A$1:$ZZ$1, 0))</f>
        <v/>
      </c>
    </row>
    <row r="410">
      <c r="A410">
        <f>INDEX(resultados!$A$2:$ZZ$421, 404, MATCH($B$1, resultados!$A$1:$ZZ$1, 0))</f>
        <v/>
      </c>
      <c r="B410">
        <f>INDEX(resultados!$A$2:$ZZ$421, 404, MATCH($B$2, resultados!$A$1:$ZZ$1, 0))</f>
        <v/>
      </c>
      <c r="C410">
        <f>INDEX(resultados!$A$2:$ZZ$421, 404, MATCH($B$3, resultados!$A$1:$ZZ$1, 0))</f>
        <v/>
      </c>
    </row>
    <row r="411">
      <c r="A411">
        <f>INDEX(resultados!$A$2:$ZZ$421, 405, MATCH($B$1, resultados!$A$1:$ZZ$1, 0))</f>
        <v/>
      </c>
      <c r="B411">
        <f>INDEX(resultados!$A$2:$ZZ$421, 405, MATCH($B$2, resultados!$A$1:$ZZ$1, 0))</f>
        <v/>
      </c>
      <c r="C411">
        <f>INDEX(resultados!$A$2:$ZZ$421, 405, MATCH($B$3, resultados!$A$1:$ZZ$1, 0))</f>
        <v/>
      </c>
    </row>
    <row r="412">
      <c r="A412">
        <f>INDEX(resultados!$A$2:$ZZ$421, 406, MATCH($B$1, resultados!$A$1:$ZZ$1, 0))</f>
        <v/>
      </c>
      <c r="B412">
        <f>INDEX(resultados!$A$2:$ZZ$421, 406, MATCH($B$2, resultados!$A$1:$ZZ$1, 0))</f>
        <v/>
      </c>
      <c r="C412">
        <f>INDEX(resultados!$A$2:$ZZ$421, 406, MATCH($B$3, resultados!$A$1:$ZZ$1, 0))</f>
        <v/>
      </c>
    </row>
    <row r="413">
      <c r="A413">
        <f>INDEX(resultados!$A$2:$ZZ$421, 407, MATCH($B$1, resultados!$A$1:$ZZ$1, 0))</f>
        <v/>
      </c>
      <c r="B413">
        <f>INDEX(resultados!$A$2:$ZZ$421, 407, MATCH($B$2, resultados!$A$1:$ZZ$1, 0))</f>
        <v/>
      </c>
      <c r="C413">
        <f>INDEX(resultados!$A$2:$ZZ$421, 407, MATCH($B$3, resultados!$A$1:$ZZ$1, 0))</f>
        <v/>
      </c>
    </row>
    <row r="414">
      <c r="A414">
        <f>INDEX(resultados!$A$2:$ZZ$421, 408, MATCH($B$1, resultados!$A$1:$ZZ$1, 0))</f>
        <v/>
      </c>
      <c r="B414">
        <f>INDEX(resultados!$A$2:$ZZ$421, 408, MATCH($B$2, resultados!$A$1:$ZZ$1, 0))</f>
        <v/>
      </c>
      <c r="C414">
        <f>INDEX(resultados!$A$2:$ZZ$421, 408, MATCH($B$3, resultados!$A$1:$ZZ$1, 0))</f>
        <v/>
      </c>
    </row>
    <row r="415">
      <c r="A415">
        <f>INDEX(resultados!$A$2:$ZZ$421, 409, MATCH($B$1, resultados!$A$1:$ZZ$1, 0))</f>
        <v/>
      </c>
      <c r="B415">
        <f>INDEX(resultados!$A$2:$ZZ$421, 409, MATCH($B$2, resultados!$A$1:$ZZ$1, 0))</f>
        <v/>
      </c>
      <c r="C415">
        <f>INDEX(resultados!$A$2:$ZZ$421, 409, MATCH($B$3, resultados!$A$1:$ZZ$1, 0))</f>
        <v/>
      </c>
    </row>
    <row r="416">
      <c r="A416">
        <f>INDEX(resultados!$A$2:$ZZ$421, 410, MATCH($B$1, resultados!$A$1:$ZZ$1, 0))</f>
        <v/>
      </c>
      <c r="B416">
        <f>INDEX(resultados!$A$2:$ZZ$421, 410, MATCH($B$2, resultados!$A$1:$ZZ$1, 0))</f>
        <v/>
      </c>
      <c r="C416">
        <f>INDEX(resultados!$A$2:$ZZ$421, 410, MATCH($B$3, resultados!$A$1:$ZZ$1, 0))</f>
        <v/>
      </c>
    </row>
    <row r="417">
      <c r="A417">
        <f>INDEX(resultados!$A$2:$ZZ$421, 411, MATCH($B$1, resultados!$A$1:$ZZ$1, 0))</f>
        <v/>
      </c>
      <c r="B417">
        <f>INDEX(resultados!$A$2:$ZZ$421, 411, MATCH($B$2, resultados!$A$1:$ZZ$1, 0))</f>
        <v/>
      </c>
      <c r="C417">
        <f>INDEX(resultados!$A$2:$ZZ$421, 411, MATCH($B$3, resultados!$A$1:$ZZ$1, 0))</f>
        <v/>
      </c>
    </row>
    <row r="418">
      <c r="A418">
        <f>INDEX(resultados!$A$2:$ZZ$421, 412, MATCH($B$1, resultados!$A$1:$ZZ$1, 0))</f>
        <v/>
      </c>
      <c r="B418">
        <f>INDEX(resultados!$A$2:$ZZ$421, 412, MATCH($B$2, resultados!$A$1:$ZZ$1, 0))</f>
        <v/>
      </c>
      <c r="C418">
        <f>INDEX(resultados!$A$2:$ZZ$421, 412, MATCH($B$3, resultados!$A$1:$ZZ$1, 0))</f>
        <v/>
      </c>
    </row>
    <row r="419">
      <c r="A419">
        <f>INDEX(resultados!$A$2:$ZZ$421, 413, MATCH($B$1, resultados!$A$1:$ZZ$1, 0))</f>
        <v/>
      </c>
      <c r="B419">
        <f>INDEX(resultados!$A$2:$ZZ$421, 413, MATCH($B$2, resultados!$A$1:$ZZ$1, 0))</f>
        <v/>
      </c>
      <c r="C419">
        <f>INDEX(resultados!$A$2:$ZZ$421, 413, MATCH($B$3, resultados!$A$1:$ZZ$1, 0))</f>
        <v/>
      </c>
    </row>
    <row r="420">
      <c r="A420">
        <f>INDEX(resultados!$A$2:$ZZ$421, 414, MATCH($B$1, resultados!$A$1:$ZZ$1, 0))</f>
        <v/>
      </c>
      <c r="B420">
        <f>INDEX(resultados!$A$2:$ZZ$421, 414, MATCH($B$2, resultados!$A$1:$ZZ$1, 0))</f>
        <v/>
      </c>
      <c r="C420">
        <f>INDEX(resultados!$A$2:$ZZ$421, 414, MATCH($B$3, resultados!$A$1:$ZZ$1, 0))</f>
        <v/>
      </c>
    </row>
    <row r="421">
      <c r="A421">
        <f>INDEX(resultados!$A$2:$ZZ$421, 415, MATCH($B$1, resultados!$A$1:$ZZ$1, 0))</f>
        <v/>
      </c>
      <c r="B421">
        <f>INDEX(resultados!$A$2:$ZZ$421, 415, MATCH($B$2, resultados!$A$1:$ZZ$1, 0))</f>
        <v/>
      </c>
      <c r="C421">
        <f>INDEX(resultados!$A$2:$ZZ$421, 415, MATCH($B$3, resultados!$A$1:$ZZ$1, 0))</f>
        <v/>
      </c>
    </row>
    <row r="422">
      <c r="A422">
        <f>INDEX(resultados!$A$2:$ZZ$421, 416, MATCH($B$1, resultados!$A$1:$ZZ$1, 0))</f>
        <v/>
      </c>
      <c r="B422">
        <f>INDEX(resultados!$A$2:$ZZ$421, 416, MATCH($B$2, resultados!$A$1:$ZZ$1, 0))</f>
        <v/>
      </c>
      <c r="C422">
        <f>INDEX(resultados!$A$2:$ZZ$421, 416, MATCH($B$3, resultados!$A$1:$ZZ$1, 0))</f>
        <v/>
      </c>
    </row>
    <row r="423">
      <c r="A423">
        <f>INDEX(resultados!$A$2:$ZZ$421, 417, MATCH($B$1, resultados!$A$1:$ZZ$1, 0))</f>
        <v/>
      </c>
      <c r="B423">
        <f>INDEX(resultados!$A$2:$ZZ$421, 417, MATCH($B$2, resultados!$A$1:$ZZ$1, 0))</f>
        <v/>
      </c>
      <c r="C423">
        <f>INDEX(resultados!$A$2:$ZZ$421, 417, MATCH($B$3, resultados!$A$1:$ZZ$1, 0))</f>
        <v/>
      </c>
    </row>
    <row r="424">
      <c r="A424">
        <f>INDEX(resultados!$A$2:$ZZ$421, 418, MATCH($B$1, resultados!$A$1:$ZZ$1, 0))</f>
        <v/>
      </c>
      <c r="B424">
        <f>INDEX(resultados!$A$2:$ZZ$421, 418, MATCH($B$2, resultados!$A$1:$ZZ$1, 0))</f>
        <v/>
      </c>
      <c r="C424">
        <f>INDEX(resultados!$A$2:$ZZ$421, 418, MATCH($B$3, resultados!$A$1:$ZZ$1, 0))</f>
        <v/>
      </c>
    </row>
    <row r="425">
      <c r="A425">
        <f>INDEX(resultados!$A$2:$ZZ$421, 419, MATCH($B$1, resultados!$A$1:$ZZ$1, 0))</f>
        <v/>
      </c>
      <c r="B425">
        <f>INDEX(resultados!$A$2:$ZZ$421, 419, MATCH($B$2, resultados!$A$1:$ZZ$1, 0))</f>
        <v/>
      </c>
      <c r="C425">
        <f>INDEX(resultados!$A$2:$ZZ$421, 419, MATCH($B$3, resultados!$A$1:$ZZ$1, 0))</f>
        <v/>
      </c>
    </row>
    <row r="426">
      <c r="A426">
        <f>INDEX(resultados!$A$2:$ZZ$421, 420, MATCH($B$1, resultados!$A$1:$ZZ$1, 0))</f>
        <v/>
      </c>
      <c r="B426">
        <f>INDEX(resultados!$A$2:$ZZ$421, 420, MATCH($B$2, resultados!$A$1:$ZZ$1, 0))</f>
        <v/>
      </c>
      <c r="C426">
        <f>INDEX(resultados!$A$2:$ZZ$421, 420,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2.2379</v>
      </c>
      <c r="E2" t="n">
        <v>44.68</v>
      </c>
      <c r="F2" t="n">
        <v>27.19</v>
      </c>
      <c r="G2" t="n">
        <v>5.23</v>
      </c>
      <c r="H2" t="n">
        <v>0.07000000000000001</v>
      </c>
      <c r="I2" t="n">
        <v>312</v>
      </c>
      <c r="J2" t="n">
        <v>242.64</v>
      </c>
      <c r="K2" t="n">
        <v>58.47</v>
      </c>
      <c r="L2" t="n">
        <v>1</v>
      </c>
      <c r="M2" t="n">
        <v>310</v>
      </c>
      <c r="N2" t="n">
        <v>58.17</v>
      </c>
      <c r="O2" t="n">
        <v>30160.1</v>
      </c>
      <c r="P2" t="n">
        <v>429.22</v>
      </c>
      <c r="Q2" t="n">
        <v>3034.53</v>
      </c>
      <c r="R2" t="n">
        <v>368.57</v>
      </c>
      <c r="S2" t="n">
        <v>56.78</v>
      </c>
      <c r="T2" t="n">
        <v>152611.63</v>
      </c>
      <c r="U2" t="n">
        <v>0.15</v>
      </c>
      <c r="V2" t="n">
        <v>0.59</v>
      </c>
      <c r="W2" t="n">
        <v>3.19</v>
      </c>
      <c r="X2" t="n">
        <v>9.42</v>
      </c>
      <c r="Y2" t="n">
        <v>1</v>
      </c>
      <c r="Z2" t="n">
        <v>10</v>
      </c>
      <c r="AA2" t="n">
        <v>690.8781046355123</v>
      </c>
      <c r="AB2" t="n">
        <v>945.2899021531576</v>
      </c>
      <c r="AC2" t="n">
        <v>855.0727606143697</v>
      </c>
      <c r="AD2" t="n">
        <v>690878.1046355122</v>
      </c>
      <c r="AE2" t="n">
        <v>945289.9021531576</v>
      </c>
      <c r="AF2" t="n">
        <v>1.627337218708081e-06</v>
      </c>
      <c r="AG2" t="n">
        <v>26</v>
      </c>
      <c r="AH2" t="n">
        <v>855072.7606143698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2.6666</v>
      </c>
      <c r="E3" t="n">
        <v>37.5</v>
      </c>
      <c r="F3" t="n">
        <v>24.31</v>
      </c>
      <c r="G3" t="n">
        <v>6.6</v>
      </c>
      <c r="H3" t="n">
        <v>0.09</v>
      </c>
      <c r="I3" t="n">
        <v>221</v>
      </c>
      <c r="J3" t="n">
        <v>243.08</v>
      </c>
      <c r="K3" t="n">
        <v>58.47</v>
      </c>
      <c r="L3" t="n">
        <v>1.25</v>
      </c>
      <c r="M3" t="n">
        <v>219</v>
      </c>
      <c r="N3" t="n">
        <v>58.36</v>
      </c>
      <c r="O3" t="n">
        <v>30214.33</v>
      </c>
      <c r="P3" t="n">
        <v>380.34</v>
      </c>
      <c r="Q3" t="n">
        <v>3034.21</v>
      </c>
      <c r="R3" t="n">
        <v>274.55</v>
      </c>
      <c r="S3" t="n">
        <v>56.78</v>
      </c>
      <c r="T3" t="n">
        <v>106055.47</v>
      </c>
      <c r="U3" t="n">
        <v>0.21</v>
      </c>
      <c r="V3" t="n">
        <v>0.66</v>
      </c>
      <c r="W3" t="n">
        <v>3.01</v>
      </c>
      <c r="X3" t="n">
        <v>6.54</v>
      </c>
      <c r="Y3" t="n">
        <v>1</v>
      </c>
      <c r="Z3" t="n">
        <v>10</v>
      </c>
      <c r="AA3" t="n">
        <v>532.8969790434144</v>
      </c>
      <c r="AB3" t="n">
        <v>729.1331564826805</v>
      </c>
      <c r="AC3" t="n">
        <v>659.5457113727851</v>
      </c>
      <c r="AD3" t="n">
        <v>532896.9790434144</v>
      </c>
      <c r="AE3" t="n">
        <v>729133.1564826806</v>
      </c>
      <c r="AF3" t="n">
        <v>1.939075663526953e-06</v>
      </c>
      <c r="AG3" t="n">
        <v>22</v>
      </c>
      <c r="AH3" t="n">
        <v>659545.7113727852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2.972</v>
      </c>
      <c r="E4" t="n">
        <v>33.65</v>
      </c>
      <c r="F4" t="n">
        <v>22.82</v>
      </c>
      <c r="G4" t="n">
        <v>8.01</v>
      </c>
      <c r="H4" t="n">
        <v>0.11</v>
      </c>
      <c r="I4" t="n">
        <v>171</v>
      </c>
      <c r="J4" t="n">
        <v>243.52</v>
      </c>
      <c r="K4" t="n">
        <v>58.47</v>
      </c>
      <c r="L4" t="n">
        <v>1.5</v>
      </c>
      <c r="M4" t="n">
        <v>169</v>
      </c>
      <c r="N4" t="n">
        <v>58.55</v>
      </c>
      <c r="O4" t="n">
        <v>30268.64</v>
      </c>
      <c r="P4" t="n">
        <v>353.91</v>
      </c>
      <c r="Q4" t="n">
        <v>3034.89</v>
      </c>
      <c r="R4" t="n">
        <v>224.84</v>
      </c>
      <c r="S4" t="n">
        <v>56.78</v>
      </c>
      <c r="T4" t="n">
        <v>81450.36</v>
      </c>
      <c r="U4" t="n">
        <v>0.25</v>
      </c>
      <c r="V4" t="n">
        <v>0.71</v>
      </c>
      <c r="W4" t="n">
        <v>2.96</v>
      </c>
      <c r="X4" t="n">
        <v>5.05</v>
      </c>
      <c r="Y4" t="n">
        <v>1</v>
      </c>
      <c r="Z4" t="n">
        <v>10</v>
      </c>
      <c r="AA4" t="n">
        <v>456.6991569471941</v>
      </c>
      <c r="AB4" t="n">
        <v>624.8759346799717</v>
      </c>
      <c r="AC4" t="n">
        <v>565.2386524929968</v>
      </c>
      <c r="AD4" t="n">
        <v>456699.1569471941</v>
      </c>
      <c r="AE4" t="n">
        <v>624875.9346799717</v>
      </c>
      <c r="AF4" t="n">
        <v>2.161153855847185e-06</v>
      </c>
      <c r="AG4" t="n">
        <v>20</v>
      </c>
      <c r="AH4" t="n">
        <v>565238.6524929969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3.2123</v>
      </c>
      <c r="E5" t="n">
        <v>31.13</v>
      </c>
      <c r="F5" t="n">
        <v>21.81</v>
      </c>
      <c r="G5" t="n">
        <v>9.41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335.29</v>
      </c>
      <c r="Q5" t="n">
        <v>3033.88</v>
      </c>
      <c r="R5" t="n">
        <v>192.67</v>
      </c>
      <c r="S5" t="n">
        <v>56.78</v>
      </c>
      <c r="T5" t="n">
        <v>65529.55</v>
      </c>
      <c r="U5" t="n">
        <v>0.29</v>
      </c>
      <c r="V5" t="n">
        <v>0.74</v>
      </c>
      <c r="W5" t="n">
        <v>2.88</v>
      </c>
      <c r="X5" t="n">
        <v>4.04</v>
      </c>
      <c r="Y5" t="n">
        <v>1</v>
      </c>
      <c r="Z5" t="n">
        <v>10</v>
      </c>
      <c r="AA5" t="n">
        <v>410.8769373105438</v>
      </c>
      <c r="AB5" t="n">
        <v>562.1799522394491</v>
      </c>
      <c r="AC5" t="n">
        <v>508.5262866222339</v>
      </c>
      <c r="AD5" t="n">
        <v>410876.9373105438</v>
      </c>
      <c r="AE5" t="n">
        <v>562179.9522394491</v>
      </c>
      <c r="AF5" t="n">
        <v>2.335893180059863e-06</v>
      </c>
      <c r="AG5" t="n">
        <v>19</v>
      </c>
      <c r="AH5" t="n">
        <v>508526.2866222339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3.3946</v>
      </c>
      <c r="E6" t="n">
        <v>29.46</v>
      </c>
      <c r="F6" t="n">
        <v>21.18</v>
      </c>
      <c r="G6" t="n">
        <v>10.86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322.75</v>
      </c>
      <c r="Q6" t="n">
        <v>3034.02</v>
      </c>
      <c r="R6" t="n">
        <v>171.86</v>
      </c>
      <c r="S6" t="n">
        <v>56.78</v>
      </c>
      <c r="T6" t="n">
        <v>55231.64</v>
      </c>
      <c r="U6" t="n">
        <v>0.33</v>
      </c>
      <c r="V6" t="n">
        <v>0.76</v>
      </c>
      <c r="W6" t="n">
        <v>2.85</v>
      </c>
      <c r="X6" t="n">
        <v>3.41</v>
      </c>
      <c r="Y6" t="n">
        <v>1</v>
      </c>
      <c r="Z6" t="n">
        <v>10</v>
      </c>
      <c r="AA6" t="n">
        <v>379.3992739893168</v>
      </c>
      <c r="AB6" t="n">
        <v>519.1108245868497</v>
      </c>
      <c r="AC6" t="n">
        <v>469.5676160648982</v>
      </c>
      <c r="AD6" t="n">
        <v>379399.2739893168</v>
      </c>
      <c r="AE6" t="n">
        <v>519110.8245868498</v>
      </c>
      <c r="AF6" t="n">
        <v>2.468456554192078e-06</v>
      </c>
      <c r="AG6" t="n">
        <v>18</v>
      </c>
      <c r="AH6" t="n">
        <v>469567.6160648982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3.5448</v>
      </c>
      <c r="E7" t="n">
        <v>28.21</v>
      </c>
      <c r="F7" t="n">
        <v>20.68</v>
      </c>
      <c r="G7" t="n">
        <v>12.29</v>
      </c>
      <c r="H7" t="n">
        <v>0.16</v>
      </c>
      <c r="I7" t="n">
        <v>101</v>
      </c>
      <c r="J7" t="n">
        <v>244.85</v>
      </c>
      <c r="K7" t="n">
        <v>58.47</v>
      </c>
      <c r="L7" t="n">
        <v>2.25</v>
      </c>
      <c r="M7" t="n">
        <v>99</v>
      </c>
      <c r="N7" t="n">
        <v>59.12</v>
      </c>
      <c r="O7" t="n">
        <v>30431.96</v>
      </c>
      <c r="P7" t="n">
        <v>312.38</v>
      </c>
      <c r="Q7" t="n">
        <v>3033.94</v>
      </c>
      <c r="R7" t="n">
        <v>155.8</v>
      </c>
      <c r="S7" t="n">
        <v>56.78</v>
      </c>
      <c r="T7" t="n">
        <v>47280.98</v>
      </c>
      <c r="U7" t="n">
        <v>0.36</v>
      </c>
      <c r="V7" t="n">
        <v>0.78</v>
      </c>
      <c r="W7" t="n">
        <v>2.82</v>
      </c>
      <c r="X7" t="n">
        <v>2.92</v>
      </c>
      <c r="Y7" t="n">
        <v>1</v>
      </c>
      <c r="Z7" t="n">
        <v>10</v>
      </c>
      <c r="AA7" t="n">
        <v>354.1381119187466</v>
      </c>
      <c r="AB7" t="n">
        <v>484.5473881980788</v>
      </c>
      <c r="AC7" t="n">
        <v>438.302865534984</v>
      </c>
      <c r="AD7" t="n">
        <v>354138.1119187466</v>
      </c>
      <c r="AE7" t="n">
        <v>484547.3881980788</v>
      </c>
      <c r="AF7" t="n">
        <v>2.577677721469415e-06</v>
      </c>
      <c r="AG7" t="n">
        <v>17</v>
      </c>
      <c r="AH7" t="n">
        <v>438302.865534984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3.6645</v>
      </c>
      <c r="E8" t="n">
        <v>27.29</v>
      </c>
      <c r="F8" t="n">
        <v>20.33</v>
      </c>
      <c r="G8" t="n">
        <v>13.7</v>
      </c>
      <c r="H8" t="n">
        <v>0.18</v>
      </c>
      <c r="I8" t="n">
        <v>89</v>
      </c>
      <c r="J8" t="n">
        <v>245.29</v>
      </c>
      <c r="K8" t="n">
        <v>58.47</v>
      </c>
      <c r="L8" t="n">
        <v>2.5</v>
      </c>
      <c r="M8" t="n">
        <v>87</v>
      </c>
      <c r="N8" t="n">
        <v>59.32</v>
      </c>
      <c r="O8" t="n">
        <v>30486.54</v>
      </c>
      <c r="P8" t="n">
        <v>303.74</v>
      </c>
      <c r="Q8" t="n">
        <v>3033.58</v>
      </c>
      <c r="R8" t="n">
        <v>144.25</v>
      </c>
      <c r="S8" t="n">
        <v>56.78</v>
      </c>
      <c r="T8" t="n">
        <v>41566.77</v>
      </c>
      <c r="U8" t="n">
        <v>0.39</v>
      </c>
      <c r="V8" t="n">
        <v>0.79</v>
      </c>
      <c r="W8" t="n">
        <v>2.8</v>
      </c>
      <c r="X8" t="n">
        <v>2.56</v>
      </c>
      <c r="Y8" t="n">
        <v>1</v>
      </c>
      <c r="Z8" t="n">
        <v>10</v>
      </c>
      <c r="AA8" t="n">
        <v>333.4797908659938</v>
      </c>
      <c r="AB8" t="n">
        <v>456.2817619528996</v>
      </c>
      <c r="AC8" t="n">
        <v>412.7348709875891</v>
      </c>
      <c r="AD8" t="n">
        <v>333479.7908659938</v>
      </c>
      <c r="AE8" t="n">
        <v>456281.7619528996</v>
      </c>
      <c r="AF8" t="n">
        <v>2.664720156376854e-06</v>
      </c>
      <c r="AG8" t="n">
        <v>16</v>
      </c>
      <c r="AH8" t="n">
        <v>412734.8709875891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3.7712</v>
      </c>
      <c r="E9" t="n">
        <v>26.52</v>
      </c>
      <c r="F9" t="n">
        <v>20.03</v>
      </c>
      <c r="G9" t="n">
        <v>15.21</v>
      </c>
      <c r="H9" t="n">
        <v>0.2</v>
      </c>
      <c r="I9" t="n">
        <v>79</v>
      </c>
      <c r="J9" t="n">
        <v>245.73</v>
      </c>
      <c r="K9" t="n">
        <v>58.47</v>
      </c>
      <c r="L9" t="n">
        <v>2.75</v>
      </c>
      <c r="M9" t="n">
        <v>77</v>
      </c>
      <c r="N9" t="n">
        <v>59.51</v>
      </c>
      <c r="O9" t="n">
        <v>30541.19</v>
      </c>
      <c r="P9" t="n">
        <v>296.24</v>
      </c>
      <c r="Q9" t="n">
        <v>3033.62</v>
      </c>
      <c r="R9" t="n">
        <v>134.55</v>
      </c>
      <c r="S9" t="n">
        <v>56.78</v>
      </c>
      <c r="T9" t="n">
        <v>36768.3</v>
      </c>
      <c r="U9" t="n">
        <v>0.42</v>
      </c>
      <c r="V9" t="n">
        <v>0.8100000000000001</v>
      </c>
      <c r="W9" t="n">
        <v>2.78</v>
      </c>
      <c r="X9" t="n">
        <v>2.26</v>
      </c>
      <c r="Y9" t="n">
        <v>1</v>
      </c>
      <c r="Z9" t="n">
        <v>10</v>
      </c>
      <c r="AA9" t="n">
        <v>322.1093073375816</v>
      </c>
      <c r="AB9" t="n">
        <v>440.7241647589961</v>
      </c>
      <c r="AC9" t="n">
        <v>398.6620690346469</v>
      </c>
      <c r="AD9" t="n">
        <v>322109.3073375816</v>
      </c>
      <c r="AE9" t="n">
        <v>440724.1647589961</v>
      </c>
      <c r="AF9" t="n">
        <v>2.742309361093844e-06</v>
      </c>
      <c r="AG9" t="n">
        <v>16</v>
      </c>
      <c r="AH9" t="n">
        <v>398662.0690346469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3.8596</v>
      </c>
      <c r="E10" t="n">
        <v>25.91</v>
      </c>
      <c r="F10" t="n">
        <v>19.8</v>
      </c>
      <c r="G10" t="n">
        <v>16.73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289.99</v>
      </c>
      <c r="Q10" t="n">
        <v>3033.75</v>
      </c>
      <c r="R10" t="n">
        <v>127</v>
      </c>
      <c r="S10" t="n">
        <v>56.78</v>
      </c>
      <c r="T10" t="n">
        <v>33031.77</v>
      </c>
      <c r="U10" t="n">
        <v>0.45</v>
      </c>
      <c r="V10" t="n">
        <v>0.8100000000000001</v>
      </c>
      <c r="W10" t="n">
        <v>2.77</v>
      </c>
      <c r="X10" t="n">
        <v>2.03</v>
      </c>
      <c r="Y10" t="n">
        <v>1</v>
      </c>
      <c r="Z10" t="n">
        <v>10</v>
      </c>
      <c r="AA10" t="n">
        <v>306.2412458493975</v>
      </c>
      <c r="AB10" t="n">
        <v>419.0127829813966</v>
      </c>
      <c r="AC10" t="n">
        <v>379.0227910617859</v>
      </c>
      <c r="AD10" t="n">
        <v>306241.2458493975</v>
      </c>
      <c r="AE10" t="n">
        <v>419012.7829813967</v>
      </c>
      <c r="AF10" t="n">
        <v>2.806591326388895e-06</v>
      </c>
      <c r="AG10" t="n">
        <v>15</v>
      </c>
      <c r="AH10" t="n">
        <v>379022.7910617859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3.9408</v>
      </c>
      <c r="E11" t="n">
        <v>25.38</v>
      </c>
      <c r="F11" t="n">
        <v>19.6</v>
      </c>
      <c r="G11" t="n">
        <v>18.37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284.55</v>
      </c>
      <c r="Q11" t="n">
        <v>3033.63</v>
      </c>
      <c r="R11" t="n">
        <v>120.25</v>
      </c>
      <c r="S11" t="n">
        <v>56.78</v>
      </c>
      <c r="T11" t="n">
        <v>29693.72</v>
      </c>
      <c r="U11" t="n">
        <v>0.47</v>
      </c>
      <c r="V11" t="n">
        <v>0.82</v>
      </c>
      <c r="W11" t="n">
        <v>2.76</v>
      </c>
      <c r="X11" t="n">
        <v>1.83</v>
      </c>
      <c r="Y11" t="n">
        <v>1</v>
      </c>
      <c r="Z11" t="n">
        <v>10</v>
      </c>
      <c r="AA11" t="n">
        <v>298.570457187542</v>
      </c>
      <c r="AB11" t="n">
        <v>408.517271522934</v>
      </c>
      <c r="AC11" t="n">
        <v>369.528956486376</v>
      </c>
      <c r="AD11" t="n">
        <v>298570.457187542</v>
      </c>
      <c r="AE11" t="n">
        <v>408517.271522934</v>
      </c>
      <c r="AF11" t="n">
        <v>2.865637656501544e-06</v>
      </c>
      <c r="AG11" t="n">
        <v>15</v>
      </c>
      <c r="AH11" t="n">
        <v>369528.9564863761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4.001</v>
      </c>
      <c r="E12" t="n">
        <v>24.99</v>
      </c>
      <c r="F12" t="n">
        <v>19.45</v>
      </c>
      <c r="G12" t="n">
        <v>19.78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279.49</v>
      </c>
      <c r="Q12" t="n">
        <v>3033.56</v>
      </c>
      <c r="R12" t="n">
        <v>115.82</v>
      </c>
      <c r="S12" t="n">
        <v>56.78</v>
      </c>
      <c r="T12" t="n">
        <v>27501.91</v>
      </c>
      <c r="U12" t="n">
        <v>0.49</v>
      </c>
      <c r="V12" t="n">
        <v>0.83</v>
      </c>
      <c r="W12" t="n">
        <v>2.75</v>
      </c>
      <c r="X12" t="n">
        <v>1.68</v>
      </c>
      <c r="Y12" t="n">
        <v>1</v>
      </c>
      <c r="Z12" t="n">
        <v>10</v>
      </c>
      <c r="AA12" t="n">
        <v>292.4620885195247</v>
      </c>
      <c r="AB12" t="n">
        <v>400.1595320291461</v>
      </c>
      <c r="AC12" t="n">
        <v>361.9688679197142</v>
      </c>
      <c r="AD12" t="n">
        <v>292462.0885195247</v>
      </c>
      <c r="AE12" t="n">
        <v>400159.5320291462</v>
      </c>
      <c r="AF12" t="n">
        <v>2.909413383998853e-06</v>
      </c>
      <c r="AG12" t="n">
        <v>15</v>
      </c>
      <c r="AH12" t="n">
        <v>361968.8679197142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4.0609</v>
      </c>
      <c r="E13" t="n">
        <v>24.62</v>
      </c>
      <c r="F13" t="n">
        <v>19.32</v>
      </c>
      <c r="G13" t="n">
        <v>21.46</v>
      </c>
      <c r="H13" t="n">
        <v>0.27</v>
      </c>
      <c r="I13" t="n">
        <v>54</v>
      </c>
      <c r="J13" t="n">
        <v>247.51</v>
      </c>
      <c r="K13" t="n">
        <v>58.47</v>
      </c>
      <c r="L13" t="n">
        <v>3.75</v>
      </c>
      <c r="M13" t="n">
        <v>52</v>
      </c>
      <c r="N13" t="n">
        <v>60.29</v>
      </c>
      <c r="O13" t="n">
        <v>30760.49</v>
      </c>
      <c r="P13" t="n">
        <v>274.4</v>
      </c>
      <c r="Q13" t="n">
        <v>3033.73</v>
      </c>
      <c r="R13" t="n">
        <v>111.36</v>
      </c>
      <c r="S13" t="n">
        <v>56.78</v>
      </c>
      <c r="T13" t="n">
        <v>25298.16</v>
      </c>
      <c r="U13" t="n">
        <v>0.51</v>
      </c>
      <c r="V13" t="n">
        <v>0.84</v>
      </c>
      <c r="W13" t="n">
        <v>2.74</v>
      </c>
      <c r="X13" t="n">
        <v>1.55</v>
      </c>
      <c r="Y13" t="n">
        <v>1</v>
      </c>
      <c r="Z13" t="n">
        <v>10</v>
      </c>
      <c r="AA13" t="n">
        <v>286.5488321634174</v>
      </c>
      <c r="AB13" t="n">
        <v>392.0687538082614</v>
      </c>
      <c r="AC13" t="n">
        <v>354.6502622167521</v>
      </c>
      <c r="AD13" t="n">
        <v>286548.8321634174</v>
      </c>
      <c r="AE13" t="n">
        <v>392068.7538082614</v>
      </c>
      <c r="AF13" t="n">
        <v>2.952970960030227e-06</v>
      </c>
      <c r="AG13" t="n">
        <v>15</v>
      </c>
      <c r="AH13" t="n">
        <v>354650.2622167522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4.1143</v>
      </c>
      <c r="E14" t="n">
        <v>24.31</v>
      </c>
      <c r="F14" t="n">
        <v>19.19</v>
      </c>
      <c r="G14" t="n">
        <v>23.02</v>
      </c>
      <c r="H14" t="n">
        <v>0.29</v>
      </c>
      <c r="I14" t="n">
        <v>50</v>
      </c>
      <c r="J14" t="n">
        <v>247.96</v>
      </c>
      <c r="K14" t="n">
        <v>58.47</v>
      </c>
      <c r="L14" t="n">
        <v>4</v>
      </c>
      <c r="M14" t="n">
        <v>48</v>
      </c>
      <c r="N14" t="n">
        <v>60.48</v>
      </c>
      <c r="O14" t="n">
        <v>30815.5</v>
      </c>
      <c r="P14" t="n">
        <v>269.56</v>
      </c>
      <c r="Q14" t="n">
        <v>3033.53</v>
      </c>
      <c r="R14" t="n">
        <v>107.09</v>
      </c>
      <c r="S14" t="n">
        <v>56.78</v>
      </c>
      <c r="T14" t="n">
        <v>23184.51</v>
      </c>
      <c r="U14" t="n">
        <v>0.53</v>
      </c>
      <c r="V14" t="n">
        <v>0.84</v>
      </c>
      <c r="W14" t="n">
        <v>2.74</v>
      </c>
      <c r="X14" t="n">
        <v>1.42</v>
      </c>
      <c r="Y14" t="n">
        <v>1</v>
      </c>
      <c r="Z14" t="n">
        <v>10</v>
      </c>
      <c r="AA14" t="n">
        <v>281.2318072852373</v>
      </c>
      <c r="AB14" t="n">
        <v>384.7937657993529</v>
      </c>
      <c r="AC14" t="n">
        <v>348.0695888529041</v>
      </c>
      <c r="AD14" t="n">
        <v>281231.8072852372</v>
      </c>
      <c r="AE14" t="n">
        <v>384793.7657993528</v>
      </c>
      <c r="AF14" t="n">
        <v>2.991801920966377e-06</v>
      </c>
      <c r="AG14" t="n">
        <v>15</v>
      </c>
      <c r="AH14" t="n">
        <v>348069.5888529041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4.1707</v>
      </c>
      <c r="E15" t="n">
        <v>23.98</v>
      </c>
      <c r="F15" t="n">
        <v>19.05</v>
      </c>
      <c r="G15" t="n">
        <v>24.84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264.06</v>
      </c>
      <c r="Q15" t="n">
        <v>3033.73</v>
      </c>
      <c r="R15" t="n">
        <v>102.51</v>
      </c>
      <c r="S15" t="n">
        <v>56.78</v>
      </c>
      <c r="T15" t="n">
        <v>20912.62</v>
      </c>
      <c r="U15" t="n">
        <v>0.55</v>
      </c>
      <c r="V15" t="n">
        <v>0.85</v>
      </c>
      <c r="W15" t="n">
        <v>2.73</v>
      </c>
      <c r="X15" t="n">
        <v>1.28</v>
      </c>
      <c r="Y15" t="n">
        <v>1</v>
      </c>
      <c r="Z15" t="n">
        <v>10</v>
      </c>
      <c r="AA15" t="n">
        <v>268.6172305553648</v>
      </c>
      <c r="AB15" t="n">
        <v>367.533945401693</v>
      </c>
      <c r="AC15" t="n">
        <v>332.4570214896867</v>
      </c>
      <c r="AD15" t="n">
        <v>268617.2305553647</v>
      </c>
      <c r="AE15" t="n">
        <v>367533.9454016929</v>
      </c>
      <c r="AF15" t="n">
        <v>3.032814396561863e-06</v>
      </c>
      <c r="AG15" t="n">
        <v>14</v>
      </c>
      <c r="AH15" t="n">
        <v>332457.0214896867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4.2142</v>
      </c>
      <c r="E16" t="n">
        <v>23.73</v>
      </c>
      <c r="F16" t="n">
        <v>18.94</v>
      </c>
      <c r="G16" t="n">
        <v>26.43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259.04</v>
      </c>
      <c r="Q16" t="n">
        <v>3033.84</v>
      </c>
      <c r="R16" t="n">
        <v>99.43000000000001</v>
      </c>
      <c r="S16" t="n">
        <v>56.78</v>
      </c>
      <c r="T16" t="n">
        <v>19386.48</v>
      </c>
      <c r="U16" t="n">
        <v>0.57</v>
      </c>
      <c r="V16" t="n">
        <v>0.85</v>
      </c>
      <c r="W16" t="n">
        <v>2.71</v>
      </c>
      <c r="X16" t="n">
        <v>1.18</v>
      </c>
      <c r="Y16" t="n">
        <v>1</v>
      </c>
      <c r="Z16" t="n">
        <v>10</v>
      </c>
      <c r="AA16" t="n">
        <v>263.8803448673705</v>
      </c>
      <c r="AB16" t="n">
        <v>361.0527294267314</v>
      </c>
      <c r="AC16" t="n">
        <v>326.5943636709318</v>
      </c>
      <c r="AD16" t="n">
        <v>263880.3448673704</v>
      </c>
      <c r="AE16" t="n">
        <v>361052.7294267314</v>
      </c>
      <c r="AF16" t="n">
        <v>3.06444635912221e-06</v>
      </c>
      <c r="AG16" t="n">
        <v>14</v>
      </c>
      <c r="AH16" t="n">
        <v>326594.3636709318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4.2484</v>
      </c>
      <c r="E17" t="n">
        <v>23.54</v>
      </c>
      <c r="F17" t="n">
        <v>18.89</v>
      </c>
      <c r="G17" t="n">
        <v>28.34</v>
      </c>
      <c r="H17" t="n">
        <v>0.34</v>
      </c>
      <c r="I17" t="n">
        <v>40</v>
      </c>
      <c r="J17" t="n">
        <v>249.3</v>
      </c>
      <c r="K17" t="n">
        <v>58.47</v>
      </c>
      <c r="L17" t="n">
        <v>4.75</v>
      </c>
      <c r="M17" t="n">
        <v>38</v>
      </c>
      <c r="N17" t="n">
        <v>61.07</v>
      </c>
      <c r="O17" t="n">
        <v>30980.93</v>
      </c>
      <c r="P17" t="n">
        <v>254.56</v>
      </c>
      <c r="Q17" t="n">
        <v>3033.75</v>
      </c>
      <c r="R17" t="n">
        <v>97.41</v>
      </c>
      <c r="S17" t="n">
        <v>56.78</v>
      </c>
      <c r="T17" t="n">
        <v>18394.85</v>
      </c>
      <c r="U17" t="n">
        <v>0.58</v>
      </c>
      <c r="V17" t="n">
        <v>0.85</v>
      </c>
      <c r="W17" t="n">
        <v>2.72</v>
      </c>
      <c r="X17" t="n">
        <v>1.13</v>
      </c>
      <c r="Y17" t="n">
        <v>1</v>
      </c>
      <c r="Z17" t="n">
        <v>10</v>
      </c>
      <c r="AA17" t="n">
        <v>259.9529573920177</v>
      </c>
      <c r="AB17" t="n">
        <v>355.6791046188468</v>
      </c>
      <c r="AC17" t="n">
        <v>321.7335900727819</v>
      </c>
      <c r="AD17" t="n">
        <v>259952.9573920177</v>
      </c>
      <c r="AE17" t="n">
        <v>355679.1046188468</v>
      </c>
      <c r="AF17" t="n">
        <v>3.089315626238621e-06</v>
      </c>
      <c r="AG17" t="n">
        <v>14</v>
      </c>
      <c r="AH17" t="n">
        <v>321733.5900727819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4.2884</v>
      </c>
      <c r="E18" t="n">
        <v>23.32</v>
      </c>
      <c r="F18" t="n">
        <v>18.81</v>
      </c>
      <c r="G18" t="n">
        <v>30.51</v>
      </c>
      <c r="H18" t="n">
        <v>0.36</v>
      </c>
      <c r="I18" t="n">
        <v>37</v>
      </c>
      <c r="J18" t="n">
        <v>249.75</v>
      </c>
      <c r="K18" t="n">
        <v>58.47</v>
      </c>
      <c r="L18" t="n">
        <v>5</v>
      </c>
      <c r="M18" t="n">
        <v>35</v>
      </c>
      <c r="N18" t="n">
        <v>61.27</v>
      </c>
      <c r="O18" t="n">
        <v>31036.22</v>
      </c>
      <c r="P18" t="n">
        <v>250.82</v>
      </c>
      <c r="Q18" t="n">
        <v>3033.86</v>
      </c>
      <c r="R18" t="n">
        <v>94.95</v>
      </c>
      <c r="S18" t="n">
        <v>56.78</v>
      </c>
      <c r="T18" t="n">
        <v>17178.33</v>
      </c>
      <c r="U18" t="n">
        <v>0.6</v>
      </c>
      <c r="V18" t="n">
        <v>0.86</v>
      </c>
      <c r="W18" t="n">
        <v>2.72</v>
      </c>
      <c r="X18" t="n">
        <v>1.05</v>
      </c>
      <c r="Y18" t="n">
        <v>1</v>
      </c>
      <c r="Z18" t="n">
        <v>10</v>
      </c>
      <c r="AA18" t="n">
        <v>256.2660176091359</v>
      </c>
      <c r="AB18" t="n">
        <v>350.6344709514386</v>
      </c>
      <c r="AC18" t="n">
        <v>317.1704091625088</v>
      </c>
      <c r="AD18" t="n">
        <v>256266.0176091359</v>
      </c>
      <c r="AE18" t="n">
        <v>350634.4709514386</v>
      </c>
      <c r="AF18" t="n">
        <v>3.118402488363079e-06</v>
      </c>
      <c r="AG18" t="n">
        <v>14</v>
      </c>
      <c r="AH18" t="n">
        <v>317170.4091625088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4.318</v>
      </c>
      <c r="E19" t="n">
        <v>23.16</v>
      </c>
      <c r="F19" t="n">
        <v>18.75</v>
      </c>
      <c r="G19" t="n">
        <v>32.14</v>
      </c>
      <c r="H19" t="n">
        <v>0.37</v>
      </c>
      <c r="I19" t="n">
        <v>35</v>
      </c>
      <c r="J19" t="n">
        <v>250.2</v>
      </c>
      <c r="K19" t="n">
        <v>58.47</v>
      </c>
      <c r="L19" t="n">
        <v>5.25</v>
      </c>
      <c r="M19" t="n">
        <v>33</v>
      </c>
      <c r="N19" t="n">
        <v>61.47</v>
      </c>
      <c r="O19" t="n">
        <v>31091.59</v>
      </c>
      <c r="P19" t="n">
        <v>246.14</v>
      </c>
      <c r="Q19" t="n">
        <v>3033.52</v>
      </c>
      <c r="R19" t="n">
        <v>93.2</v>
      </c>
      <c r="S19" t="n">
        <v>56.78</v>
      </c>
      <c r="T19" t="n">
        <v>16313.95</v>
      </c>
      <c r="U19" t="n">
        <v>0.61</v>
      </c>
      <c r="V19" t="n">
        <v>0.86</v>
      </c>
      <c r="W19" t="n">
        <v>2.7</v>
      </c>
      <c r="X19" t="n">
        <v>0.98</v>
      </c>
      <c r="Y19" t="n">
        <v>1</v>
      </c>
      <c r="Z19" t="n">
        <v>10</v>
      </c>
      <c r="AA19" t="n">
        <v>252.5097675644163</v>
      </c>
      <c r="AB19" t="n">
        <v>345.4950039261994</v>
      </c>
      <c r="AC19" t="n">
        <v>312.5214456568694</v>
      </c>
      <c r="AD19" t="n">
        <v>252509.7675644163</v>
      </c>
      <c r="AE19" t="n">
        <v>345495.0039261994</v>
      </c>
      <c r="AF19" t="n">
        <v>3.139926766335177e-06</v>
      </c>
      <c r="AG19" t="n">
        <v>14</v>
      </c>
      <c r="AH19" t="n">
        <v>312521.4456568694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4.3488</v>
      </c>
      <c r="E20" t="n">
        <v>22.99</v>
      </c>
      <c r="F20" t="n">
        <v>18.68</v>
      </c>
      <c r="G20" t="n">
        <v>33.96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31</v>
      </c>
      <c r="N20" t="n">
        <v>61.67</v>
      </c>
      <c r="O20" t="n">
        <v>31147.02</v>
      </c>
      <c r="P20" t="n">
        <v>242.98</v>
      </c>
      <c r="Q20" t="n">
        <v>3033.71</v>
      </c>
      <c r="R20" t="n">
        <v>90.7</v>
      </c>
      <c r="S20" t="n">
        <v>56.78</v>
      </c>
      <c r="T20" t="n">
        <v>15071.52</v>
      </c>
      <c r="U20" t="n">
        <v>0.63</v>
      </c>
      <c r="V20" t="n">
        <v>0.86</v>
      </c>
      <c r="W20" t="n">
        <v>2.7</v>
      </c>
      <c r="X20" t="n">
        <v>0.91</v>
      </c>
      <c r="Y20" t="n">
        <v>1</v>
      </c>
      <c r="Z20" t="n">
        <v>10</v>
      </c>
      <c r="AA20" t="n">
        <v>249.5998779231678</v>
      </c>
      <c r="AB20" t="n">
        <v>341.5135645437745</v>
      </c>
      <c r="AC20" t="n">
        <v>308.9199892611167</v>
      </c>
      <c r="AD20" t="n">
        <v>249599.8779231678</v>
      </c>
      <c r="AE20" t="n">
        <v>341513.5645437745</v>
      </c>
      <c r="AF20" t="n">
        <v>3.162323650171009e-06</v>
      </c>
      <c r="AG20" t="n">
        <v>14</v>
      </c>
      <c r="AH20" t="n">
        <v>308919.9892611167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4.3759</v>
      </c>
      <c r="E21" t="n">
        <v>22.85</v>
      </c>
      <c r="F21" t="n">
        <v>18.63</v>
      </c>
      <c r="G21" t="n">
        <v>36.06</v>
      </c>
      <c r="H21" t="n">
        <v>0.41</v>
      </c>
      <c r="I21" t="n">
        <v>31</v>
      </c>
      <c r="J21" t="n">
        <v>251.09</v>
      </c>
      <c r="K21" t="n">
        <v>58.47</v>
      </c>
      <c r="L21" t="n">
        <v>5.75</v>
      </c>
      <c r="M21" t="n">
        <v>29</v>
      </c>
      <c r="N21" t="n">
        <v>61.87</v>
      </c>
      <c r="O21" t="n">
        <v>31202.53</v>
      </c>
      <c r="P21" t="n">
        <v>237.57</v>
      </c>
      <c r="Q21" t="n">
        <v>3033.76</v>
      </c>
      <c r="R21" t="n">
        <v>88.98</v>
      </c>
      <c r="S21" t="n">
        <v>56.78</v>
      </c>
      <c r="T21" t="n">
        <v>14222.2</v>
      </c>
      <c r="U21" t="n">
        <v>0.64</v>
      </c>
      <c r="V21" t="n">
        <v>0.87</v>
      </c>
      <c r="W21" t="n">
        <v>2.7</v>
      </c>
      <c r="X21" t="n">
        <v>0.87</v>
      </c>
      <c r="Y21" t="n">
        <v>1</v>
      </c>
      <c r="Z21" t="n">
        <v>10</v>
      </c>
      <c r="AA21" t="n">
        <v>245.6299392185904</v>
      </c>
      <c r="AB21" t="n">
        <v>336.0817192668396</v>
      </c>
      <c r="AC21" t="n">
        <v>304.0065516737679</v>
      </c>
      <c r="AD21" t="n">
        <v>245629.9392185904</v>
      </c>
      <c r="AE21" t="n">
        <v>336081.7192668396</v>
      </c>
      <c r="AF21" t="n">
        <v>3.182029999260329e-06</v>
      </c>
      <c r="AG21" t="n">
        <v>14</v>
      </c>
      <c r="AH21" t="n">
        <v>304006.551673768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4.4078</v>
      </c>
      <c r="E22" t="n">
        <v>22.69</v>
      </c>
      <c r="F22" t="n">
        <v>18.56</v>
      </c>
      <c r="G22" t="n">
        <v>38.4</v>
      </c>
      <c r="H22" t="n">
        <v>0.42</v>
      </c>
      <c r="I22" t="n">
        <v>29</v>
      </c>
      <c r="J22" t="n">
        <v>251.55</v>
      </c>
      <c r="K22" t="n">
        <v>58.47</v>
      </c>
      <c r="L22" t="n">
        <v>6</v>
      </c>
      <c r="M22" t="n">
        <v>27</v>
      </c>
      <c r="N22" t="n">
        <v>62.07</v>
      </c>
      <c r="O22" t="n">
        <v>31258.11</v>
      </c>
      <c r="P22" t="n">
        <v>233.23</v>
      </c>
      <c r="Q22" t="n">
        <v>3033.64</v>
      </c>
      <c r="R22" t="n">
        <v>86.81</v>
      </c>
      <c r="S22" t="n">
        <v>56.78</v>
      </c>
      <c r="T22" t="n">
        <v>13149.79</v>
      </c>
      <c r="U22" t="n">
        <v>0.65</v>
      </c>
      <c r="V22" t="n">
        <v>0.87</v>
      </c>
      <c r="W22" t="n">
        <v>2.7</v>
      </c>
      <c r="X22" t="n">
        <v>0.79</v>
      </c>
      <c r="Y22" t="n">
        <v>1</v>
      </c>
      <c r="Z22" t="n">
        <v>10</v>
      </c>
      <c r="AA22" t="n">
        <v>242.1228238467071</v>
      </c>
      <c r="AB22" t="n">
        <v>331.2831292920209</v>
      </c>
      <c r="AC22" t="n">
        <v>299.6659323912811</v>
      </c>
      <c r="AD22" t="n">
        <v>242122.8238467071</v>
      </c>
      <c r="AE22" t="n">
        <v>331283.1292920209</v>
      </c>
      <c r="AF22" t="n">
        <v>3.205226771804584e-06</v>
      </c>
      <c r="AG22" t="n">
        <v>14</v>
      </c>
      <c r="AH22" t="n">
        <v>299665.9323912811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4.4218</v>
      </c>
      <c r="E23" t="n">
        <v>22.62</v>
      </c>
      <c r="F23" t="n">
        <v>18.54</v>
      </c>
      <c r="G23" t="n">
        <v>39.72</v>
      </c>
      <c r="H23" t="n">
        <v>0.44</v>
      </c>
      <c r="I23" t="n">
        <v>28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229.47</v>
      </c>
      <c r="Q23" t="n">
        <v>3033.52</v>
      </c>
      <c r="R23" t="n">
        <v>85.54000000000001</v>
      </c>
      <c r="S23" t="n">
        <v>56.78</v>
      </c>
      <c r="T23" t="n">
        <v>12518.51</v>
      </c>
      <c r="U23" t="n">
        <v>0.66</v>
      </c>
      <c r="V23" t="n">
        <v>0.87</v>
      </c>
      <c r="W23" t="n">
        <v>2.71</v>
      </c>
      <c r="X23" t="n">
        <v>0.77</v>
      </c>
      <c r="Y23" t="n">
        <v>1</v>
      </c>
      <c r="Z23" t="n">
        <v>10</v>
      </c>
      <c r="AA23" t="n">
        <v>239.593918098349</v>
      </c>
      <c r="AB23" t="n">
        <v>327.8229688796714</v>
      </c>
      <c r="AC23" t="n">
        <v>296.5360048323196</v>
      </c>
      <c r="AD23" t="n">
        <v>239593.918098349</v>
      </c>
      <c r="AE23" t="n">
        <v>327822.9688796714</v>
      </c>
      <c r="AF23" t="n">
        <v>3.215407173548144e-06</v>
      </c>
      <c r="AG23" t="n">
        <v>14</v>
      </c>
      <c r="AH23" t="n">
        <v>296536.0048323196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4.4337</v>
      </c>
      <c r="E24" t="n">
        <v>22.55</v>
      </c>
      <c r="F24" t="n">
        <v>18.52</v>
      </c>
      <c r="G24" t="n">
        <v>41.16</v>
      </c>
      <c r="H24" t="n">
        <v>0.46</v>
      </c>
      <c r="I24" t="n">
        <v>27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228.25</v>
      </c>
      <c r="Q24" t="n">
        <v>3033.55</v>
      </c>
      <c r="R24" t="n">
        <v>85.05</v>
      </c>
      <c r="S24" t="n">
        <v>56.78</v>
      </c>
      <c r="T24" t="n">
        <v>12275.63</v>
      </c>
      <c r="U24" t="n">
        <v>0.67</v>
      </c>
      <c r="V24" t="n">
        <v>0.87</v>
      </c>
      <c r="W24" t="n">
        <v>2.71</v>
      </c>
      <c r="X24" t="n">
        <v>0.76</v>
      </c>
      <c r="Y24" t="n">
        <v>1</v>
      </c>
      <c r="Z24" t="n">
        <v>10</v>
      </c>
      <c r="AA24" t="n">
        <v>238.5323009261442</v>
      </c>
      <c r="AB24" t="n">
        <v>326.3704174294175</v>
      </c>
      <c r="AC24" t="n">
        <v>295.2220828538087</v>
      </c>
      <c r="AD24" t="n">
        <v>238532.3009261442</v>
      </c>
      <c r="AE24" t="n">
        <v>326370.4174294175</v>
      </c>
      <c r="AF24" t="n">
        <v>3.22406051503017e-06</v>
      </c>
      <c r="AG24" t="n">
        <v>14</v>
      </c>
      <c r="AH24" t="n">
        <v>295222.0828538086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4.4468</v>
      </c>
      <c r="E25" t="n">
        <v>22.49</v>
      </c>
      <c r="F25" t="n">
        <v>18.5</v>
      </c>
      <c r="G25" t="n">
        <v>42.7</v>
      </c>
      <c r="H25" t="n">
        <v>0.47</v>
      </c>
      <c r="I25" t="n">
        <v>26</v>
      </c>
      <c r="J25" t="n">
        <v>252.9</v>
      </c>
      <c r="K25" t="n">
        <v>58.47</v>
      </c>
      <c r="L25" t="n">
        <v>6.75</v>
      </c>
      <c r="M25" t="n">
        <v>6</v>
      </c>
      <c r="N25" t="n">
        <v>62.68</v>
      </c>
      <c r="O25" t="n">
        <v>31425.3</v>
      </c>
      <c r="P25" t="n">
        <v>225.41</v>
      </c>
      <c r="Q25" t="n">
        <v>3033.54</v>
      </c>
      <c r="R25" t="n">
        <v>84.09</v>
      </c>
      <c r="S25" t="n">
        <v>56.78</v>
      </c>
      <c r="T25" t="n">
        <v>11802.23</v>
      </c>
      <c r="U25" t="n">
        <v>0.68</v>
      </c>
      <c r="V25" t="n">
        <v>0.87</v>
      </c>
      <c r="W25" t="n">
        <v>2.72</v>
      </c>
      <c r="X25" t="n">
        <v>0.74</v>
      </c>
      <c r="Y25" t="n">
        <v>1</v>
      </c>
      <c r="Z25" t="n">
        <v>10</v>
      </c>
      <c r="AA25" t="n">
        <v>236.5576875977055</v>
      </c>
      <c r="AB25" t="n">
        <v>323.6686643596571</v>
      </c>
      <c r="AC25" t="n">
        <v>292.7781813050911</v>
      </c>
      <c r="AD25" t="n">
        <v>236557.6875977055</v>
      </c>
      <c r="AE25" t="n">
        <v>323668.6643596571</v>
      </c>
      <c r="AF25" t="n">
        <v>3.23358646237593e-06</v>
      </c>
      <c r="AG25" t="n">
        <v>14</v>
      </c>
      <c r="AH25" t="n">
        <v>292778.1813050911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4.4465</v>
      </c>
      <c r="E26" t="n">
        <v>22.49</v>
      </c>
      <c r="F26" t="n">
        <v>18.5</v>
      </c>
      <c r="G26" t="n">
        <v>42.7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3</v>
      </c>
      <c r="N26" t="n">
        <v>62.88</v>
      </c>
      <c r="O26" t="n">
        <v>31481.17</v>
      </c>
      <c r="P26" t="n">
        <v>226.1</v>
      </c>
      <c r="Q26" t="n">
        <v>3033.54</v>
      </c>
      <c r="R26" t="n">
        <v>83.93000000000001</v>
      </c>
      <c r="S26" t="n">
        <v>56.78</v>
      </c>
      <c r="T26" t="n">
        <v>11725.01</v>
      </c>
      <c r="U26" t="n">
        <v>0.68</v>
      </c>
      <c r="V26" t="n">
        <v>0.87</v>
      </c>
      <c r="W26" t="n">
        <v>2.73</v>
      </c>
      <c r="X26" t="n">
        <v>0.74</v>
      </c>
      <c r="Y26" t="n">
        <v>1</v>
      </c>
      <c r="Z26" t="n">
        <v>10</v>
      </c>
      <c r="AA26" t="n">
        <v>236.9423351411728</v>
      </c>
      <c r="AB26" t="n">
        <v>324.1949560980809</v>
      </c>
      <c r="AC26" t="n">
        <v>293.2542444986549</v>
      </c>
      <c r="AD26" t="n">
        <v>236942.3351411728</v>
      </c>
      <c r="AE26" t="n">
        <v>324194.9560980808</v>
      </c>
      <c r="AF26" t="n">
        <v>3.233368310909997e-06</v>
      </c>
      <c r="AG26" t="n">
        <v>14</v>
      </c>
      <c r="AH26" t="n">
        <v>293254.2444986549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4.4476</v>
      </c>
      <c r="E27" t="n">
        <v>22.48</v>
      </c>
      <c r="F27" t="n">
        <v>18.5</v>
      </c>
      <c r="G27" t="n">
        <v>42.69</v>
      </c>
      <c r="H27" t="n">
        <v>0.51</v>
      </c>
      <c r="I27" t="n">
        <v>26</v>
      </c>
      <c r="J27" t="n">
        <v>253.81</v>
      </c>
      <c r="K27" t="n">
        <v>58.47</v>
      </c>
      <c r="L27" t="n">
        <v>7.25</v>
      </c>
      <c r="M27" t="n">
        <v>1</v>
      </c>
      <c r="N27" t="n">
        <v>63.08</v>
      </c>
      <c r="O27" t="n">
        <v>31537.13</v>
      </c>
      <c r="P27" t="n">
        <v>225.14</v>
      </c>
      <c r="Q27" t="n">
        <v>3033.69</v>
      </c>
      <c r="R27" t="n">
        <v>83.86</v>
      </c>
      <c r="S27" t="n">
        <v>56.78</v>
      </c>
      <c r="T27" t="n">
        <v>11687.94</v>
      </c>
      <c r="U27" t="n">
        <v>0.68</v>
      </c>
      <c r="V27" t="n">
        <v>0.87</v>
      </c>
      <c r="W27" t="n">
        <v>2.72</v>
      </c>
      <c r="X27" t="n">
        <v>0.73</v>
      </c>
      <c r="Y27" t="n">
        <v>1</v>
      </c>
      <c r="Z27" t="n">
        <v>10</v>
      </c>
      <c r="AA27" t="n">
        <v>236.3859958126686</v>
      </c>
      <c r="AB27" t="n">
        <v>323.4337480848628</v>
      </c>
      <c r="AC27" t="n">
        <v>292.565685109856</v>
      </c>
      <c r="AD27" t="n">
        <v>236385.9958126686</v>
      </c>
      <c r="AE27" t="n">
        <v>323433.7480848628</v>
      </c>
      <c r="AF27" t="n">
        <v>3.234168199618419e-06</v>
      </c>
      <c r="AG27" t="n">
        <v>14</v>
      </c>
      <c r="AH27" t="n">
        <v>292565.685109856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4.4458</v>
      </c>
      <c r="E28" t="n">
        <v>22.49</v>
      </c>
      <c r="F28" t="n">
        <v>18.51</v>
      </c>
      <c r="G28" t="n">
        <v>42.71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225.13</v>
      </c>
      <c r="Q28" t="n">
        <v>3033.51</v>
      </c>
      <c r="R28" t="n">
        <v>84.02</v>
      </c>
      <c r="S28" t="n">
        <v>56.78</v>
      </c>
      <c r="T28" t="n">
        <v>11769.14</v>
      </c>
      <c r="U28" t="n">
        <v>0.68</v>
      </c>
      <c r="V28" t="n">
        <v>0.87</v>
      </c>
      <c r="W28" t="n">
        <v>2.73</v>
      </c>
      <c r="X28" t="n">
        <v>0.74</v>
      </c>
      <c r="Y28" t="n">
        <v>1</v>
      </c>
      <c r="Z28" t="n">
        <v>10</v>
      </c>
      <c r="AA28" t="n">
        <v>236.4448983084457</v>
      </c>
      <c r="AB28" t="n">
        <v>323.5143410781798</v>
      </c>
      <c r="AC28" t="n">
        <v>292.6385864210038</v>
      </c>
      <c r="AD28" t="n">
        <v>236444.8983084458</v>
      </c>
      <c r="AE28" t="n">
        <v>323514.3410781798</v>
      </c>
      <c r="AF28" t="n">
        <v>3.232859290822818e-06</v>
      </c>
      <c r="AG28" t="n">
        <v>14</v>
      </c>
      <c r="AH28" t="n">
        <v>292638.5864210038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4.1115</v>
      </c>
      <c r="E2" t="n">
        <v>24.32</v>
      </c>
      <c r="F2" t="n">
        <v>20.86</v>
      </c>
      <c r="G2" t="n">
        <v>12.03</v>
      </c>
      <c r="H2" t="n">
        <v>0.24</v>
      </c>
      <c r="I2" t="n">
        <v>104</v>
      </c>
      <c r="J2" t="n">
        <v>71.52</v>
      </c>
      <c r="K2" t="n">
        <v>32.27</v>
      </c>
      <c r="L2" t="n">
        <v>1</v>
      </c>
      <c r="M2" t="n">
        <v>14</v>
      </c>
      <c r="N2" t="n">
        <v>8.25</v>
      </c>
      <c r="O2" t="n">
        <v>9054.6</v>
      </c>
      <c r="P2" t="n">
        <v>120.53</v>
      </c>
      <c r="Q2" t="n">
        <v>3034.46</v>
      </c>
      <c r="R2" t="n">
        <v>157.63</v>
      </c>
      <c r="S2" t="n">
        <v>56.78</v>
      </c>
      <c r="T2" t="n">
        <v>48181.1</v>
      </c>
      <c r="U2" t="n">
        <v>0.36</v>
      </c>
      <c r="V2" t="n">
        <v>0.77</v>
      </c>
      <c r="W2" t="n">
        <v>2.94</v>
      </c>
      <c r="X2" t="n">
        <v>3.09</v>
      </c>
      <c r="Y2" t="n">
        <v>1</v>
      </c>
      <c r="Z2" t="n">
        <v>10</v>
      </c>
      <c r="AA2" t="n">
        <v>182.2107478283314</v>
      </c>
      <c r="AB2" t="n">
        <v>249.3087837494695</v>
      </c>
      <c r="AC2" t="n">
        <v>225.5151033355682</v>
      </c>
      <c r="AD2" t="n">
        <v>182210.7478283314</v>
      </c>
      <c r="AE2" t="n">
        <v>249308.7837494695</v>
      </c>
      <c r="AF2" t="n">
        <v>3.202295992887128e-06</v>
      </c>
      <c r="AG2" t="n">
        <v>15</v>
      </c>
      <c r="AH2" t="n">
        <v>225515.1033355682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4.1291</v>
      </c>
      <c r="E3" t="n">
        <v>24.22</v>
      </c>
      <c r="F3" t="n">
        <v>20.79</v>
      </c>
      <c r="G3" t="n">
        <v>12.23</v>
      </c>
      <c r="H3" t="n">
        <v>0.3</v>
      </c>
      <c r="I3" t="n">
        <v>102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120.19</v>
      </c>
      <c r="Q3" t="n">
        <v>3034.71</v>
      </c>
      <c r="R3" t="n">
        <v>154.93</v>
      </c>
      <c r="S3" t="n">
        <v>56.78</v>
      </c>
      <c r="T3" t="n">
        <v>46843.28</v>
      </c>
      <c r="U3" t="n">
        <v>0.37</v>
      </c>
      <c r="V3" t="n">
        <v>0.78</v>
      </c>
      <c r="W3" t="n">
        <v>2.95</v>
      </c>
      <c r="X3" t="n">
        <v>3.02</v>
      </c>
      <c r="Y3" t="n">
        <v>1</v>
      </c>
      <c r="Z3" t="n">
        <v>10</v>
      </c>
      <c r="AA3" t="n">
        <v>181.6278979687737</v>
      </c>
      <c r="AB3" t="n">
        <v>248.511302858102</v>
      </c>
      <c r="AC3" t="n">
        <v>224.7937329012011</v>
      </c>
      <c r="AD3" t="n">
        <v>181627.8979687737</v>
      </c>
      <c r="AE3" t="n">
        <v>248511.302858102</v>
      </c>
      <c r="AF3" t="n">
        <v>3.216003984976345e-06</v>
      </c>
      <c r="AG3" t="n">
        <v>15</v>
      </c>
      <c r="AH3" t="n">
        <v>224793.7329012011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3.5969</v>
      </c>
      <c r="E2" t="n">
        <v>27.8</v>
      </c>
      <c r="F2" t="n">
        <v>23.85</v>
      </c>
      <c r="G2" t="n">
        <v>7.05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93.89</v>
      </c>
      <c r="Q2" t="n">
        <v>3034.89</v>
      </c>
      <c r="R2" t="n">
        <v>249.82</v>
      </c>
      <c r="S2" t="n">
        <v>56.78</v>
      </c>
      <c r="T2" t="n">
        <v>93783.06</v>
      </c>
      <c r="U2" t="n">
        <v>0.23</v>
      </c>
      <c r="V2" t="n">
        <v>0.68</v>
      </c>
      <c r="W2" t="n">
        <v>3.25</v>
      </c>
      <c r="X2" t="n">
        <v>6.08</v>
      </c>
      <c r="Y2" t="n">
        <v>1</v>
      </c>
      <c r="Z2" t="n">
        <v>10</v>
      </c>
      <c r="AA2" t="n">
        <v>185.8773007889798</v>
      </c>
      <c r="AB2" t="n">
        <v>254.3255232671265</v>
      </c>
      <c r="AC2" t="n">
        <v>230.0530522746998</v>
      </c>
      <c r="AD2" t="n">
        <v>185877.3007889798</v>
      </c>
      <c r="AE2" t="n">
        <v>254325.5232671265</v>
      </c>
      <c r="AF2" t="n">
        <v>2.865323298268196e-06</v>
      </c>
      <c r="AG2" t="n">
        <v>17</v>
      </c>
      <c r="AH2" t="n">
        <v>230053.0522746998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3.2799</v>
      </c>
      <c r="E2" t="n">
        <v>30.49</v>
      </c>
      <c r="F2" t="n">
        <v>23.06</v>
      </c>
      <c r="G2" t="n">
        <v>7.69</v>
      </c>
      <c r="H2" t="n">
        <v>0.12</v>
      </c>
      <c r="I2" t="n">
        <v>180</v>
      </c>
      <c r="J2" t="n">
        <v>141.81</v>
      </c>
      <c r="K2" t="n">
        <v>47.83</v>
      </c>
      <c r="L2" t="n">
        <v>1</v>
      </c>
      <c r="M2" t="n">
        <v>178</v>
      </c>
      <c r="N2" t="n">
        <v>22.98</v>
      </c>
      <c r="O2" t="n">
        <v>17723.39</v>
      </c>
      <c r="P2" t="n">
        <v>247.95</v>
      </c>
      <c r="Q2" t="n">
        <v>3034.18</v>
      </c>
      <c r="R2" t="n">
        <v>234.22</v>
      </c>
      <c r="S2" t="n">
        <v>56.78</v>
      </c>
      <c r="T2" t="n">
        <v>86099.89</v>
      </c>
      <c r="U2" t="n">
        <v>0.24</v>
      </c>
      <c r="V2" t="n">
        <v>0.7</v>
      </c>
      <c r="W2" t="n">
        <v>2.93</v>
      </c>
      <c r="X2" t="n">
        <v>5.29</v>
      </c>
      <c r="Y2" t="n">
        <v>1</v>
      </c>
      <c r="Z2" t="n">
        <v>10</v>
      </c>
      <c r="AA2" t="n">
        <v>327.084510559078</v>
      </c>
      <c r="AB2" t="n">
        <v>447.5314572971226</v>
      </c>
      <c r="AC2" t="n">
        <v>404.8196831270297</v>
      </c>
      <c r="AD2" t="n">
        <v>327084.510559078</v>
      </c>
      <c r="AE2" t="n">
        <v>447531.4572971226</v>
      </c>
      <c r="AF2" t="n">
        <v>2.46293875627524e-06</v>
      </c>
      <c r="AG2" t="n">
        <v>18</v>
      </c>
      <c r="AH2" t="n">
        <v>404819.6831270297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3.6158</v>
      </c>
      <c r="E3" t="n">
        <v>27.66</v>
      </c>
      <c r="F3" t="n">
        <v>21.61</v>
      </c>
      <c r="G3" t="n">
        <v>9.82</v>
      </c>
      <c r="H3" t="n">
        <v>0.16</v>
      </c>
      <c r="I3" t="n">
        <v>132</v>
      </c>
      <c r="J3" t="n">
        <v>142.15</v>
      </c>
      <c r="K3" t="n">
        <v>47.83</v>
      </c>
      <c r="L3" t="n">
        <v>1.25</v>
      </c>
      <c r="M3" t="n">
        <v>130</v>
      </c>
      <c r="N3" t="n">
        <v>23.07</v>
      </c>
      <c r="O3" t="n">
        <v>17765.46</v>
      </c>
      <c r="P3" t="n">
        <v>226.64</v>
      </c>
      <c r="Q3" t="n">
        <v>3034.15</v>
      </c>
      <c r="R3" t="n">
        <v>186.29</v>
      </c>
      <c r="S3" t="n">
        <v>56.78</v>
      </c>
      <c r="T3" t="n">
        <v>62370.47</v>
      </c>
      <c r="U3" t="n">
        <v>0.3</v>
      </c>
      <c r="V3" t="n">
        <v>0.75</v>
      </c>
      <c r="W3" t="n">
        <v>2.87</v>
      </c>
      <c r="X3" t="n">
        <v>3.85</v>
      </c>
      <c r="Y3" t="n">
        <v>1</v>
      </c>
      <c r="Z3" t="n">
        <v>10</v>
      </c>
      <c r="AA3" t="n">
        <v>285.9398128087901</v>
      </c>
      <c r="AB3" t="n">
        <v>391.2354666592227</v>
      </c>
      <c r="AC3" t="n">
        <v>353.8965028236918</v>
      </c>
      <c r="AD3" t="n">
        <v>285939.8128087901</v>
      </c>
      <c r="AE3" t="n">
        <v>391235.4666592227</v>
      </c>
      <c r="AF3" t="n">
        <v>2.715172400054883e-06</v>
      </c>
      <c r="AG3" t="n">
        <v>17</v>
      </c>
      <c r="AH3" t="n">
        <v>353896.5028236918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3.8513</v>
      </c>
      <c r="E4" t="n">
        <v>25.96</v>
      </c>
      <c r="F4" t="n">
        <v>20.76</v>
      </c>
      <c r="G4" t="n">
        <v>12.09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211.89</v>
      </c>
      <c r="Q4" t="n">
        <v>3033.81</v>
      </c>
      <c r="R4" t="n">
        <v>158.68</v>
      </c>
      <c r="S4" t="n">
        <v>56.78</v>
      </c>
      <c r="T4" t="n">
        <v>48714.72</v>
      </c>
      <c r="U4" t="n">
        <v>0.36</v>
      </c>
      <c r="V4" t="n">
        <v>0.78</v>
      </c>
      <c r="W4" t="n">
        <v>2.82</v>
      </c>
      <c r="X4" t="n">
        <v>2.99</v>
      </c>
      <c r="Y4" t="n">
        <v>1</v>
      </c>
      <c r="Z4" t="n">
        <v>10</v>
      </c>
      <c r="AA4" t="n">
        <v>258.8929837377455</v>
      </c>
      <c r="AB4" t="n">
        <v>354.2288019023342</v>
      </c>
      <c r="AC4" t="n">
        <v>320.4217022120206</v>
      </c>
      <c r="AD4" t="n">
        <v>258892.9837377454</v>
      </c>
      <c r="AE4" t="n">
        <v>354228.8019023342</v>
      </c>
      <c r="AF4" t="n">
        <v>2.892013790677408e-06</v>
      </c>
      <c r="AG4" t="n">
        <v>16</v>
      </c>
      <c r="AH4" t="n">
        <v>320421.7022120206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4.0386</v>
      </c>
      <c r="E5" t="n">
        <v>24.76</v>
      </c>
      <c r="F5" t="n">
        <v>20.14</v>
      </c>
      <c r="G5" t="n">
        <v>14.56</v>
      </c>
      <c r="H5" t="n">
        <v>0.22</v>
      </c>
      <c r="I5" t="n">
        <v>83</v>
      </c>
      <c r="J5" t="n">
        <v>142.83</v>
      </c>
      <c r="K5" t="n">
        <v>47.83</v>
      </c>
      <c r="L5" t="n">
        <v>1.75</v>
      </c>
      <c r="M5" t="n">
        <v>81</v>
      </c>
      <c r="N5" t="n">
        <v>23.25</v>
      </c>
      <c r="O5" t="n">
        <v>17849.7</v>
      </c>
      <c r="P5" t="n">
        <v>199.3</v>
      </c>
      <c r="Q5" t="n">
        <v>3033.65</v>
      </c>
      <c r="R5" t="n">
        <v>138.13</v>
      </c>
      <c r="S5" t="n">
        <v>56.78</v>
      </c>
      <c r="T5" t="n">
        <v>38539.46</v>
      </c>
      <c r="U5" t="n">
        <v>0.41</v>
      </c>
      <c r="V5" t="n">
        <v>0.8</v>
      </c>
      <c r="W5" t="n">
        <v>2.78</v>
      </c>
      <c r="X5" t="n">
        <v>2.37</v>
      </c>
      <c r="Y5" t="n">
        <v>1</v>
      </c>
      <c r="Z5" t="n">
        <v>10</v>
      </c>
      <c r="AA5" t="n">
        <v>237.2110373833687</v>
      </c>
      <c r="AB5" t="n">
        <v>324.5626063601593</v>
      </c>
      <c r="AC5" t="n">
        <v>293.5868067357212</v>
      </c>
      <c r="AD5" t="n">
        <v>237211.0373833687</v>
      </c>
      <c r="AE5" t="n">
        <v>324562.6063601593</v>
      </c>
      <c r="AF5" t="n">
        <v>3.032660892433666e-06</v>
      </c>
      <c r="AG5" t="n">
        <v>15</v>
      </c>
      <c r="AH5" t="n">
        <v>293586.8067357212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4.1752</v>
      </c>
      <c r="E6" t="n">
        <v>23.95</v>
      </c>
      <c r="F6" t="n">
        <v>19.73</v>
      </c>
      <c r="G6" t="n">
        <v>17.16</v>
      </c>
      <c r="H6" t="n">
        <v>0.25</v>
      </c>
      <c r="I6" t="n">
        <v>69</v>
      </c>
      <c r="J6" t="n">
        <v>143.17</v>
      </c>
      <c r="K6" t="n">
        <v>47.83</v>
      </c>
      <c r="L6" t="n">
        <v>2</v>
      </c>
      <c r="M6" t="n">
        <v>67</v>
      </c>
      <c r="N6" t="n">
        <v>23.34</v>
      </c>
      <c r="O6" t="n">
        <v>17891.86</v>
      </c>
      <c r="P6" t="n">
        <v>188.98</v>
      </c>
      <c r="Q6" t="n">
        <v>3033.73</v>
      </c>
      <c r="R6" t="n">
        <v>124.92</v>
      </c>
      <c r="S6" t="n">
        <v>56.78</v>
      </c>
      <c r="T6" t="n">
        <v>32003.15</v>
      </c>
      <c r="U6" t="n">
        <v>0.45</v>
      </c>
      <c r="V6" t="n">
        <v>0.82</v>
      </c>
      <c r="W6" t="n">
        <v>2.76</v>
      </c>
      <c r="X6" t="n">
        <v>1.96</v>
      </c>
      <c r="Y6" t="n">
        <v>1</v>
      </c>
      <c r="Z6" t="n">
        <v>10</v>
      </c>
      <c r="AA6" t="n">
        <v>219.7796738815723</v>
      </c>
      <c r="AB6" t="n">
        <v>300.7122457995303</v>
      </c>
      <c r="AC6" t="n">
        <v>272.0126911127996</v>
      </c>
      <c r="AD6" t="n">
        <v>219779.6738815723</v>
      </c>
      <c r="AE6" t="n">
        <v>300712.2457995302</v>
      </c>
      <c r="AF6" t="n">
        <v>3.135236408183292e-06</v>
      </c>
      <c r="AG6" t="n">
        <v>14</v>
      </c>
      <c r="AH6" t="n">
        <v>272012.6911127996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4.276</v>
      </c>
      <c r="E7" t="n">
        <v>23.39</v>
      </c>
      <c r="F7" t="n">
        <v>19.45</v>
      </c>
      <c r="G7" t="n">
        <v>19.78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56</v>
      </c>
      <c r="N7" t="n">
        <v>23.44</v>
      </c>
      <c r="O7" t="n">
        <v>17934.06</v>
      </c>
      <c r="P7" t="n">
        <v>180.44</v>
      </c>
      <c r="Q7" t="n">
        <v>3033.83</v>
      </c>
      <c r="R7" t="n">
        <v>115.59</v>
      </c>
      <c r="S7" t="n">
        <v>56.78</v>
      </c>
      <c r="T7" t="n">
        <v>27385.41</v>
      </c>
      <c r="U7" t="n">
        <v>0.49</v>
      </c>
      <c r="V7" t="n">
        <v>0.83</v>
      </c>
      <c r="W7" t="n">
        <v>2.76</v>
      </c>
      <c r="X7" t="n">
        <v>1.69</v>
      </c>
      <c r="Y7" t="n">
        <v>1</v>
      </c>
      <c r="Z7" t="n">
        <v>10</v>
      </c>
      <c r="AA7" t="n">
        <v>211.8427395065782</v>
      </c>
      <c r="AB7" t="n">
        <v>289.8525820348367</v>
      </c>
      <c r="AC7" t="n">
        <v>262.1894584161711</v>
      </c>
      <c r="AD7" t="n">
        <v>211842.7395065782</v>
      </c>
      <c r="AE7" t="n">
        <v>289852.5820348367</v>
      </c>
      <c r="AF7" t="n">
        <v>3.21092902888287e-06</v>
      </c>
      <c r="AG7" t="n">
        <v>14</v>
      </c>
      <c r="AH7" t="n">
        <v>262189.4584161711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4.3625</v>
      </c>
      <c r="E8" t="n">
        <v>22.92</v>
      </c>
      <c r="F8" t="n">
        <v>19.22</v>
      </c>
      <c r="G8" t="n">
        <v>22.61</v>
      </c>
      <c r="H8" t="n">
        <v>0.31</v>
      </c>
      <c r="I8" t="n">
        <v>51</v>
      </c>
      <c r="J8" t="n">
        <v>143.86</v>
      </c>
      <c r="K8" t="n">
        <v>47.83</v>
      </c>
      <c r="L8" t="n">
        <v>2.5</v>
      </c>
      <c r="M8" t="n">
        <v>43</v>
      </c>
      <c r="N8" t="n">
        <v>23.53</v>
      </c>
      <c r="O8" t="n">
        <v>17976.29</v>
      </c>
      <c r="P8" t="n">
        <v>172.32</v>
      </c>
      <c r="Q8" t="n">
        <v>3033.75</v>
      </c>
      <c r="R8" t="n">
        <v>107.82</v>
      </c>
      <c r="S8" t="n">
        <v>56.78</v>
      </c>
      <c r="T8" t="n">
        <v>23544.18</v>
      </c>
      <c r="U8" t="n">
        <v>0.53</v>
      </c>
      <c r="V8" t="n">
        <v>0.84</v>
      </c>
      <c r="W8" t="n">
        <v>2.75</v>
      </c>
      <c r="X8" t="n">
        <v>1.45</v>
      </c>
      <c r="Y8" t="n">
        <v>1</v>
      </c>
      <c r="Z8" t="n">
        <v>10</v>
      </c>
      <c r="AA8" t="n">
        <v>204.892366884557</v>
      </c>
      <c r="AB8" t="n">
        <v>280.3427755845927</v>
      </c>
      <c r="AC8" t="n">
        <v>253.5872545464383</v>
      </c>
      <c r="AD8" t="n">
        <v>204892.366884557</v>
      </c>
      <c r="AE8" t="n">
        <v>280342.7755845927</v>
      </c>
      <c r="AF8" t="n">
        <v>3.275883509939551e-06</v>
      </c>
      <c r="AG8" t="n">
        <v>14</v>
      </c>
      <c r="AH8" t="n">
        <v>253587.2545464383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4.4043</v>
      </c>
      <c r="E9" t="n">
        <v>22.7</v>
      </c>
      <c r="F9" t="n">
        <v>19.12</v>
      </c>
      <c r="G9" t="n">
        <v>24.41</v>
      </c>
      <c r="H9" t="n">
        <v>0.34</v>
      </c>
      <c r="I9" t="n">
        <v>47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166.31</v>
      </c>
      <c r="Q9" t="n">
        <v>3033.53</v>
      </c>
      <c r="R9" t="n">
        <v>103.97</v>
      </c>
      <c r="S9" t="n">
        <v>56.78</v>
      </c>
      <c r="T9" t="n">
        <v>21639.41</v>
      </c>
      <c r="U9" t="n">
        <v>0.55</v>
      </c>
      <c r="V9" t="n">
        <v>0.84</v>
      </c>
      <c r="W9" t="n">
        <v>2.76</v>
      </c>
      <c r="X9" t="n">
        <v>1.35</v>
      </c>
      <c r="Y9" t="n">
        <v>1</v>
      </c>
      <c r="Z9" t="n">
        <v>10</v>
      </c>
      <c r="AA9" t="n">
        <v>200.4934480933266</v>
      </c>
      <c r="AB9" t="n">
        <v>274.3239808278339</v>
      </c>
      <c r="AC9" t="n">
        <v>248.1428851138311</v>
      </c>
      <c r="AD9" t="n">
        <v>200493.4480933266</v>
      </c>
      <c r="AE9" t="n">
        <v>274323.9808278339</v>
      </c>
      <c r="AF9" t="n">
        <v>3.307271918126479e-06</v>
      </c>
      <c r="AG9" t="n">
        <v>14</v>
      </c>
      <c r="AH9" t="n">
        <v>248142.8851138311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4.423</v>
      </c>
      <c r="E10" t="n">
        <v>22.61</v>
      </c>
      <c r="F10" t="n">
        <v>19.08</v>
      </c>
      <c r="G10" t="n">
        <v>25.44</v>
      </c>
      <c r="H10" t="n">
        <v>0.37</v>
      </c>
      <c r="I10" t="n">
        <v>45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164.94</v>
      </c>
      <c r="Q10" t="n">
        <v>3033.69</v>
      </c>
      <c r="R10" t="n">
        <v>101.86</v>
      </c>
      <c r="S10" t="n">
        <v>56.78</v>
      </c>
      <c r="T10" t="n">
        <v>20594.06</v>
      </c>
      <c r="U10" t="n">
        <v>0.5600000000000001</v>
      </c>
      <c r="V10" t="n">
        <v>0.85</v>
      </c>
      <c r="W10" t="n">
        <v>2.78</v>
      </c>
      <c r="X10" t="n">
        <v>1.31</v>
      </c>
      <c r="Y10" t="n">
        <v>1</v>
      </c>
      <c r="Z10" t="n">
        <v>10</v>
      </c>
      <c r="AA10" t="n">
        <v>199.2767142314144</v>
      </c>
      <c r="AB10" t="n">
        <v>272.6591918794567</v>
      </c>
      <c r="AC10" t="n">
        <v>246.6369812861405</v>
      </c>
      <c r="AD10" t="n">
        <v>199276.7142314144</v>
      </c>
      <c r="AE10" t="n">
        <v>272659.1918794567</v>
      </c>
      <c r="AF10" t="n">
        <v>3.32131410073642e-06</v>
      </c>
      <c r="AG10" t="n">
        <v>14</v>
      </c>
      <c r="AH10" t="n">
        <v>246636.9812861405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4.4235</v>
      </c>
      <c r="E11" t="n">
        <v>22.61</v>
      </c>
      <c r="F11" t="n">
        <v>19.08</v>
      </c>
      <c r="G11" t="n">
        <v>25.44</v>
      </c>
      <c r="H11" t="n">
        <v>0.4</v>
      </c>
      <c r="I11" t="n">
        <v>45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165.15</v>
      </c>
      <c r="Q11" t="n">
        <v>3033.69</v>
      </c>
      <c r="R11" t="n">
        <v>101.72</v>
      </c>
      <c r="S11" t="n">
        <v>56.78</v>
      </c>
      <c r="T11" t="n">
        <v>20524.27</v>
      </c>
      <c r="U11" t="n">
        <v>0.5600000000000001</v>
      </c>
      <c r="V11" t="n">
        <v>0.85</v>
      </c>
      <c r="W11" t="n">
        <v>2.78</v>
      </c>
      <c r="X11" t="n">
        <v>1.31</v>
      </c>
      <c r="Y11" t="n">
        <v>1</v>
      </c>
      <c r="Z11" t="n">
        <v>10</v>
      </c>
      <c r="AA11" t="n">
        <v>199.3798921703095</v>
      </c>
      <c r="AB11" t="n">
        <v>272.8003644873426</v>
      </c>
      <c r="AC11" t="n">
        <v>246.7646805784668</v>
      </c>
      <c r="AD11" t="n">
        <v>199379.8921703096</v>
      </c>
      <c r="AE11" t="n">
        <v>272800.3644873426</v>
      </c>
      <c r="AF11" t="n">
        <v>3.321689560164493e-06</v>
      </c>
      <c r="AG11" t="n">
        <v>14</v>
      </c>
      <c r="AH11" t="n">
        <v>246764.6805784668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2.8677</v>
      </c>
      <c r="E2" t="n">
        <v>34.87</v>
      </c>
      <c r="F2" t="n">
        <v>24.45</v>
      </c>
      <c r="G2" t="n">
        <v>6.52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309.86</v>
      </c>
      <c r="Q2" t="n">
        <v>3034.16</v>
      </c>
      <c r="R2" t="n">
        <v>279.17</v>
      </c>
      <c r="S2" t="n">
        <v>56.78</v>
      </c>
      <c r="T2" t="n">
        <v>108348.2</v>
      </c>
      <c r="U2" t="n">
        <v>0.2</v>
      </c>
      <c r="V2" t="n">
        <v>0.66</v>
      </c>
      <c r="W2" t="n">
        <v>3.02</v>
      </c>
      <c r="X2" t="n">
        <v>6.68</v>
      </c>
      <c r="Y2" t="n">
        <v>1</v>
      </c>
      <c r="Z2" t="n">
        <v>10</v>
      </c>
      <c r="AA2" t="n">
        <v>434.3018255341188</v>
      </c>
      <c r="AB2" t="n">
        <v>594.2309177400767</v>
      </c>
      <c r="AC2" t="n">
        <v>537.5183529592941</v>
      </c>
      <c r="AD2" t="n">
        <v>434301.8255341188</v>
      </c>
      <c r="AE2" t="n">
        <v>594230.9177400768</v>
      </c>
      <c r="AF2" t="n">
        <v>2.125307504410171e-06</v>
      </c>
      <c r="AG2" t="n">
        <v>21</v>
      </c>
      <c r="AH2" t="n">
        <v>537518.3529592941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3.2493</v>
      </c>
      <c r="E3" t="n">
        <v>30.78</v>
      </c>
      <c r="F3" t="n">
        <v>22.56</v>
      </c>
      <c r="G3" t="n">
        <v>8.300000000000001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281.38</v>
      </c>
      <c r="Q3" t="n">
        <v>3034.75</v>
      </c>
      <c r="R3" t="n">
        <v>216.63</v>
      </c>
      <c r="S3" t="n">
        <v>56.78</v>
      </c>
      <c r="T3" t="n">
        <v>77385.44</v>
      </c>
      <c r="U3" t="n">
        <v>0.26</v>
      </c>
      <c r="V3" t="n">
        <v>0.72</v>
      </c>
      <c r="W3" t="n">
        <v>2.94</v>
      </c>
      <c r="X3" t="n">
        <v>4.79</v>
      </c>
      <c r="Y3" t="n">
        <v>1</v>
      </c>
      <c r="Z3" t="n">
        <v>10</v>
      </c>
      <c r="AA3" t="n">
        <v>356.7100018721703</v>
      </c>
      <c r="AB3" t="n">
        <v>488.0663614961299</v>
      </c>
      <c r="AC3" t="n">
        <v>441.4859929603791</v>
      </c>
      <c r="AD3" t="n">
        <v>356710.0018721703</v>
      </c>
      <c r="AE3" t="n">
        <v>488066.3614961299</v>
      </c>
      <c r="AF3" t="n">
        <v>2.408118587746267e-06</v>
      </c>
      <c r="AG3" t="n">
        <v>18</v>
      </c>
      <c r="AH3" t="n">
        <v>441485.9929603791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3.5123</v>
      </c>
      <c r="E4" t="n">
        <v>28.47</v>
      </c>
      <c r="F4" t="n">
        <v>21.5</v>
      </c>
      <c r="G4" t="n">
        <v>10.08</v>
      </c>
      <c r="H4" t="n">
        <v>0.15</v>
      </c>
      <c r="I4" t="n">
        <v>128</v>
      </c>
      <c r="J4" t="n">
        <v>177.47</v>
      </c>
      <c r="K4" t="n">
        <v>52.44</v>
      </c>
      <c r="L4" t="n">
        <v>1.5</v>
      </c>
      <c r="M4" t="n">
        <v>126</v>
      </c>
      <c r="N4" t="n">
        <v>33.53</v>
      </c>
      <c r="O4" t="n">
        <v>22122.46</v>
      </c>
      <c r="P4" t="n">
        <v>263.78</v>
      </c>
      <c r="Q4" t="n">
        <v>3034.12</v>
      </c>
      <c r="R4" t="n">
        <v>182.6</v>
      </c>
      <c r="S4" t="n">
        <v>56.78</v>
      </c>
      <c r="T4" t="n">
        <v>60546.33</v>
      </c>
      <c r="U4" t="n">
        <v>0.31</v>
      </c>
      <c r="V4" t="n">
        <v>0.75</v>
      </c>
      <c r="W4" t="n">
        <v>2.86</v>
      </c>
      <c r="X4" t="n">
        <v>3.73</v>
      </c>
      <c r="Y4" t="n">
        <v>1</v>
      </c>
      <c r="Z4" t="n">
        <v>10</v>
      </c>
      <c r="AA4" t="n">
        <v>319.3727514499971</v>
      </c>
      <c r="AB4" t="n">
        <v>436.9798882652777</v>
      </c>
      <c r="AC4" t="n">
        <v>395.2751410343639</v>
      </c>
      <c r="AD4" t="n">
        <v>319372.7514499971</v>
      </c>
      <c r="AE4" t="n">
        <v>436979.8882652777</v>
      </c>
      <c r="AF4" t="n">
        <v>2.603032935014069e-06</v>
      </c>
      <c r="AG4" t="n">
        <v>17</v>
      </c>
      <c r="AH4" t="n">
        <v>395275.1410343639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3.722</v>
      </c>
      <c r="E5" t="n">
        <v>26.87</v>
      </c>
      <c r="F5" t="n">
        <v>20.75</v>
      </c>
      <c r="G5" t="n">
        <v>11.97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250.29</v>
      </c>
      <c r="Q5" t="n">
        <v>3034.21</v>
      </c>
      <c r="R5" t="n">
        <v>157.88</v>
      </c>
      <c r="S5" t="n">
        <v>56.78</v>
      </c>
      <c r="T5" t="n">
        <v>48305.91</v>
      </c>
      <c r="U5" t="n">
        <v>0.36</v>
      </c>
      <c r="V5" t="n">
        <v>0.78</v>
      </c>
      <c r="W5" t="n">
        <v>2.83</v>
      </c>
      <c r="X5" t="n">
        <v>2.98</v>
      </c>
      <c r="Y5" t="n">
        <v>1</v>
      </c>
      <c r="Z5" t="n">
        <v>10</v>
      </c>
      <c r="AA5" t="n">
        <v>291.7441376895159</v>
      </c>
      <c r="AB5" t="n">
        <v>399.1772000297731</v>
      </c>
      <c r="AC5" t="n">
        <v>361.0802883076497</v>
      </c>
      <c r="AD5" t="n">
        <v>291744.1376895159</v>
      </c>
      <c r="AE5" t="n">
        <v>399177.2000297731</v>
      </c>
      <c r="AF5" t="n">
        <v>2.758445629394517e-06</v>
      </c>
      <c r="AG5" t="n">
        <v>16</v>
      </c>
      <c r="AH5" t="n">
        <v>361080.2883076497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3.8683</v>
      </c>
      <c r="E6" t="n">
        <v>25.85</v>
      </c>
      <c r="F6" t="n">
        <v>20.3</v>
      </c>
      <c r="G6" t="n">
        <v>13.84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240.74</v>
      </c>
      <c r="Q6" t="n">
        <v>3033.86</v>
      </c>
      <c r="R6" t="n">
        <v>143.23</v>
      </c>
      <c r="S6" t="n">
        <v>56.78</v>
      </c>
      <c r="T6" t="n">
        <v>41061.4</v>
      </c>
      <c r="U6" t="n">
        <v>0.4</v>
      </c>
      <c r="V6" t="n">
        <v>0.79</v>
      </c>
      <c r="W6" t="n">
        <v>2.81</v>
      </c>
      <c r="X6" t="n">
        <v>2.54</v>
      </c>
      <c r="Y6" t="n">
        <v>1</v>
      </c>
      <c r="Z6" t="n">
        <v>10</v>
      </c>
      <c r="AA6" t="n">
        <v>271.7143587269841</v>
      </c>
      <c r="AB6" t="n">
        <v>371.7715728017542</v>
      </c>
      <c r="AC6" t="n">
        <v>336.2902156782336</v>
      </c>
      <c r="AD6" t="n">
        <v>271714.3587269841</v>
      </c>
      <c r="AE6" t="n">
        <v>371771.5728017542</v>
      </c>
      <c r="AF6" t="n">
        <v>2.866871367057176e-06</v>
      </c>
      <c r="AG6" t="n">
        <v>15</v>
      </c>
      <c r="AH6" t="n">
        <v>336290.2156782335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3.9998</v>
      </c>
      <c r="E7" t="n">
        <v>25</v>
      </c>
      <c r="F7" t="n">
        <v>19.91</v>
      </c>
      <c r="G7" t="n">
        <v>15.93</v>
      </c>
      <c r="H7" t="n">
        <v>0.22</v>
      </c>
      <c r="I7" t="n">
        <v>75</v>
      </c>
      <c r="J7" t="n">
        <v>178.59</v>
      </c>
      <c r="K7" t="n">
        <v>52.44</v>
      </c>
      <c r="L7" t="n">
        <v>2.25</v>
      </c>
      <c r="M7" t="n">
        <v>73</v>
      </c>
      <c r="N7" t="n">
        <v>33.89</v>
      </c>
      <c r="O7" t="n">
        <v>22259.66</v>
      </c>
      <c r="P7" t="n">
        <v>231.96</v>
      </c>
      <c r="Q7" t="n">
        <v>3033.7</v>
      </c>
      <c r="R7" t="n">
        <v>131.33</v>
      </c>
      <c r="S7" t="n">
        <v>56.78</v>
      </c>
      <c r="T7" t="n">
        <v>35178.25</v>
      </c>
      <c r="U7" t="n">
        <v>0.43</v>
      </c>
      <c r="V7" t="n">
        <v>0.8100000000000001</v>
      </c>
      <c r="W7" t="n">
        <v>2.76</v>
      </c>
      <c r="X7" t="n">
        <v>2.15</v>
      </c>
      <c r="Y7" t="n">
        <v>1</v>
      </c>
      <c r="Z7" t="n">
        <v>10</v>
      </c>
      <c r="AA7" t="n">
        <v>260.5682152878306</v>
      </c>
      <c r="AB7" t="n">
        <v>356.5209276151606</v>
      </c>
      <c r="AC7" t="n">
        <v>322.4950706638336</v>
      </c>
      <c r="AD7" t="n">
        <v>260568.2152878306</v>
      </c>
      <c r="AE7" t="n">
        <v>356520.9276151606</v>
      </c>
      <c r="AF7" t="n">
        <v>2.964328540691078e-06</v>
      </c>
      <c r="AG7" t="n">
        <v>15</v>
      </c>
      <c r="AH7" t="n">
        <v>322495.0706638336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4.0943</v>
      </c>
      <c r="E8" t="n">
        <v>24.42</v>
      </c>
      <c r="F8" t="n">
        <v>19.66</v>
      </c>
      <c r="G8" t="n">
        <v>17.87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224.45</v>
      </c>
      <c r="Q8" t="n">
        <v>3033.72</v>
      </c>
      <c r="R8" t="n">
        <v>122.46</v>
      </c>
      <c r="S8" t="n">
        <v>56.78</v>
      </c>
      <c r="T8" t="n">
        <v>30785.8</v>
      </c>
      <c r="U8" t="n">
        <v>0.46</v>
      </c>
      <c r="V8" t="n">
        <v>0.82</v>
      </c>
      <c r="W8" t="n">
        <v>2.76</v>
      </c>
      <c r="X8" t="n">
        <v>1.89</v>
      </c>
      <c r="Y8" t="n">
        <v>1</v>
      </c>
      <c r="Z8" t="n">
        <v>10</v>
      </c>
      <c r="AA8" t="n">
        <v>252.3155759350117</v>
      </c>
      <c r="AB8" t="n">
        <v>345.2293023717181</v>
      </c>
      <c r="AC8" t="n">
        <v>312.2811022858334</v>
      </c>
      <c r="AD8" t="n">
        <v>252315.5759350117</v>
      </c>
      <c r="AE8" t="n">
        <v>345229.3023717181</v>
      </c>
      <c r="AF8" t="n">
        <v>3.034364304253082e-06</v>
      </c>
      <c r="AG8" t="n">
        <v>15</v>
      </c>
      <c r="AH8" t="n">
        <v>312281.1022858333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4.1844</v>
      </c>
      <c r="E9" t="n">
        <v>23.9</v>
      </c>
      <c r="F9" t="n">
        <v>19.42</v>
      </c>
      <c r="G9" t="n">
        <v>20.08</v>
      </c>
      <c r="H9" t="n">
        <v>0.27</v>
      </c>
      <c r="I9" t="n">
        <v>58</v>
      </c>
      <c r="J9" t="n">
        <v>179.33</v>
      </c>
      <c r="K9" t="n">
        <v>52.44</v>
      </c>
      <c r="L9" t="n">
        <v>2.75</v>
      </c>
      <c r="M9" t="n">
        <v>56</v>
      </c>
      <c r="N9" t="n">
        <v>34.14</v>
      </c>
      <c r="O9" t="n">
        <v>22351.34</v>
      </c>
      <c r="P9" t="n">
        <v>216.2</v>
      </c>
      <c r="Q9" t="n">
        <v>3033.67</v>
      </c>
      <c r="R9" t="n">
        <v>114.55</v>
      </c>
      <c r="S9" t="n">
        <v>56.78</v>
      </c>
      <c r="T9" t="n">
        <v>26872.75</v>
      </c>
      <c r="U9" t="n">
        <v>0.5</v>
      </c>
      <c r="V9" t="n">
        <v>0.83</v>
      </c>
      <c r="W9" t="n">
        <v>2.75</v>
      </c>
      <c r="X9" t="n">
        <v>1.65</v>
      </c>
      <c r="Y9" t="n">
        <v>1</v>
      </c>
      <c r="Z9" t="n">
        <v>10</v>
      </c>
      <c r="AA9" t="n">
        <v>237.3320214338785</v>
      </c>
      <c r="AB9" t="n">
        <v>324.7281420755064</v>
      </c>
      <c r="AC9" t="n">
        <v>293.7365439547264</v>
      </c>
      <c r="AD9" t="n">
        <v>237332.0214338785</v>
      </c>
      <c r="AE9" t="n">
        <v>324728.1420755064</v>
      </c>
      <c r="AF9" t="n">
        <v>3.101139143374105e-06</v>
      </c>
      <c r="AG9" t="n">
        <v>14</v>
      </c>
      <c r="AH9" t="n">
        <v>293736.5439547264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4.2518</v>
      </c>
      <c r="E10" t="n">
        <v>23.52</v>
      </c>
      <c r="F10" t="n">
        <v>19.25</v>
      </c>
      <c r="G10" t="n">
        <v>22.21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210.51</v>
      </c>
      <c r="Q10" t="n">
        <v>3033.51</v>
      </c>
      <c r="R10" t="n">
        <v>109.08</v>
      </c>
      <c r="S10" t="n">
        <v>56.78</v>
      </c>
      <c r="T10" t="n">
        <v>24166.31</v>
      </c>
      <c r="U10" t="n">
        <v>0.52</v>
      </c>
      <c r="V10" t="n">
        <v>0.84</v>
      </c>
      <c r="W10" t="n">
        <v>2.74</v>
      </c>
      <c r="X10" t="n">
        <v>1.48</v>
      </c>
      <c r="Y10" t="n">
        <v>1</v>
      </c>
      <c r="Z10" t="n">
        <v>10</v>
      </c>
      <c r="AA10" t="n">
        <v>231.7407253485989</v>
      </c>
      <c r="AB10" t="n">
        <v>317.0778841010566</v>
      </c>
      <c r="AC10" t="n">
        <v>286.8164158641511</v>
      </c>
      <c r="AD10" t="n">
        <v>231740.7253485989</v>
      </c>
      <c r="AE10" t="n">
        <v>317077.8841010566</v>
      </c>
      <c r="AF10" t="n">
        <v>3.151090576856424e-06</v>
      </c>
      <c r="AG10" t="n">
        <v>14</v>
      </c>
      <c r="AH10" t="n">
        <v>286816.4158641511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4.3251</v>
      </c>
      <c r="E11" t="n">
        <v>23.12</v>
      </c>
      <c r="F11" t="n">
        <v>19.07</v>
      </c>
      <c r="G11" t="n">
        <v>24.87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44</v>
      </c>
      <c r="N11" t="n">
        <v>34.38</v>
      </c>
      <c r="O11" t="n">
        <v>22443.18</v>
      </c>
      <c r="P11" t="n">
        <v>202.94</v>
      </c>
      <c r="Q11" t="n">
        <v>3033.53</v>
      </c>
      <c r="R11" t="n">
        <v>102.92</v>
      </c>
      <c r="S11" t="n">
        <v>56.78</v>
      </c>
      <c r="T11" t="n">
        <v>21118.49</v>
      </c>
      <c r="U11" t="n">
        <v>0.55</v>
      </c>
      <c r="V11" t="n">
        <v>0.85</v>
      </c>
      <c r="W11" t="n">
        <v>2.73</v>
      </c>
      <c r="X11" t="n">
        <v>1.3</v>
      </c>
      <c r="Y11" t="n">
        <v>1</v>
      </c>
      <c r="Z11" t="n">
        <v>10</v>
      </c>
      <c r="AA11" t="n">
        <v>225.0887258447137</v>
      </c>
      <c r="AB11" t="n">
        <v>307.9763249143389</v>
      </c>
      <c r="AC11" t="n">
        <v>278.5834967120923</v>
      </c>
      <c r="AD11" t="n">
        <v>225088.7258447137</v>
      </c>
      <c r="AE11" t="n">
        <v>307976.3249143389</v>
      </c>
      <c r="AF11" t="n">
        <v>3.205414613566423e-06</v>
      </c>
      <c r="AG11" t="n">
        <v>14</v>
      </c>
      <c r="AH11" t="n">
        <v>278583.4967120923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4.3705</v>
      </c>
      <c r="E12" t="n">
        <v>22.88</v>
      </c>
      <c r="F12" t="n">
        <v>18.97</v>
      </c>
      <c r="G12" t="n">
        <v>27.1</v>
      </c>
      <c r="H12" t="n">
        <v>0.34</v>
      </c>
      <c r="I12" t="n">
        <v>42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195.7</v>
      </c>
      <c r="Q12" t="n">
        <v>3033.73</v>
      </c>
      <c r="R12" t="n">
        <v>99.81999999999999</v>
      </c>
      <c r="S12" t="n">
        <v>56.78</v>
      </c>
      <c r="T12" t="n">
        <v>19589.02</v>
      </c>
      <c r="U12" t="n">
        <v>0.57</v>
      </c>
      <c r="V12" t="n">
        <v>0.85</v>
      </c>
      <c r="W12" t="n">
        <v>2.73</v>
      </c>
      <c r="X12" t="n">
        <v>1.2</v>
      </c>
      <c r="Y12" t="n">
        <v>1</v>
      </c>
      <c r="Z12" t="n">
        <v>10</v>
      </c>
      <c r="AA12" t="n">
        <v>219.6772795024537</v>
      </c>
      <c r="AB12" t="n">
        <v>300.5721452926991</v>
      </c>
      <c r="AC12" t="n">
        <v>271.8859616017081</v>
      </c>
      <c r="AD12" t="n">
        <v>219677.2795024537</v>
      </c>
      <c r="AE12" t="n">
        <v>300572.1452926991</v>
      </c>
      <c r="AF12" t="n">
        <v>3.239061424843831e-06</v>
      </c>
      <c r="AG12" t="n">
        <v>14</v>
      </c>
      <c r="AH12" t="n">
        <v>271885.9616017081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4.4336</v>
      </c>
      <c r="E13" t="n">
        <v>22.56</v>
      </c>
      <c r="F13" t="n">
        <v>18.82</v>
      </c>
      <c r="G13" t="n">
        <v>30.52</v>
      </c>
      <c r="H13" t="n">
        <v>0.37</v>
      </c>
      <c r="I13" t="n">
        <v>37</v>
      </c>
      <c r="J13" t="n">
        <v>180.82</v>
      </c>
      <c r="K13" t="n">
        <v>52.44</v>
      </c>
      <c r="L13" t="n">
        <v>3.75</v>
      </c>
      <c r="M13" t="n">
        <v>24</v>
      </c>
      <c r="N13" t="n">
        <v>34.63</v>
      </c>
      <c r="O13" t="n">
        <v>22535.19</v>
      </c>
      <c r="P13" t="n">
        <v>186.19</v>
      </c>
      <c r="Q13" t="n">
        <v>3033.79</v>
      </c>
      <c r="R13" t="n">
        <v>94.58</v>
      </c>
      <c r="S13" t="n">
        <v>56.78</v>
      </c>
      <c r="T13" t="n">
        <v>16990.9</v>
      </c>
      <c r="U13" t="n">
        <v>0.6</v>
      </c>
      <c r="V13" t="n">
        <v>0.86</v>
      </c>
      <c r="W13" t="n">
        <v>2.73</v>
      </c>
      <c r="X13" t="n">
        <v>1.05</v>
      </c>
      <c r="Y13" t="n">
        <v>1</v>
      </c>
      <c r="Z13" t="n">
        <v>10</v>
      </c>
      <c r="AA13" t="n">
        <v>212.6334550569937</v>
      </c>
      <c r="AB13" t="n">
        <v>290.9344739348227</v>
      </c>
      <c r="AC13" t="n">
        <v>263.1680960716676</v>
      </c>
      <c r="AD13" t="n">
        <v>212633.4550569936</v>
      </c>
      <c r="AE13" t="n">
        <v>290934.4739348227</v>
      </c>
      <c r="AF13" t="n">
        <v>3.285826045804281e-06</v>
      </c>
      <c r="AG13" t="n">
        <v>14</v>
      </c>
      <c r="AH13" t="n">
        <v>263168.0960716676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4.4421</v>
      </c>
      <c r="E14" t="n">
        <v>22.51</v>
      </c>
      <c r="F14" t="n">
        <v>18.81</v>
      </c>
      <c r="G14" t="n">
        <v>31.35</v>
      </c>
      <c r="H14" t="n">
        <v>0.39</v>
      </c>
      <c r="I14" t="n">
        <v>36</v>
      </c>
      <c r="J14" t="n">
        <v>181.19</v>
      </c>
      <c r="K14" t="n">
        <v>52.44</v>
      </c>
      <c r="L14" t="n">
        <v>4</v>
      </c>
      <c r="M14" t="n">
        <v>12</v>
      </c>
      <c r="N14" t="n">
        <v>34.75</v>
      </c>
      <c r="O14" t="n">
        <v>22581.25</v>
      </c>
      <c r="P14" t="n">
        <v>187.05</v>
      </c>
      <c r="Q14" t="n">
        <v>3033.66</v>
      </c>
      <c r="R14" t="n">
        <v>94.12</v>
      </c>
      <c r="S14" t="n">
        <v>56.78</v>
      </c>
      <c r="T14" t="n">
        <v>16767.65</v>
      </c>
      <c r="U14" t="n">
        <v>0.6</v>
      </c>
      <c r="V14" t="n">
        <v>0.86</v>
      </c>
      <c r="W14" t="n">
        <v>2.74</v>
      </c>
      <c r="X14" t="n">
        <v>1.05</v>
      </c>
      <c r="Y14" t="n">
        <v>1</v>
      </c>
      <c r="Z14" t="n">
        <v>10</v>
      </c>
      <c r="AA14" t="n">
        <v>212.873227711838</v>
      </c>
      <c r="AB14" t="n">
        <v>291.2625414592035</v>
      </c>
      <c r="AC14" t="n">
        <v>263.4648532919673</v>
      </c>
      <c r="AD14" t="n">
        <v>212873.227711838</v>
      </c>
      <c r="AE14" t="n">
        <v>291262.5414592035</v>
      </c>
      <c r="AF14" t="n">
        <v>3.292125558928905e-06</v>
      </c>
      <c r="AG14" t="n">
        <v>14</v>
      </c>
      <c r="AH14" t="n">
        <v>263464.8532919673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4.4549</v>
      </c>
      <c r="E15" t="n">
        <v>22.45</v>
      </c>
      <c r="F15" t="n">
        <v>18.78</v>
      </c>
      <c r="G15" t="n">
        <v>32.2</v>
      </c>
      <c r="H15" t="n">
        <v>0.42</v>
      </c>
      <c r="I15" t="n">
        <v>35</v>
      </c>
      <c r="J15" t="n">
        <v>181.57</v>
      </c>
      <c r="K15" t="n">
        <v>52.44</v>
      </c>
      <c r="L15" t="n">
        <v>4.25</v>
      </c>
      <c r="M15" t="n">
        <v>4</v>
      </c>
      <c r="N15" t="n">
        <v>34.88</v>
      </c>
      <c r="O15" t="n">
        <v>22627.36</v>
      </c>
      <c r="P15" t="n">
        <v>185.38</v>
      </c>
      <c r="Q15" t="n">
        <v>3033.65</v>
      </c>
      <c r="R15" t="n">
        <v>92.59</v>
      </c>
      <c r="S15" t="n">
        <v>56.78</v>
      </c>
      <c r="T15" t="n">
        <v>16009.89</v>
      </c>
      <c r="U15" t="n">
        <v>0.61</v>
      </c>
      <c r="V15" t="n">
        <v>0.86</v>
      </c>
      <c r="W15" t="n">
        <v>2.75</v>
      </c>
      <c r="X15" t="n">
        <v>1.02</v>
      </c>
      <c r="Y15" t="n">
        <v>1</v>
      </c>
      <c r="Z15" t="n">
        <v>10</v>
      </c>
      <c r="AA15" t="n">
        <v>204.780600456328</v>
      </c>
      <c r="AB15" t="n">
        <v>280.1898518267031</v>
      </c>
      <c r="AC15" t="n">
        <v>253.4489256173717</v>
      </c>
      <c r="AD15" t="n">
        <v>204780.600456328</v>
      </c>
      <c r="AE15" t="n">
        <v>280189.8518267031</v>
      </c>
      <c r="AF15" t="n">
        <v>3.301611884575399e-06</v>
      </c>
      <c r="AG15" t="n">
        <v>13</v>
      </c>
      <c r="AH15" t="n">
        <v>253448.9256173717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4.4572</v>
      </c>
      <c r="E16" t="n">
        <v>22.44</v>
      </c>
      <c r="F16" t="n">
        <v>18.77</v>
      </c>
      <c r="G16" t="n">
        <v>32.18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185.66</v>
      </c>
      <c r="Q16" t="n">
        <v>3033.97</v>
      </c>
      <c r="R16" t="n">
        <v>92.26000000000001</v>
      </c>
      <c r="S16" t="n">
        <v>56.78</v>
      </c>
      <c r="T16" t="n">
        <v>15843.21</v>
      </c>
      <c r="U16" t="n">
        <v>0.62</v>
      </c>
      <c r="V16" t="n">
        <v>0.86</v>
      </c>
      <c r="W16" t="n">
        <v>2.75</v>
      </c>
      <c r="X16" t="n">
        <v>1</v>
      </c>
      <c r="Y16" t="n">
        <v>1</v>
      </c>
      <c r="Z16" t="n">
        <v>10</v>
      </c>
      <c r="AA16" t="n">
        <v>204.8660679488484</v>
      </c>
      <c r="AB16" t="n">
        <v>280.3067922205292</v>
      </c>
      <c r="AC16" t="n">
        <v>253.554705384138</v>
      </c>
      <c r="AD16" t="n">
        <v>204866.0679488484</v>
      </c>
      <c r="AE16" t="n">
        <v>280306.7922205292</v>
      </c>
      <c r="AF16" t="n">
        <v>3.303316458715004e-06</v>
      </c>
      <c r="AG16" t="n">
        <v>13</v>
      </c>
      <c r="AH16" t="n">
        <v>253554.705384138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2.4933</v>
      </c>
      <c r="E2" t="n">
        <v>40.11</v>
      </c>
      <c r="F2" t="n">
        <v>25.97</v>
      </c>
      <c r="G2" t="n">
        <v>5.71</v>
      </c>
      <c r="H2" t="n">
        <v>0.08</v>
      </c>
      <c r="I2" t="n">
        <v>273</v>
      </c>
      <c r="J2" t="n">
        <v>213.37</v>
      </c>
      <c r="K2" t="n">
        <v>56.13</v>
      </c>
      <c r="L2" t="n">
        <v>1</v>
      </c>
      <c r="M2" t="n">
        <v>271</v>
      </c>
      <c r="N2" t="n">
        <v>46.25</v>
      </c>
      <c r="O2" t="n">
        <v>26550.29</v>
      </c>
      <c r="P2" t="n">
        <v>375.63</v>
      </c>
      <c r="Q2" t="n">
        <v>3034.84</v>
      </c>
      <c r="R2" t="n">
        <v>328.54</v>
      </c>
      <c r="S2" t="n">
        <v>56.78</v>
      </c>
      <c r="T2" t="n">
        <v>132793.36</v>
      </c>
      <c r="U2" t="n">
        <v>0.17</v>
      </c>
      <c r="V2" t="n">
        <v>0.62</v>
      </c>
      <c r="W2" t="n">
        <v>3.11</v>
      </c>
      <c r="X2" t="n">
        <v>8.199999999999999</v>
      </c>
      <c r="Y2" t="n">
        <v>1</v>
      </c>
      <c r="Z2" t="n">
        <v>10</v>
      </c>
      <c r="AA2" t="n">
        <v>568.2026304404861</v>
      </c>
      <c r="AB2" t="n">
        <v>777.4399062995656</v>
      </c>
      <c r="AC2" t="n">
        <v>703.2421327860958</v>
      </c>
      <c r="AD2" t="n">
        <v>568202.6304404861</v>
      </c>
      <c r="AE2" t="n">
        <v>777439.9062995656</v>
      </c>
      <c r="AF2" t="n">
        <v>1.826980660674607e-06</v>
      </c>
      <c r="AG2" t="n">
        <v>24</v>
      </c>
      <c r="AH2" t="n">
        <v>703242.1327860958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2.9032</v>
      </c>
      <c r="E3" t="n">
        <v>34.44</v>
      </c>
      <c r="F3" t="n">
        <v>23.56</v>
      </c>
      <c r="G3" t="n">
        <v>7.21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337.18</v>
      </c>
      <c r="Q3" t="n">
        <v>3034.48</v>
      </c>
      <c r="R3" t="n">
        <v>249.53</v>
      </c>
      <c r="S3" t="n">
        <v>56.78</v>
      </c>
      <c r="T3" t="n">
        <v>93673.89999999999</v>
      </c>
      <c r="U3" t="n">
        <v>0.23</v>
      </c>
      <c r="V3" t="n">
        <v>0.6899999999999999</v>
      </c>
      <c r="W3" t="n">
        <v>2.98</v>
      </c>
      <c r="X3" t="n">
        <v>5.79</v>
      </c>
      <c r="Y3" t="n">
        <v>1</v>
      </c>
      <c r="Z3" t="n">
        <v>10</v>
      </c>
      <c r="AA3" t="n">
        <v>448.9825578515067</v>
      </c>
      <c r="AB3" t="n">
        <v>614.3177433649266</v>
      </c>
      <c r="AC3" t="n">
        <v>555.6881201385453</v>
      </c>
      <c r="AD3" t="n">
        <v>448982.5578515067</v>
      </c>
      <c r="AE3" t="n">
        <v>614317.7433649267</v>
      </c>
      <c r="AF3" t="n">
        <v>2.127337365768467e-06</v>
      </c>
      <c r="AG3" t="n">
        <v>20</v>
      </c>
      <c r="AH3" t="n">
        <v>555688.1201385453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3.1986</v>
      </c>
      <c r="E4" t="n">
        <v>31.26</v>
      </c>
      <c r="F4" t="n">
        <v>22.23</v>
      </c>
      <c r="G4" t="n">
        <v>8.779999999999999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314.67</v>
      </c>
      <c r="Q4" t="n">
        <v>3034.6</v>
      </c>
      <c r="R4" t="n">
        <v>206.13</v>
      </c>
      <c r="S4" t="n">
        <v>56.78</v>
      </c>
      <c r="T4" t="n">
        <v>72194.48</v>
      </c>
      <c r="U4" t="n">
        <v>0.28</v>
      </c>
      <c r="V4" t="n">
        <v>0.73</v>
      </c>
      <c r="W4" t="n">
        <v>2.91</v>
      </c>
      <c r="X4" t="n">
        <v>4.46</v>
      </c>
      <c r="Y4" t="n">
        <v>1</v>
      </c>
      <c r="Z4" t="n">
        <v>10</v>
      </c>
      <c r="AA4" t="n">
        <v>394.9792655685715</v>
      </c>
      <c r="AB4" t="n">
        <v>540.4280564063044</v>
      </c>
      <c r="AC4" t="n">
        <v>488.8503611984271</v>
      </c>
      <c r="AD4" t="n">
        <v>394979.2655685715</v>
      </c>
      <c r="AE4" t="n">
        <v>540428.0564063045</v>
      </c>
      <c r="AF4" t="n">
        <v>2.343793503081778e-06</v>
      </c>
      <c r="AG4" t="n">
        <v>19</v>
      </c>
      <c r="AH4" t="n">
        <v>488850.3611984271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3.4217</v>
      </c>
      <c r="E5" t="n">
        <v>29.23</v>
      </c>
      <c r="F5" t="n">
        <v>21.38</v>
      </c>
      <c r="G5" t="n">
        <v>10.34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298.94</v>
      </c>
      <c r="Q5" t="n">
        <v>3033.98</v>
      </c>
      <c r="R5" t="n">
        <v>178.14</v>
      </c>
      <c r="S5" t="n">
        <v>56.78</v>
      </c>
      <c r="T5" t="n">
        <v>58338.87</v>
      </c>
      <c r="U5" t="n">
        <v>0.32</v>
      </c>
      <c r="V5" t="n">
        <v>0.75</v>
      </c>
      <c r="W5" t="n">
        <v>2.87</v>
      </c>
      <c r="X5" t="n">
        <v>3.61</v>
      </c>
      <c r="Y5" t="n">
        <v>1</v>
      </c>
      <c r="Z5" t="n">
        <v>10</v>
      </c>
      <c r="AA5" t="n">
        <v>352.0769048307722</v>
      </c>
      <c r="AB5" t="n">
        <v>481.7271537262732</v>
      </c>
      <c r="AC5" t="n">
        <v>435.7517902829436</v>
      </c>
      <c r="AD5" t="n">
        <v>352076.9048307722</v>
      </c>
      <c r="AE5" t="n">
        <v>481727.1537262732</v>
      </c>
      <c r="AF5" t="n">
        <v>2.507271377945014e-06</v>
      </c>
      <c r="AG5" t="n">
        <v>17</v>
      </c>
      <c r="AH5" t="n">
        <v>435751.7902829436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3.59</v>
      </c>
      <c r="E6" t="n">
        <v>27.86</v>
      </c>
      <c r="F6" t="n">
        <v>20.81</v>
      </c>
      <c r="G6" t="n">
        <v>11.89</v>
      </c>
      <c r="H6" t="n">
        <v>0.17</v>
      </c>
      <c r="I6" t="n">
        <v>105</v>
      </c>
      <c r="J6" t="n">
        <v>215</v>
      </c>
      <c r="K6" t="n">
        <v>56.13</v>
      </c>
      <c r="L6" t="n">
        <v>2</v>
      </c>
      <c r="M6" t="n">
        <v>103</v>
      </c>
      <c r="N6" t="n">
        <v>46.87</v>
      </c>
      <c r="O6" t="n">
        <v>26750.75</v>
      </c>
      <c r="P6" t="n">
        <v>287.9</v>
      </c>
      <c r="Q6" t="n">
        <v>3033.93</v>
      </c>
      <c r="R6" t="n">
        <v>159.98</v>
      </c>
      <c r="S6" t="n">
        <v>56.78</v>
      </c>
      <c r="T6" t="n">
        <v>49350.56</v>
      </c>
      <c r="U6" t="n">
        <v>0.35</v>
      </c>
      <c r="V6" t="n">
        <v>0.78</v>
      </c>
      <c r="W6" t="n">
        <v>2.83</v>
      </c>
      <c r="X6" t="n">
        <v>3.04</v>
      </c>
      <c r="Y6" t="n">
        <v>1</v>
      </c>
      <c r="Z6" t="n">
        <v>10</v>
      </c>
      <c r="AA6" t="n">
        <v>333.1217703556913</v>
      </c>
      <c r="AB6" t="n">
        <v>455.7919024959535</v>
      </c>
      <c r="AC6" t="n">
        <v>412.2917630296919</v>
      </c>
      <c r="AD6" t="n">
        <v>333121.7703556913</v>
      </c>
      <c r="AE6" t="n">
        <v>455791.9024959535</v>
      </c>
      <c r="AF6" t="n">
        <v>2.630594221241664e-06</v>
      </c>
      <c r="AG6" t="n">
        <v>17</v>
      </c>
      <c r="AH6" t="n">
        <v>412291.7630296919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3.7373</v>
      </c>
      <c r="E7" t="n">
        <v>26.76</v>
      </c>
      <c r="F7" t="n">
        <v>20.34</v>
      </c>
      <c r="G7" t="n">
        <v>13.56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277.73</v>
      </c>
      <c r="Q7" t="n">
        <v>3033.63</v>
      </c>
      <c r="R7" t="n">
        <v>145.05</v>
      </c>
      <c r="S7" t="n">
        <v>56.78</v>
      </c>
      <c r="T7" t="n">
        <v>41960.27</v>
      </c>
      <c r="U7" t="n">
        <v>0.39</v>
      </c>
      <c r="V7" t="n">
        <v>0.79</v>
      </c>
      <c r="W7" t="n">
        <v>2.8</v>
      </c>
      <c r="X7" t="n">
        <v>2.58</v>
      </c>
      <c r="Y7" t="n">
        <v>1</v>
      </c>
      <c r="Z7" t="n">
        <v>10</v>
      </c>
      <c r="AA7" t="n">
        <v>310.7483153338155</v>
      </c>
      <c r="AB7" t="n">
        <v>425.1795542878497</v>
      </c>
      <c r="AC7" t="n">
        <v>384.6010143698688</v>
      </c>
      <c r="AD7" t="n">
        <v>310748.3153338155</v>
      </c>
      <c r="AE7" t="n">
        <v>425179.5542878497</v>
      </c>
      <c r="AF7" t="n">
        <v>2.738529187478125e-06</v>
      </c>
      <c r="AG7" t="n">
        <v>16</v>
      </c>
      <c r="AH7" t="n">
        <v>384601.0143698688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3.8499</v>
      </c>
      <c r="E8" t="n">
        <v>25.97</v>
      </c>
      <c r="F8" t="n">
        <v>20.03</v>
      </c>
      <c r="G8" t="n">
        <v>15.21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269.66</v>
      </c>
      <c r="Q8" t="n">
        <v>3033.72</v>
      </c>
      <c r="R8" t="n">
        <v>134.38</v>
      </c>
      <c r="S8" t="n">
        <v>56.78</v>
      </c>
      <c r="T8" t="n">
        <v>36684.32</v>
      </c>
      <c r="U8" t="n">
        <v>0.42</v>
      </c>
      <c r="V8" t="n">
        <v>0.8100000000000001</v>
      </c>
      <c r="W8" t="n">
        <v>2.78</v>
      </c>
      <c r="X8" t="n">
        <v>2.26</v>
      </c>
      <c r="Y8" t="n">
        <v>1</v>
      </c>
      <c r="Z8" t="n">
        <v>10</v>
      </c>
      <c r="AA8" t="n">
        <v>299.5666116828468</v>
      </c>
      <c r="AB8" t="n">
        <v>409.8802540506448</v>
      </c>
      <c r="AC8" t="n">
        <v>370.7618578746001</v>
      </c>
      <c r="AD8" t="n">
        <v>299566.6116828469</v>
      </c>
      <c r="AE8" t="n">
        <v>409880.2540506448</v>
      </c>
      <c r="AF8" t="n">
        <v>2.821037518762752e-06</v>
      </c>
      <c r="AG8" t="n">
        <v>16</v>
      </c>
      <c r="AH8" t="n">
        <v>370761.8578746002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3.9484</v>
      </c>
      <c r="E9" t="n">
        <v>25.33</v>
      </c>
      <c r="F9" t="n">
        <v>19.76</v>
      </c>
      <c r="G9" t="n">
        <v>16.94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263.1</v>
      </c>
      <c r="Q9" t="n">
        <v>3033.63</v>
      </c>
      <c r="R9" t="n">
        <v>126.07</v>
      </c>
      <c r="S9" t="n">
        <v>56.78</v>
      </c>
      <c r="T9" t="n">
        <v>32573.89</v>
      </c>
      <c r="U9" t="n">
        <v>0.45</v>
      </c>
      <c r="V9" t="n">
        <v>0.82</v>
      </c>
      <c r="W9" t="n">
        <v>2.76</v>
      </c>
      <c r="X9" t="n">
        <v>1.99</v>
      </c>
      <c r="Y9" t="n">
        <v>1</v>
      </c>
      <c r="Z9" t="n">
        <v>10</v>
      </c>
      <c r="AA9" t="n">
        <v>283.7315431665199</v>
      </c>
      <c r="AB9" t="n">
        <v>388.2140147126877</v>
      </c>
      <c r="AC9" t="n">
        <v>351.1634140102998</v>
      </c>
      <c r="AD9" t="n">
        <v>283731.54316652</v>
      </c>
      <c r="AE9" t="n">
        <v>388214.0147126878</v>
      </c>
      <c r="AF9" t="n">
        <v>2.893213989735539e-06</v>
      </c>
      <c r="AG9" t="n">
        <v>15</v>
      </c>
      <c r="AH9" t="n">
        <v>351163.4140102998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4.0243</v>
      </c>
      <c r="E10" t="n">
        <v>24.85</v>
      </c>
      <c r="F10" t="n">
        <v>19.58</v>
      </c>
      <c r="G10" t="n">
        <v>18.64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256.89</v>
      </c>
      <c r="Q10" t="n">
        <v>3033.89</v>
      </c>
      <c r="R10" t="n">
        <v>120.09</v>
      </c>
      <c r="S10" t="n">
        <v>56.78</v>
      </c>
      <c r="T10" t="n">
        <v>29618.58</v>
      </c>
      <c r="U10" t="n">
        <v>0.47</v>
      </c>
      <c r="V10" t="n">
        <v>0.82</v>
      </c>
      <c r="W10" t="n">
        <v>2.75</v>
      </c>
      <c r="X10" t="n">
        <v>1.81</v>
      </c>
      <c r="Y10" t="n">
        <v>1</v>
      </c>
      <c r="Z10" t="n">
        <v>10</v>
      </c>
      <c r="AA10" t="n">
        <v>276.4634050655338</v>
      </c>
      <c r="AB10" t="n">
        <v>378.2694275152956</v>
      </c>
      <c r="AC10" t="n">
        <v>342.167924257711</v>
      </c>
      <c r="AD10" t="n">
        <v>276463.4050655338</v>
      </c>
      <c r="AE10" t="n">
        <v>378269.4275152956</v>
      </c>
      <c r="AF10" t="n">
        <v>2.948830173967361e-06</v>
      </c>
      <c r="AG10" t="n">
        <v>15</v>
      </c>
      <c r="AH10" t="n">
        <v>342167.924257711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4.0964</v>
      </c>
      <c r="E11" t="n">
        <v>24.41</v>
      </c>
      <c r="F11" t="n">
        <v>19.39</v>
      </c>
      <c r="G11" t="n">
        <v>20.41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250.96</v>
      </c>
      <c r="Q11" t="n">
        <v>3033.53</v>
      </c>
      <c r="R11" t="n">
        <v>114.02</v>
      </c>
      <c r="S11" t="n">
        <v>56.78</v>
      </c>
      <c r="T11" t="n">
        <v>26615.05</v>
      </c>
      <c r="U11" t="n">
        <v>0.5</v>
      </c>
      <c r="V11" t="n">
        <v>0.83</v>
      </c>
      <c r="W11" t="n">
        <v>2.74</v>
      </c>
      <c r="X11" t="n">
        <v>1.63</v>
      </c>
      <c r="Y11" t="n">
        <v>1</v>
      </c>
      <c r="Z11" t="n">
        <v>10</v>
      </c>
      <c r="AA11" t="n">
        <v>269.7737944322079</v>
      </c>
      <c r="AB11" t="n">
        <v>369.1164071219869</v>
      </c>
      <c r="AC11" t="n">
        <v>333.8884552843948</v>
      </c>
      <c r="AD11" t="n">
        <v>269773.7944322079</v>
      </c>
      <c r="AE11" t="n">
        <v>369116.4071219868</v>
      </c>
      <c r="AF11" t="n">
        <v>3.00166188520734e-06</v>
      </c>
      <c r="AG11" t="n">
        <v>15</v>
      </c>
      <c r="AH11" t="n">
        <v>333888.4552843948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4.1533</v>
      </c>
      <c r="E12" t="n">
        <v>24.08</v>
      </c>
      <c r="F12" t="n">
        <v>19.27</v>
      </c>
      <c r="G12" t="n">
        <v>22.23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246.22</v>
      </c>
      <c r="Q12" t="n">
        <v>3033.65</v>
      </c>
      <c r="R12" t="n">
        <v>109.66</v>
      </c>
      <c r="S12" t="n">
        <v>56.78</v>
      </c>
      <c r="T12" t="n">
        <v>24457.79</v>
      </c>
      <c r="U12" t="n">
        <v>0.52</v>
      </c>
      <c r="V12" t="n">
        <v>0.84</v>
      </c>
      <c r="W12" t="n">
        <v>2.74</v>
      </c>
      <c r="X12" t="n">
        <v>1.5</v>
      </c>
      <c r="Y12" t="n">
        <v>1</v>
      </c>
      <c r="Z12" t="n">
        <v>10</v>
      </c>
      <c r="AA12" t="n">
        <v>257.7655937987234</v>
      </c>
      <c r="AB12" t="n">
        <v>352.6862572506636</v>
      </c>
      <c r="AC12" t="n">
        <v>319.0263758570366</v>
      </c>
      <c r="AD12" t="n">
        <v>257765.5937987235</v>
      </c>
      <c r="AE12" t="n">
        <v>352686.2572506636</v>
      </c>
      <c r="AF12" t="n">
        <v>3.043355704479945e-06</v>
      </c>
      <c r="AG12" t="n">
        <v>14</v>
      </c>
      <c r="AH12" t="n">
        <v>319026.3758570366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4.2205</v>
      </c>
      <c r="E13" t="n">
        <v>23.69</v>
      </c>
      <c r="F13" t="n">
        <v>19.1</v>
      </c>
      <c r="G13" t="n">
        <v>24.38</v>
      </c>
      <c r="H13" t="n">
        <v>0.31</v>
      </c>
      <c r="I13" t="n">
        <v>47</v>
      </c>
      <c r="J13" t="n">
        <v>217.86</v>
      </c>
      <c r="K13" t="n">
        <v>56.13</v>
      </c>
      <c r="L13" t="n">
        <v>3.75</v>
      </c>
      <c r="M13" t="n">
        <v>45</v>
      </c>
      <c r="N13" t="n">
        <v>47.98</v>
      </c>
      <c r="O13" t="n">
        <v>27103.65</v>
      </c>
      <c r="P13" t="n">
        <v>239.31</v>
      </c>
      <c r="Q13" t="n">
        <v>3033.69</v>
      </c>
      <c r="R13" t="n">
        <v>104.28</v>
      </c>
      <c r="S13" t="n">
        <v>56.78</v>
      </c>
      <c r="T13" t="n">
        <v>21791.87</v>
      </c>
      <c r="U13" t="n">
        <v>0.54</v>
      </c>
      <c r="V13" t="n">
        <v>0.84</v>
      </c>
      <c r="W13" t="n">
        <v>2.73</v>
      </c>
      <c r="X13" t="n">
        <v>1.33</v>
      </c>
      <c r="Y13" t="n">
        <v>1</v>
      </c>
      <c r="Z13" t="n">
        <v>10</v>
      </c>
      <c r="AA13" t="n">
        <v>251.1154872025805</v>
      </c>
      <c r="AB13" t="n">
        <v>343.5872880238283</v>
      </c>
      <c r="AC13" t="n">
        <v>310.795799482724</v>
      </c>
      <c r="AD13" t="n">
        <v>251115.4872025805</v>
      </c>
      <c r="AE13" t="n">
        <v>343587.2880238283</v>
      </c>
      <c r="AF13" t="n">
        <v>3.092596911072546e-06</v>
      </c>
      <c r="AG13" t="n">
        <v>14</v>
      </c>
      <c r="AH13" t="n">
        <v>310795.799482724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4.2753</v>
      </c>
      <c r="E14" t="n">
        <v>23.39</v>
      </c>
      <c r="F14" t="n">
        <v>18.96</v>
      </c>
      <c r="G14" t="n">
        <v>26.46</v>
      </c>
      <c r="H14" t="n">
        <v>0.33</v>
      </c>
      <c r="I14" t="n">
        <v>43</v>
      </c>
      <c r="J14" t="n">
        <v>218.27</v>
      </c>
      <c r="K14" t="n">
        <v>56.13</v>
      </c>
      <c r="L14" t="n">
        <v>4</v>
      </c>
      <c r="M14" t="n">
        <v>41</v>
      </c>
      <c r="N14" t="n">
        <v>48.15</v>
      </c>
      <c r="O14" t="n">
        <v>27154.29</v>
      </c>
      <c r="P14" t="n">
        <v>233.69</v>
      </c>
      <c r="Q14" t="n">
        <v>3033.63</v>
      </c>
      <c r="R14" t="n">
        <v>99.73</v>
      </c>
      <c r="S14" t="n">
        <v>56.78</v>
      </c>
      <c r="T14" t="n">
        <v>19539.2</v>
      </c>
      <c r="U14" t="n">
        <v>0.57</v>
      </c>
      <c r="V14" t="n">
        <v>0.85</v>
      </c>
      <c r="W14" t="n">
        <v>2.72</v>
      </c>
      <c r="X14" t="n">
        <v>1.2</v>
      </c>
      <c r="Y14" t="n">
        <v>1</v>
      </c>
      <c r="Z14" t="n">
        <v>10</v>
      </c>
      <c r="AA14" t="n">
        <v>245.8545445163141</v>
      </c>
      <c r="AB14" t="n">
        <v>336.3890341440715</v>
      </c>
      <c r="AC14" t="n">
        <v>304.2845368504361</v>
      </c>
      <c r="AD14" t="n">
        <v>245854.5445163141</v>
      </c>
      <c r="AE14" t="n">
        <v>336389.0341440715</v>
      </c>
      <c r="AF14" t="n">
        <v>3.132751942639132e-06</v>
      </c>
      <c r="AG14" t="n">
        <v>14</v>
      </c>
      <c r="AH14" t="n">
        <v>304284.5368504361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4.3124</v>
      </c>
      <c r="E15" t="n">
        <v>23.19</v>
      </c>
      <c r="F15" t="n">
        <v>18.89</v>
      </c>
      <c r="G15" t="n">
        <v>28.33</v>
      </c>
      <c r="H15" t="n">
        <v>0.35</v>
      </c>
      <c r="I15" t="n">
        <v>40</v>
      </c>
      <c r="J15" t="n">
        <v>218.68</v>
      </c>
      <c r="K15" t="n">
        <v>56.13</v>
      </c>
      <c r="L15" t="n">
        <v>4.25</v>
      </c>
      <c r="M15" t="n">
        <v>38</v>
      </c>
      <c r="N15" t="n">
        <v>48.31</v>
      </c>
      <c r="O15" t="n">
        <v>27204.98</v>
      </c>
      <c r="P15" t="n">
        <v>227.91</v>
      </c>
      <c r="Q15" t="n">
        <v>3033.45</v>
      </c>
      <c r="R15" t="n">
        <v>97.40000000000001</v>
      </c>
      <c r="S15" t="n">
        <v>56.78</v>
      </c>
      <c r="T15" t="n">
        <v>18386.39</v>
      </c>
      <c r="U15" t="n">
        <v>0.58</v>
      </c>
      <c r="V15" t="n">
        <v>0.85</v>
      </c>
      <c r="W15" t="n">
        <v>2.72</v>
      </c>
      <c r="X15" t="n">
        <v>1.12</v>
      </c>
      <c r="Y15" t="n">
        <v>1</v>
      </c>
      <c r="Z15" t="n">
        <v>10</v>
      </c>
      <c r="AA15" t="n">
        <v>241.2814274522372</v>
      </c>
      <c r="AB15" t="n">
        <v>330.1318936253186</v>
      </c>
      <c r="AC15" t="n">
        <v>298.6245690408392</v>
      </c>
      <c r="AD15" t="n">
        <v>241281.4274522372</v>
      </c>
      <c r="AE15" t="n">
        <v>330131.8936253187</v>
      </c>
      <c r="AF15" t="n">
        <v>3.159937192112131e-06</v>
      </c>
      <c r="AG15" t="n">
        <v>14</v>
      </c>
      <c r="AH15" t="n">
        <v>298624.5690408392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4.348</v>
      </c>
      <c r="E16" t="n">
        <v>23</v>
      </c>
      <c r="F16" t="n">
        <v>18.82</v>
      </c>
      <c r="G16" t="n">
        <v>30.53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34</v>
      </c>
      <c r="N16" t="n">
        <v>48.47</v>
      </c>
      <c r="O16" t="n">
        <v>27255.72</v>
      </c>
      <c r="P16" t="n">
        <v>224.06</v>
      </c>
      <c r="Q16" t="n">
        <v>3033.58</v>
      </c>
      <c r="R16" t="n">
        <v>94.91</v>
      </c>
      <c r="S16" t="n">
        <v>56.78</v>
      </c>
      <c r="T16" t="n">
        <v>17158.8</v>
      </c>
      <c r="U16" t="n">
        <v>0.6</v>
      </c>
      <c r="V16" t="n">
        <v>0.86</v>
      </c>
      <c r="W16" t="n">
        <v>2.73</v>
      </c>
      <c r="X16" t="n">
        <v>1.06</v>
      </c>
      <c r="Y16" t="n">
        <v>1</v>
      </c>
      <c r="Z16" t="n">
        <v>10</v>
      </c>
      <c r="AA16" t="n">
        <v>237.9078575698731</v>
      </c>
      <c r="AB16" t="n">
        <v>325.5160264808711</v>
      </c>
      <c r="AC16" t="n">
        <v>294.4492337782461</v>
      </c>
      <c r="AD16" t="n">
        <v>237907.8575698731</v>
      </c>
      <c r="AE16" t="n">
        <v>325516.0264808711</v>
      </c>
      <c r="AF16" t="n">
        <v>3.186023307509401e-06</v>
      </c>
      <c r="AG16" t="n">
        <v>14</v>
      </c>
      <c r="AH16" t="n">
        <v>294449.2337782461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4.3922</v>
      </c>
      <c r="E17" t="n">
        <v>22.77</v>
      </c>
      <c r="F17" t="n">
        <v>18.72</v>
      </c>
      <c r="G17" t="n">
        <v>33.03</v>
      </c>
      <c r="H17" t="n">
        <v>0.38</v>
      </c>
      <c r="I17" t="n">
        <v>34</v>
      </c>
      <c r="J17" t="n">
        <v>219.51</v>
      </c>
      <c r="K17" t="n">
        <v>56.13</v>
      </c>
      <c r="L17" t="n">
        <v>4.75</v>
      </c>
      <c r="M17" t="n">
        <v>32</v>
      </c>
      <c r="N17" t="n">
        <v>48.63</v>
      </c>
      <c r="O17" t="n">
        <v>27306.53</v>
      </c>
      <c r="P17" t="n">
        <v>218.7</v>
      </c>
      <c r="Q17" t="n">
        <v>3033.6</v>
      </c>
      <c r="R17" t="n">
        <v>91.90000000000001</v>
      </c>
      <c r="S17" t="n">
        <v>56.78</v>
      </c>
      <c r="T17" t="n">
        <v>15667.16</v>
      </c>
      <c r="U17" t="n">
        <v>0.62</v>
      </c>
      <c r="V17" t="n">
        <v>0.86</v>
      </c>
      <c r="W17" t="n">
        <v>2.71</v>
      </c>
      <c r="X17" t="n">
        <v>0.95</v>
      </c>
      <c r="Y17" t="n">
        <v>1</v>
      </c>
      <c r="Z17" t="n">
        <v>10</v>
      </c>
      <c r="AA17" t="n">
        <v>233.4654366213515</v>
      </c>
      <c r="AB17" t="n">
        <v>319.4377101533266</v>
      </c>
      <c r="AC17" t="n">
        <v>288.9510234300299</v>
      </c>
      <c r="AD17" t="n">
        <v>233465.4366213515</v>
      </c>
      <c r="AE17" t="n">
        <v>319437.7101533266</v>
      </c>
      <c r="AF17" t="n">
        <v>3.218411124940845e-06</v>
      </c>
      <c r="AG17" t="n">
        <v>14</v>
      </c>
      <c r="AH17" t="n">
        <v>288951.0234300299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4.4216</v>
      </c>
      <c r="E18" t="n">
        <v>22.62</v>
      </c>
      <c r="F18" t="n">
        <v>18.65</v>
      </c>
      <c r="G18" t="n">
        <v>34.97</v>
      </c>
      <c r="H18" t="n">
        <v>0.4</v>
      </c>
      <c r="I18" t="n">
        <v>32</v>
      </c>
      <c r="J18" t="n">
        <v>219.92</v>
      </c>
      <c r="K18" t="n">
        <v>56.13</v>
      </c>
      <c r="L18" t="n">
        <v>5</v>
      </c>
      <c r="M18" t="n">
        <v>25</v>
      </c>
      <c r="N18" t="n">
        <v>48.79</v>
      </c>
      <c r="O18" t="n">
        <v>27357.39</v>
      </c>
      <c r="P18" t="n">
        <v>213.26</v>
      </c>
      <c r="Q18" t="n">
        <v>3033.63</v>
      </c>
      <c r="R18" t="n">
        <v>89.53</v>
      </c>
      <c r="S18" t="n">
        <v>56.78</v>
      </c>
      <c r="T18" t="n">
        <v>14490.42</v>
      </c>
      <c r="U18" t="n">
        <v>0.63</v>
      </c>
      <c r="V18" t="n">
        <v>0.87</v>
      </c>
      <c r="W18" t="n">
        <v>2.71</v>
      </c>
      <c r="X18" t="n">
        <v>0.89</v>
      </c>
      <c r="Y18" t="n">
        <v>1</v>
      </c>
      <c r="Z18" t="n">
        <v>10</v>
      </c>
      <c r="AA18" t="n">
        <v>229.5313958033909</v>
      </c>
      <c r="AB18" t="n">
        <v>314.0549819485638</v>
      </c>
      <c r="AC18" t="n">
        <v>284.0820152504215</v>
      </c>
      <c r="AD18" t="n">
        <v>229531.3958033909</v>
      </c>
      <c r="AE18" t="n">
        <v>314054.9819485638</v>
      </c>
      <c r="AF18" t="n">
        <v>3.239954152825108e-06</v>
      </c>
      <c r="AG18" t="n">
        <v>14</v>
      </c>
      <c r="AH18" t="n">
        <v>284082.0152504215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4.4292</v>
      </c>
      <c r="E19" t="n">
        <v>22.58</v>
      </c>
      <c r="F19" t="n">
        <v>18.66</v>
      </c>
      <c r="G19" t="n">
        <v>36.11</v>
      </c>
      <c r="H19" t="n">
        <v>0.42</v>
      </c>
      <c r="I19" t="n">
        <v>31</v>
      </c>
      <c r="J19" t="n">
        <v>220.33</v>
      </c>
      <c r="K19" t="n">
        <v>56.13</v>
      </c>
      <c r="L19" t="n">
        <v>5.25</v>
      </c>
      <c r="M19" t="n">
        <v>19</v>
      </c>
      <c r="N19" t="n">
        <v>48.95</v>
      </c>
      <c r="O19" t="n">
        <v>27408.3</v>
      </c>
      <c r="P19" t="n">
        <v>211.34</v>
      </c>
      <c r="Q19" t="n">
        <v>3033.66</v>
      </c>
      <c r="R19" t="n">
        <v>89.13</v>
      </c>
      <c r="S19" t="n">
        <v>56.78</v>
      </c>
      <c r="T19" t="n">
        <v>14300.16</v>
      </c>
      <c r="U19" t="n">
        <v>0.64</v>
      </c>
      <c r="V19" t="n">
        <v>0.86</v>
      </c>
      <c r="W19" t="n">
        <v>2.72</v>
      </c>
      <c r="X19" t="n">
        <v>0.89</v>
      </c>
      <c r="Y19" t="n">
        <v>1</v>
      </c>
      <c r="Z19" t="n">
        <v>10</v>
      </c>
      <c r="AA19" t="n">
        <v>228.2650152325863</v>
      </c>
      <c r="AB19" t="n">
        <v>312.3222641828221</v>
      </c>
      <c r="AC19" t="n">
        <v>282.5146656363569</v>
      </c>
      <c r="AD19" t="n">
        <v>228265.0152325863</v>
      </c>
      <c r="AE19" t="n">
        <v>312322.2641828221</v>
      </c>
      <c r="AF19" t="n">
        <v>3.245523098808796e-06</v>
      </c>
      <c r="AG19" t="n">
        <v>14</v>
      </c>
      <c r="AH19" t="n">
        <v>282514.6656363569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4.4414</v>
      </c>
      <c r="E20" t="n">
        <v>22.52</v>
      </c>
      <c r="F20" t="n">
        <v>18.64</v>
      </c>
      <c r="G20" t="n">
        <v>37.27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9</v>
      </c>
      <c r="N20" t="n">
        <v>49.12</v>
      </c>
      <c r="O20" t="n">
        <v>27459.27</v>
      </c>
      <c r="P20" t="n">
        <v>208.05</v>
      </c>
      <c r="Q20" t="n">
        <v>3033.6</v>
      </c>
      <c r="R20" t="n">
        <v>88.29000000000001</v>
      </c>
      <c r="S20" t="n">
        <v>56.78</v>
      </c>
      <c r="T20" t="n">
        <v>13883.83</v>
      </c>
      <c r="U20" t="n">
        <v>0.64</v>
      </c>
      <c r="V20" t="n">
        <v>0.87</v>
      </c>
      <c r="W20" t="n">
        <v>2.73</v>
      </c>
      <c r="X20" t="n">
        <v>0.87</v>
      </c>
      <c r="Y20" t="n">
        <v>1</v>
      </c>
      <c r="Z20" t="n">
        <v>10</v>
      </c>
      <c r="AA20" t="n">
        <v>226.0990371882278</v>
      </c>
      <c r="AB20" t="n">
        <v>309.3586774663249</v>
      </c>
      <c r="AC20" t="n">
        <v>279.8339194766613</v>
      </c>
      <c r="AD20" t="n">
        <v>226099.0371882278</v>
      </c>
      <c r="AE20" t="n">
        <v>309358.6774663249</v>
      </c>
      <c r="AF20" t="n">
        <v>3.254462722624714e-06</v>
      </c>
      <c r="AG20" t="n">
        <v>14</v>
      </c>
      <c r="AH20" t="n">
        <v>279833.9194766612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4.4528</v>
      </c>
      <c r="E21" t="n">
        <v>22.46</v>
      </c>
      <c r="F21" t="n">
        <v>18.62</v>
      </c>
      <c r="G21" t="n">
        <v>38.53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3</v>
      </c>
      <c r="N21" t="n">
        <v>49.28</v>
      </c>
      <c r="O21" t="n">
        <v>27510.3</v>
      </c>
      <c r="P21" t="n">
        <v>207.49</v>
      </c>
      <c r="Q21" t="n">
        <v>3033.67</v>
      </c>
      <c r="R21" t="n">
        <v>87.38</v>
      </c>
      <c r="S21" t="n">
        <v>56.78</v>
      </c>
      <c r="T21" t="n">
        <v>13432.33</v>
      </c>
      <c r="U21" t="n">
        <v>0.65</v>
      </c>
      <c r="V21" t="n">
        <v>0.87</v>
      </c>
      <c r="W21" t="n">
        <v>2.74</v>
      </c>
      <c r="X21" t="n">
        <v>0.86</v>
      </c>
      <c r="Y21" t="n">
        <v>1</v>
      </c>
      <c r="Z21" t="n">
        <v>10</v>
      </c>
      <c r="AA21" t="n">
        <v>218.5669075466377</v>
      </c>
      <c r="AB21" t="n">
        <v>299.052885396599</v>
      </c>
      <c r="AC21" t="n">
        <v>270.5116977377966</v>
      </c>
      <c r="AD21" t="n">
        <v>218566.9075466377</v>
      </c>
      <c r="AE21" t="n">
        <v>299052.885396599</v>
      </c>
      <c r="AF21" t="n">
        <v>3.262816141600245e-06</v>
      </c>
      <c r="AG21" t="n">
        <v>13</v>
      </c>
      <c r="AH21" t="n">
        <v>270511.6977377966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4.4553</v>
      </c>
      <c r="E22" t="n">
        <v>22.45</v>
      </c>
      <c r="F22" t="n">
        <v>18.61</v>
      </c>
      <c r="G22" t="n">
        <v>38.5</v>
      </c>
      <c r="H22" t="n">
        <v>0.48</v>
      </c>
      <c r="I22" t="n">
        <v>29</v>
      </c>
      <c r="J22" t="n">
        <v>221.57</v>
      </c>
      <c r="K22" t="n">
        <v>56.13</v>
      </c>
      <c r="L22" t="n">
        <v>6</v>
      </c>
      <c r="M22" t="n">
        <v>0</v>
      </c>
      <c r="N22" t="n">
        <v>49.45</v>
      </c>
      <c r="O22" t="n">
        <v>27561.39</v>
      </c>
      <c r="P22" t="n">
        <v>207.29</v>
      </c>
      <c r="Q22" t="n">
        <v>3033.79</v>
      </c>
      <c r="R22" t="n">
        <v>87.06999999999999</v>
      </c>
      <c r="S22" t="n">
        <v>56.78</v>
      </c>
      <c r="T22" t="n">
        <v>13275.99</v>
      </c>
      <c r="U22" t="n">
        <v>0.65</v>
      </c>
      <c r="V22" t="n">
        <v>0.87</v>
      </c>
      <c r="W22" t="n">
        <v>2.74</v>
      </c>
      <c r="X22" t="n">
        <v>0.84</v>
      </c>
      <c r="Y22" t="n">
        <v>1</v>
      </c>
      <c r="Z22" t="n">
        <v>10</v>
      </c>
      <c r="AA22" t="n">
        <v>218.3787171196724</v>
      </c>
      <c r="AB22" t="n">
        <v>298.7953949520495</v>
      </c>
      <c r="AC22" t="n">
        <v>270.2787818198847</v>
      </c>
      <c r="AD22" t="n">
        <v>218378.7171196724</v>
      </c>
      <c r="AE22" t="n">
        <v>298795.3949520495</v>
      </c>
      <c r="AF22" t="n">
        <v>3.264648031726458e-06</v>
      </c>
      <c r="AG22" t="n">
        <v>13</v>
      </c>
      <c r="AH22" t="n">
        <v>270278.7818198847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2024-09-24T16:14:54Z</dcterms:created>
  <dcterms:modified xmlns:dcterms="http://purl.org/dc/terms/" xmlns:xsi="http://www.w3.org/2001/XMLSchema-instance" xsi:type="dcterms:W3CDTF">2024-09-24T16:14:54Z</dcterms:modified>
</cp:coreProperties>
</file>