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xVal>
          <yVal>
            <numRef>
              <f>gráficos!$B$7:$B$501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  <c r="AA2" t="n">
        <v>7902.326339287149</v>
      </c>
      <c r="AB2" t="n">
        <v>10812.31152344659</v>
      </c>
      <c r="AC2" t="n">
        <v>9780.399686822975</v>
      </c>
      <c r="AD2" t="n">
        <v>7902326.339287149</v>
      </c>
      <c r="AE2" t="n">
        <v>10812311.52344659</v>
      </c>
      <c r="AF2" t="n">
        <v>7.198018699588749e-07</v>
      </c>
      <c r="AG2" t="n">
        <v>40</v>
      </c>
      <c r="AH2" t="n">
        <v>9780399.686822975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  <c r="AA3" t="n">
        <v>2644.717117389477</v>
      </c>
      <c r="AB3" t="n">
        <v>3618.618636697081</v>
      </c>
      <c r="AC3" t="n">
        <v>3273.26275277373</v>
      </c>
      <c r="AD3" t="n">
        <v>2644717.117389477</v>
      </c>
      <c r="AE3" t="n">
        <v>3618618.636697081</v>
      </c>
      <c r="AF3" t="n">
        <v>1.354873010840987e-06</v>
      </c>
      <c r="AG3" t="n">
        <v>21</v>
      </c>
      <c r="AH3" t="n">
        <v>3273262.75277373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  <c r="AA4" t="n">
        <v>2048.409135313316</v>
      </c>
      <c r="AB4" t="n">
        <v>2802.723748368774</v>
      </c>
      <c r="AC4" t="n">
        <v>2535.235727471944</v>
      </c>
      <c r="AD4" t="n">
        <v>2048409.135313316</v>
      </c>
      <c r="AE4" t="n">
        <v>2802723.748368774</v>
      </c>
      <c r="AF4" t="n">
        <v>1.585938211632449e-06</v>
      </c>
      <c r="AG4" t="n">
        <v>18</v>
      </c>
      <c r="AH4" t="n">
        <v>2535235.727471944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  <c r="AA5" t="n">
        <v>1820.979347772291</v>
      </c>
      <c r="AB5" t="n">
        <v>2491.544279561047</v>
      </c>
      <c r="AC5" t="n">
        <v>2253.754790424099</v>
      </c>
      <c r="AD5" t="n">
        <v>1820979.347772291</v>
      </c>
      <c r="AE5" t="n">
        <v>2491544.279561047</v>
      </c>
      <c r="AF5" t="n">
        <v>1.708327042521106e-06</v>
      </c>
      <c r="AG5" t="n">
        <v>17</v>
      </c>
      <c r="AH5" t="n">
        <v>2253754.790424099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  <c r="AA6" t="n">
        <v>1695.891704556151</v>
      </c>
      <c r="AB6" t="n">
        <v>2320.393847635379</v>
      </c>
      <c r="AC6" t="n">
        <v>2098.938715510277</v>
      </c>
      <c r="AD6" t="n">
        <v>1695891.704556151</v>
      </c>
      <c r="AE6" t="n">
        <v>2320393.847635379</v>
      </c>
      <c r="AF6" t="n">
        <v>1.785075891322521e-06</v>
      </c>
      <c r="AG6" t="n">
        <v>16</v>
      </c>
      <c r="AH6" t="n">
        <v>2098938.715510277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  <c r="AA7" t="n">
        <v>1620.917557009511</v>
      </c>
      <c r="AB7" t="n">
        <v>2217.810911336117</v>
      </c>
      <c r="AC7" t="n">
        <v>2006.146150675361</v>
      </c>
      <c r="AD7" t="n">
        <v>1620917.557009511</v>
      </c>
      <c r="AE7" t="n">
        <v>2217810.911336117</v>
      </c>
      <c r="AF7" t="n">
        <v>1.83869775368511e-06</v>
      </c>
      <c r="AG7" t="n">
        <v>16</v>
      </c>
      <c r="AH7" t="n">
        <v>2006146.150675362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  <c r="AA8" t="n">
        <v>1574.558214098805</v>
      </c>
      <c r="AB8" t="n">
        <v>2154.380013135824</v>
      </c>
      <c r="AC8" t="n">
        <v>1948.76900837348</v>
      </c>
      <c r="AD8" t="n">
        <v>1574558.214098805</v>
      </c>
      <c r="AE8" t="n">
        <v>2154380.013135824</v>
      </c>
      <c r="AF8" t="n">
        <v>1.874513883125771e-06</v>
      </c>
      <c r="AG8" t="n">
        <v>16</v>
      </c>
      <c r="AH8" t="n">
        <v>1948769.00837348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  <c r="AA9" t="n">
        <v>1531.597794434844</v>
      </c>
      <c r="AB9" t="n">
        <v>2095.59967167164</v>
      </c>
      <c r="AC9" t="n">
        <v>1895.598580199911</v>
      </c>
      <c r="AD9" t="n">
        <v>1531597.794434844</v>
      </c>
      <c r="AE9" t="n">
        <v>2095599.671671641</v>
      </c>
      <c r="AF9" t="n">
        <v>1.902348132291084e-06</v>
      </c>
      <c r="AG9" t="n">
        <v>15</v>
      </c>
      <c r="AH9" t="n">
        <v>1895598.580199911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  <c r="AA10" t="n">
        <v>1505.333526567981</v>
      </c>
      <c r="AB10" t="n">
        <v>2059.663741678477</v>
      </c>
      <c r="AC10" t="n">
        <v>1863.092324928899</v>
      </c>
      <c r="AD10" t="n">
        <v>1505333.526567981</v>
      </c>
      <c r="AE10" t="n">
        <v>2059663.741678477</v>
      </c>
      <c r="AF10" t="n">
        <v>1.923633146358676e-06</v>
      </c>
      <c r="AG10" t="n">
        <v>15</v>
      </c>
      <c r="AH10" t="n">
        <v>1863092.3249289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  <c r="AA11" t="n">
        <v>1481.374822436401</v>
      </c>
      <c r="AB11" t="n">
        <v>2026.882385702221</v>
      </c>
      <c r="AC11" t="n">
        <v>1833.439575558095</v>
      </c>
      <c r="AD11" t="n">
        <v>1481374.822436401</v>
      </c>
      <c r="AE11" t="n">
        <v>2026882.385702221</v>
      </c>
      <c r="AF11" t="n">
        <v>1.943076188055035e-06</v>
      </c>
      <c r="AG11" t="n">
        <v>15</v>
      </c>
      <c r="AH11" t="n">
        <v>1833439.575558095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  <c r="AA12" t="n">
        <v>1457.941204745516</v>
      </c>
      <c r="AB12" t="n">
        <v>1994.819476159303</v>
      </c>
      <c r="AC12" t="n">
        <v>1804.436705101378</v>
      </c>
      <c r="AD12" t="n">
        <v>1457941.204745516</v>
      </c>
      <c r="AE12" t="n">
        <v>1994819.476159303</v>
      </c>
      <c r="AF12" t="n">
        <v>1.962519229751394e-06</v>
      </c>
      <c r="AG12" t="n">
        <v>15</v>
      </c>
      <c r="AH12" t="n">
        <v>1804436.705101378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  <c r="AA13" t="n">
        <v>1463.652650210179</v>
      </c>
      <c r="AB13" t="n">
        <v>2002.634127815245</v>
      </c>
      <c r="AC13" t="n">
        <v>1811.505537371209</v>
      </c>
      <c r="AD13" t="n">
        <v>1463652.650210179</v>
      </c>
      <c r="AE13" t="n">
        <v>2002634.127815245</v>
      </c>
      <c r="AF13" t="n">
        <v>1.960472593783356e-06</v>
      </c>
      <c r="AG13" t="n">
        <v>15</v>
      </c>
      <c r="AH13" t="n">
        <v>1811505.537371209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  <c r="AA14" t="n">
        <v>1439.751014525294</v>
      </c>
      <c r="AB14" t="n">
        <v>1969.93085540544</v>
      </c>
      <c r="AC14" t="n">
        <v>1781.923419380865</v>
      </c>
      <c r="AD14" t="n">
        <v>1439751.014525294</v>
      </c>
      <c r="AE14" t="n">
        <v>1969930.85540544</v>
      </c>
      <c r="AF14" t="n">
        <v>1.978892317495695e-06</v>
      </c>
      <c r="AG14" t="n">
        <v>15</v>
      </c>
      <c r="AH14" t="n">
        <v>1781923.419380865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  <c r="AA15" t="n">
        <v>1428.702172916769</v>
      </c>
      <c r="AB15" t="n">
        <v>1954.813342876166</v>
      </c>
      <c r="AC15" t="n">
        <v>1768.248701029823</v>
      </c>
      <c r="AD15" t="n">
        <v>1428702.172916769</v>
      </c>
      <c r="AE15" t="n">
        <v>1954813.342876166</v>
      </c>
      <c r="AF15" t="n">
        <v>1.987488188561454e-06</v>
      </c>
      <c r="AG15" t="n">
        <v>15</v>
      </c>
      <c r="AH15" t="n">
        <v>1768248.701029822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  <c r="AA16" t="n">
        <v>1419.852820531151</v>
      </c>
      <c r="AB16" t="n">
        <v>1942.70526853629</v>
      </c>
      <c r="AC16" t="n">
        <v>1757.296204311155</v>
      </c>
      <c r="AD16" t="n">
        <v>1419852.820531151</v>
      </c>
      <c r="AE16" t="n">
        <v>1942705.26853629</v>
      </c>
      <c r="AF16" t="n">
        <v>1.996084059627212e-06</v>
      </c>
      <c r="AG16" t="n">
        <v>15</v>
      </c>
      <c r="AH16" t="n">
        <v>1757296.204311155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  <c r="AA17" t="n">
        <v>1411.569406832578</v>
      </c>
      <c r="AB17" t="n">
        <v>1931.371536475481</v>
      </c>
      <c r="AC17" t="n">
        <v>1747.044147731237</v>
      </c>
      <c r="AD17" t="n">
        <v>1411569.406832578</v>
      </c>
      <c r="AE17" t="n">
        <v>1931371.536475481</v>
      </c>
      <c r="AF17" t="n">
        <v>2.002837958321737e-06</v>
      </c>
      <c r="AG17" t="n">
        <v>15</v>
      </c>
      <c r="AH17" t="n">
        <v>1747044.147731237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  <c r="AA18" t="n">
        <v>1402.617264040171</v>
      </c>
      <c r="AB18" t="n">
        <v>1919.122819766244</v>
      </c>
      <c r="AC18" t="n">
        <v>1735.964431353547</v>
      </c>
      <c r="AD18" t="n">
        <v>1402617.264040171</v>
      </c>
      <c r="AE18" t="n">
        <v>1919122.819766243</v>
      </c>
      <c r="AF18" t="n">
        <v>2.010001184209869e-06</v>
      </c>
      <c r="AG18" t="n">
        <v>15</v>
      </c>
      <c r="AH18" t="n">
        <v>1735964.431353547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  <c r="AA19" t="n">
        <v>1396.840862427077</v>
      </c>
      <c r="AB19" t="n">
        <v>1911.219292242354</v>
      </c>
      <c r="AC19" t="n">
        <v>1728.815205403868</v>
      </c>
      <c r="AD19" t="n">
        <v>1396840.862427077</v>
      </c>
      <c r="AE19" t="n">
        <v>1911219.292242354</v>
      </c>
      <c r="AF19" t="n">
        <v>2.014708446936356e-06</v>
      </c>
      <c r="AG19" t="n">
        <v>15</v>
      </c>
      <c r="AH19" t="n">
        <v>1728815.205403868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  <c r="AA20" t="n">
        <v>1390.804889508181</v>
      </c>
      <c r="AB20" t="n">
        <v>1902.96060780639</v>
      </c>
      <c r="AC20" t="n">
        <v>1721.344718219335</v>
      </c>
      <c r="AD20" t="n">
        <v>1390804.889508181</v>
      </c>
      <c r="AE20" t="n">
        <v>1902960.60780639</v>
      </c>
      <c r="AF20" t="n">
        <v>2.020029700453254e-06</v>
      </c>
      <c r="AG20" t="n">
        <v>15</v>
      </c>
      <c r="AH20" t="n">
        <v>1721344.718219335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  <c r="AA21" t="n">
        <v>1385.602538365169</v>
      </c>
      <c r="AB21" t="n">
        <v>1895.842521460985</v>
      </c>
      <c r="AC21" t="n">
        <v>1714.905972044439</v>
      </c>
      <c r="AD21" t="n">
        <v>1385602.538365168</v>
      </c>
      <c r="AE21" t="n">
        <v>1895842.521460985</v>
      </c>
      <c r="AF21" t="n">
        <v>2.023304318002115e-06</v>
      </c>
      <c r="AG21" t="n">
        <v>15</v>
      </c>
      <c r="AH21" t="n">
        <v>1714905.972044439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  <c r="AA22" t="n">
        <v>1380.061876866306</v>
      </c>
      <c r="AB22" t="n">
        <v>1888.261543961508</v>
      </c>
      <c r="AC22" t="n">
        <v>1708.048512397543</v>
      </c>
      <c r="AD22" t="n">
        <v>1380061.876866306</v>
      </c>
      <c r="AE22" t="n">
        <v>1888261.543961508</v>
      </c>
      <c r="AF22" t="n">
        <v>2.02903489871262e-06</v>
      </c>
      <c r="AG22" t="n">
        <v>15</v>
      </c>
      <c r="AH22" t="n">
        <v>1708048.512397543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  <c r="AA23" t="n">
        <v>1361.318409156499</v>
      </c>
      <c r="AB23" t="n">
        <v>1862.615904537514</v>
      </c>
      <c r="AC23" t="n">
        <v>1684.850456806294</v>
      </c>
      <c r="AD23" t="n">
        <v>1361318.409156499</v>
      </c>
      <c r="AE23" t="n">
        <v>1862615.904537514</v>
      </c>
      <c r="AF23" t="n">
        <v>2.036812115391164e-06</v>
      </c>
      <c r="AG23" t="n">
        <v>14</v>
      </c>
      <c r="AH23" t="n">
        <v>1684850.456806294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  <c r="AA24" t="n">
        <v>1365.836726674146</v>
      </c>
      <c r="AB24" t="n">
        <v>1868.79806589926</v>
      </c>
      <c r="AC24" t="n">
        <v>1690.442601364393</v>
      </c>
      <c r="AD24" t="n">
        <v>1365836.726674146</v>
      </c>
      <c r="AE24" t="n">
        <v>1868798.06589926</v>
      </c>
      <c r="AF24" t="n">
        <v>2.033742161439107e-06</v>
      </c>
      <c r="AG24" t="n">
        <v>14</v>
      </c>
      <c r="AH24" t="n">
        <v>1690442.601364393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  <c r="AA25" t="n">
        <v>1360.190021233378</v>
      </c>
      <c r="AB25" t="n">
        <v>1861.071994400138</v>
      </c>
      <c r="AC25" t="n">
        <v>1683.453895285538</v>
      </c>
      <c r="AD25" t="n">
        <v>1360190.021233378</v>
      </c>
      <c r="AE25" t="n">
        <v>1861071.994400139</v>
      </c>
      <c r="AF25" t="n">
        <v>2.037630769778379e-06</v>
      </c>
      <c r="AG25" t="n">
        <v>14</v>
      </c>
      <c r="AH25" t="n">
        <v>1683453.895285538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  <c r="AA26" t="n">
        <v>1359.321603711125</v>
      </c>
      <c r="AB26" t="n">
        <v>1859.883787234315</v>
      </c>
      <c r="AC26" t="n">
        <v>1682.379088943962</v>
      </c>
      <c r="AD26" t="n">
        <v>1359321.603711125</v>
      </c>
      <c r="AE26" t="n">
        <v>1859883.787234315</v>
      </c>
      <c r="AF26" t="n">
        <v>2.039677405746417e-06</v>
      </c>
      <c r="AG26" t="n">
        <v>14</v>
      </c>
      <c r="AH26" t="n">
        <v>1682379.088943962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  <c r="AA27" t="n">
        <v>1353.560508868944</v>
      </c>
      <c r="AB27" t="n">
        <v>1852.001203109676</v>
      </c>
      <c r="AC27" t="n">
        <v>1675.248807584902</v>
      </c>
      <c r="AD27" t="n">
        <v>1353560.508868944</v>
      </c>
      <c r="AE27" t="n">
        <v>1852001.203109676</v>
      </c>
      <c r="AF27" t="n">
        <v>2.043361350488885e-06</v>
      </c>
      <c r="AG27" t="n">
        <v>14</v>
      </c>
      <c r="AH27" t="n">
        <v>1675248.807584902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  <c r="AA28" t="n">
        <v>1352.107445369984</v>
      </c>
      <c r="AB28" t="n">
        <v>1850.013057525761</v>
      </c>
      <c r="AC28" t="n">
        <v>1673.450407825136</v>
      </c>
      <c r="AD28" t="n">
        <v>1352107.445369984</v>
      </c>
      <c r="AE28" t="n">
        <v>1850013.057525761</v>
      </c>
      <c r="AF28" t="n">
        <v>2.045203322860118e-06</v>
      </c>
      <c r="AG28" t="n">
        <v>14</v>
      </c>
      <c r="AH28" t="n">
        <v>1673450.407825136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  <c r="AA29" t="n">
        <v>1348.471419814053</v>
      </c>
      <c r="AB29" t="n">
        <v>1845.038086950011</v>
      </c>
      <c r="AC29" t="n">
        <v>1668.95024145872</v>
      </c>
      <c r="AD29" t="n">
        <v>1348471.419814053</v>
      </c>
      <c r="AE29" t="n">
        <v>1845038.086950011</v>
      </c>
      <c r="AF29" t="n">
        <v>2.046840631634549e-06</v>
      </c>
      <c r="AG29" t="n">
        <v>14</v>
      </c>
      <c r="AH29" t="n">
        <v>1668950.24145872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  <c r="AA30" t="n">
        <v>1347.366534633037</v>
      </c>
      <c r="AB30" t="n">
        <v>1843.52633430125</v>
      </c>
      <c r="AC30" t="n">
        <v>1667.582768360999</v>
      </c>
      <c r="AD30" t="n">
        <v>1347366.534633037</v>
      </c>
      <c r="AE30" t="n">
        <v>1843526.334301251</v>
      </c>
      <c r="AF30" t="n">
        <v>2.048477940408979e-06</v>
      </c>
      <c r="AG30" t="n">
        <v>14</v>
      </c>
      <c r="AH30" t="n">
        <v>1667582.768360999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  <c r="AA31" t="n">
        <v>1342.805856965361</v>
      </c>
      <c r="AB31" t="n">
        <v>1837.286213913438</v>
      </c>
      <c r="AC31" t="n">
        <v>1661.938196304935</v>
      </c>
      <c r="AD31" t="n">
        <v>1342805.856965361</v>
      </c>
      <c r="AE31" t="n">
        <v>1837286.213913438</v>
      </c>
      <c r="AF31" t="n">
        <v>2.052775875941858e-06</v>
      </c>
      <c r="AG31" t="n">
        <v>14</v>
      </c>
      <c r="AH31" t="n">
        <v>1661938.196304935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  <c r="AA32" t="n">
        <v>1340.296045799844</v>
      </c>
      <c r="AB32" t="n">
        <v>1833.852179551724</v>
      </c>
      <c r="AC32" t="n">
        <v>1658.831901363006</v>
      </c>
      <c r="AD32" t="n">
        <v>1340296.045799844</v>
      </c>
      <c r="AE32" t="n">
        <v>1833852.179551724</v>
      </c>
      <c r="AF32" t="n">
        <v>2.054822511909896e-06</v>
      </c>
      <c r="AG32" t="n">
        <v>14</v>
      </c>
      <c r="AH32" t="n">
        <v>1658831.901363006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  <c r="AA33" t="n">
        <v>1337.919458352468</v>
      </c>
      <c r="AB33" t="n">
        <v>1830.600427758585</v>
      </c>
      <c r="AC33" t="n">
        <v>1655.890492197142</v>
      </c>
      <c r="AD33" t="n">
        <v>1337919.458352468</v>
      </c>
      <c r="AE33" t="n">
        <v>1830600.427758585</v>
      </c>
      <c r="AF33" t="n">
        <v>2.056459820684326e-06</v>
      </c>
      <c r="AG33" t="n">
        <v>14</v>
      </c>
      <c r="AH33" t="n">
        <v>1655890.492197142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  <c r="AA34" t="n">
        <v>1325.649476332528</v>
      </c>
      <c r="AB34" t="n">
        <v>1813.812097045501</v>
      </c>
      <c r="AC34" t="n">
        <v>1640.704416204745</v>
      </c>
      <c r="AD34" t="n">
        <v>1325649.476332528</v>
      </c>
      <c r="AE34" t="n">
        <v>1813812.097045501</v>
      </c>
      <c r="AF34" t="n">
        <v>2.064441700959673e-06</v>
      </c>
      <c r="AG34" t="n">
        <v>14</v>
      </c>
      <c r="AH34" t="n">
        <v>1640704.416204744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  <c r="AA35" t="n">
        <v>1335.074499538535</v>
      </c>
      <c r="AB35" t="n">
        <v>1826.707829598637</v>
      </c>
      <c r="AC35" t="n">
        <v>1652.369398142283</v>
      </c>
      <c r="AD35" t="n">
        <v>1335074.499538535</v>
      </c>
      <c r="AE35" t="n">
        <v>1826707.829598637</v>
      </c>
      <c r="AF35" t="n">
        <v>2.057278475071541e-06</v>
      </c>
      <c r="AG35" t="n">
        <v>14</v>
      </c>
      <c r="AH35" t="n">
        <v>1652369.398142284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  <c r="AA36" t="n">
        <v>1335.16616751555</v>
      </c>
      <c r="AB36" t="n">
        <v>1826.833253768895</v>
      </c>
      <c r="AC36" t="n">
        <v>1652.482852005766</v>
      </c>
      <c r="AD36" t="n">
        <v>1335166.16751555</v>
      </c>
      <c r="AE36" t="n">
        <v>1826833.253768895</v>
      </c>
      <c r="AF36" t="n">
        <v>2.058711120249167e-06</v>
      </c>
      <c r="AG36" t="n">
        <v>14</v>
      </c>
      <c r="AH36" t="n">
        <v>1652482.852005766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  <c r="AA37" t="n">
        <v>1333.481013598544</v>
      </c>
      <c r="AB37" t="n">
        <v>1824.527551835904</v>
      </c>
      <c r="AC37" t="n">
        <v>1650.397203029186</v>
      </c>
      <c r="AD37" t="n">
        <v>1333481.013598544</v>
      </c>
      <c r="AE37" t="n">
        <v>1824527.551835903</v>
      </c>
      <c r="AF37" t="n">
        <v>2.060962419814009e-06</v>
      </c>
      <c r="AG37" t="n">
        <v>14</v>
      </c>
      <c r="AH37" t="n">
        <v>1650397.203029186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  <c r="AA38" t="n">
        <v>1328.922415659494</v>
      </c>
      <c r="AB38" t="n">
        <v>1818.290277024548</v>
      </c>
      <c r="AC38" t="n">
        <v>1644.755204971756</v>
      </c>
      <c r="AD38" t="n">
        <v>1328922.415659494</v>
      </c>
      <c r="AE38" t="n">
        <v>1818290.277024548</v>
      </c>
      <c r="AF38" t="n">
        <v>2.06259972858844e-06</v>
      </c>
      <c r="AG38" t="n">
        <v>14</v>
      </c>
      <c r="AH38" t="n">
        <v>1644755.204971756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  <c r="AA39" t="n">
        <v>1330.382532345847</v>
      </c>
      <c r="AB39" t="n">
        <v>1820.288073090617</v>
      </c>
      <c r="AC39" t="n">
        <v>1646.562334185204</v>
      </c>
      <c r="AD39" t="n">
        <v>1330382.532345847</v>
      </c>
      <c r="AE39" t="n">
        <v>1820288.073090617</v>
      </c>
      <c r="AF39" t="n">
        <v>2.06259972858844e-06</v>
      </c>
      <c r="AG39" t="n">
        <v>14</v>
      </c>
      <c r="AH39" t="n">
        <v>1646562.334185204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  <c r="AA40" t="n">
        <v>1329.323725420861</v>
      </c>
      <c r="AB40" t="n">
        <v>1818.839366744587</v>
      </c>
      <c r="AC40" t="n">
        <v>1645.251890339567</v>
      </c>
      <c r="AD40" t="n">
        <v>1329323.725420861</v>
      </c>
      <c r="AE40" t="n">
        <v>1818839.366744587</v>
      </c>
      <c r="AF40" t="n">
        <v>2.064441700959673e-06</v>
      </c>
      <c r="AG40" t="n">
        <v>14</v>
      </c>
      <c r="AH40" t="n">
        <v>1645251.890339567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  <c r="AA41" t="n">
        <v>1327.591117571191</v>
      </c>
      <c r="AB41" t="n">
        <v>1816.468736247405</v>
      </c>
      <c r="AC41" t="n">
        <v>1643.107509489835</v>
      </c>
      <c r="AD41" t="n">
        <v>1327591.117571191</v>
      </c>
      <c r="AE41" t="n">
        <v>1816468.736247405</v>
      </c>
      <c r="AF41" t="n">
        <v>2.064237037362869e-06</v>
      </c>
      <c r="AG41" t="n">
        <v>14</v>
      </c>
      <c r="AH41" t="n">
        <v>1643107.509489835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0.4468</v>
      </c>
      <c r="E2" t="n">
        <v>223.79</v>
      </c>
      <c r="F2" t="n">
        <v>171.65</v>
      </c>
      <c r="G2" t="n">
        <v>6.66</v>
      </c>
      <c r="H2" t="n">
        <v>0.11</v>
      </c>
      <c r="I2" t="n">
        <v>1546</v>
      </c>
      <c r="J2" t="n">
        <v>159.12</v>
      </c>
      <c r="K2" t="n">
        <v>50.28</v>
      </c>
      <c r="L2" t="n">
        <v>1</v>
      </c>
      <c r="M2" t="n">
        <v>1544</v>
      </c>
      <c r="N2" t="n">
        <v>27.84</v>
      </c>
      <c r="O2" t="n">
        <v>19859.16</v>
      </c>
      <c r="P2" t="n">
        <v>2102.12</v>
      </c>
      <c r="Q2" t="n">
        <v>1206.79</v>
      </c>
      <c r="R2" t="n">
        <v>2792.51</v>
      </c>
      <c r="S2" t="n">
        <v>133.29</v>
      </c>
      <c r="T2" t="n">
        <v>1305235.34</v>
      </c>
      <c r="U2" t="n">
        <v>0.05</v>
      </c>
      <c r="V2" t="n">
        <v>0.44</v>
      </c>
      <c r="W2" t="n">
        <v>2.76</v>
      </c>
      <c r="X2" t="n">
        <v>77.09</v>
      </c>
      <c r="Y2" t="n">
        <v>0.5</v>
      </c>
      <c r="Z2" t="n">
        <v>10</v>
      </c>
      <c r="AA2" t="n">
        <v>4736.646213600906</v>
      </c>
      <c r="AB2" t="n">
        <v>6480.888315531987</v>
      </c>
      <c r="AC2" t="n">
        <v>5862.36143068125</v>
      </c>
      <c r="AD2" t="n">
        <v>4736646.213600906</v>
      </c>
      <c r="AE2" t="n">
        <v>6480888.315531988</v>
      </c>
      <c r="AF2" t="n">
        <v>9.256252030855489e-07</v>
      </c>
      <c r="AG2" t="n">
        <v>32</v>
      </c>
      <c r="AH2" t="n">
        <v>5862361.43068125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</v>
      </c>
      <c r="E3" t="n">
        <v>138.7</v>
      </c>
      <c r="F3" t="n">
        <v>119.36</v>
      </c>
      <c r="G3" t="n">
        <v>13.56</v>
      </c>
      <c r="H3" t="n">
        <v>0.22</v>
      </c>
      <c r="I3" t="n">
        <v>528</v>
      </c>
      <c r="J3" t="n">
        <v>160.54</v>
      </c>
      <c r="K3" t="n">
        <v>50.28</v>
      </c>
      <c r="L3" t="n">
        <v>2</v>
      </c>
      <c r="M3" t="n">
        <v>526</v>
      </c>
      <c r="N3" t="n">
        <v>28.26</v>
      </c>
      <c r="O3" t="n">
        <v>20034.4</v>
      </c>
      <c r="P3" t="n">
        <v>1454.97</v>
      </c>
      <c r="Q3" t="n">
        <v>1206.66</v>
      </c>
      <c r="R3" t="n">
        <v>1009.78</v>
      </c>
      <c r="S3" t="n">
        <v>133.29</v>
      </c>
      <c r="T3" t="n">
        <v>418962.95</v>
      </c>
      <c r="U3" t="n">
        <v>0.13</v>
      </c>
      <c r="V3" t="n">
        <v>0.63</v>
      </c>
      <c r="W3" t="n">
        <v>1.12</v>
      </c>
      <c r="X3" t="n">
        <v>24.82</v>
      </c>
      <c r="Y3" t="n">
        <v>0.5</v>
      </c>
      <c r="Z3" t="n">
        <v>10</v>
      </c>
      <c r="AA3" t="n">
        <v>2081.103150932604</v>
      </c>
      <c r="AB3" t="n">
        <v>2847.457142897256</v>
      </c>
      <c r="AC3" t="n">
        <v>2575.699829610342</v>
      </c>
      <c r="AD3" t="n">
        <v>2081103.150932604</v>
      </c>
      <c r="AE3" t="n">
        <v>2847457.142897256</v>
      </c>
      <c r="AF3" t="n">
        <v>1.493678987074039e-06</v>
      </c>
      <c r="AG3" t="n">
        <v>20</v>
      </c>
      <c r="AH3" t="n">
        <v>2575699.829610342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0.8191000000000001</v>
      </c>
      <c r="E4" t="n">
        <v>122.09</v>
      </c>
      <c r="F4" t="n">
        <v>109.42</v>
      </c>
      <c r="G4" t="n">
        <v>20.45</v>
      </c>
      <c r="H4" t="n">
        <v>0.33</v>
      </c>
      <c r="I4" t="n">
        <v>321</v>
      </c>
      <c r="J4" t="n">
        <v>161.97</v>
      </c>
      <c r="K4" t="n">
        <v>50.28</v>
      </c>
      <c r="L4" t="n">
        <v>3</v>
      </c>
      <c r="M4" t="n">
        <v>319</v>
      </c>
      <c r="N4" t="n">
        <v>28.69</v>
      </c>
      <c r="O4" t="n">
        <v>20210.21</v>
      </c>
      <c r="P4" t="n">
        <v>1329.4</v>
      </c>
      <c r="Q4" t="n">
        <v>1206.61</v>
      </c>
      <c r="R4" t="n">
        <v>672.8099999999999</v>
      </c>
      <c r="S4" t="n">
        <v>133.29</v>
      </c>
      <c r="T4" t="n">
        <v>251511.25</v>
      </c>
      <c r="U4" t="n">
        <v>0.2</v>
      </c>
      <c r="V4" t="n">
        <v>0.68</v>
      </c>
      <c r="W4" t="n">
        <v>0.78</v>
      </c>
      <c r="X4" t="n">
        <v>14.88</v>
      </c>
      <c r="Y4" t="n">
        <v>0.5</v>
      </c>
      <c r="Z4" t="n">
        <v>10</v>
      </c>
      <c r="AA4" t="n">
        <v>1681.475430274576</v>
      </c>
      <c r="AB4" t="n">
        <v>2300.668865162193</v>
      </c>
      <c r="AC4" t="n">
        <v>2081.096257680145</v>
      </c>
      <c r="AD4" t="n">
        <v>1681475.430274576</v>
      </c>
      <c r="AE4" t="n">
        <v>2300668.865162193</v>
      </c>
      <c r="AF4" t="n">
        <v>1.69691048309618e-06</v>
      </c>
      <c r="AG4" t="n">
        <v>17</v>
      </c>
      <c r="AH4" t="n">
        <v>2081096.257680145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0.8708</v>
      </c>
      <c r="E5" t="n">
        <v>114.84</v>
      </c>
      <c r="F5" t="n">
        <v>105.11</v>
      </c>
      <c r="G5" t="n">
        <v>27.42</v>
      </c>
      <c r="H5" t="n">
        <v>0.43</v>
      </c>
      <c r="I5" t="n">
        <v>230</v>
      </c>
      <c r="J5" t="n">
        <v>163.4</v>
      </c>
      <c r="K5" t="n">
        <v>50.28</v>
      </c>
      <c r="L5" t="n">
        <v>4</v>
      </c>
      <c r="M5" t="n">
        <v>228</v>
      </c>
      <c r="N5" t="n">
        <v>29.12</v>
      </c>
      <c r="O5" t="n">
        <v>20386.62</v>
      </c>
      <c r="P5" t="n">
        <v>1273.32</v>
      </c>
      <c r="Q5" t="n">
        <v>1206.63</v>
      </c>
      <c r="R5" t="n">
        <v>525.98</v>
      </c>
      <c r="S5" t="n">
        <v>133.29</v>
      </c>
      <c r="T5" t="n">
        <v>178551.64</v>
      </c>
      <c r="U5" t="n">
        <v>0.25</v>
      </c>
      <c r="V5" t="n">
        <v>0.71</v>
      </c>
      <c r="W5" t="n">
        <v>0.64</v>
      </c>
      <c r="X5" t="n">
        <v>10.56</v>
      </c>
      <c r="Y5" t="n">
        <v>0.5</v>
      </c>
      <c r="Z5" t="n">
        <v>10</v>
      </c>
      <c r="AA5" t="n">
        <v>1520.644481576219</v>
      </c>
      <c r="AB5" t="n">
        <v>2080.61286579241</v>
      </c>
      <c r="AC5" t="n">
        <v>1882.042094039679</v>
      </c>
      <c r="AD5" t="n">
        <v>1520644.481576219</v>
      </c>
      <c r="AE5" t="n">
        <v>2080612.86579241</v>
      </c>
      <c r="AF5" t="n">
        <v>1.804016174679713e-06</v>
      </c>
      <c r="AG5" t="n">
        <v>16</v>
      </c>
      <c r="AH5" t="n">
        <v>1882042.094039679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102.77</v>
      </c>
      <c r="G6" t="n">
        <v>34.26</v>
      </c>
      <c r="H6" t="n">
        <v>0.54</v>
      </c>
      <c r="I6" t="n">
        <v>180</v>
      </c>
      <c r="J6" t="n">
        <v>164.83</v>
      </c>
      <c r="K6" t="n">
        <v>50.28</v>
      </c>
      <c r="L6" t="n">
        <v>5</v>
      </c>
      <c r="M6" t="n">
        <v>178</v>
      </c>
      <c r="N6" t="n">
        <v>29.55</v>
      </c>
      <c r="O6" t="n">
        <v>20563.61</v>
      </c>
      <c r="P6" t="n">
        <v>1241.39</v>
      </c>
      <c r="Q6" t="n">
        <v>1206.63</v>
      </c>
      <c r="R6" t="n">
        <v>446.78</v>
      </c>
      <c r="S6" t="n">
        <v>133.29</v>
      </c>
      <c r="T6" t="n">
        <v>139204.05</v>
      </c>
      <c r="U6" t="n">
        <v>0.3</v>
      </c>
      <c r="V6" t="n">
        <v>0.73</v>
      </c>
      <c r="W6" t="n">
        <v>0.5600000000000001</v>
      </c>
      <c r="X6" t="n">
        <v>8.23</v>
      </c>
      <c r="Y6" t="n">
        <v>0.5</v>
      </c>
      <c r="Z6" t="n">
        <v>10</v>
      </c>
      <c r="AA6" t="n">
        <v>1439.120948581902</v>
      </c>
      <c r="AB6" t="n">
        <v>1969.068771385142</v>
      </c>
      <c r="AC6" t="n">
        <v>1781.143611449522</v>
      </c>
      <c r="AD6" t="n">
        <v>1439120.948581902</v>
      </c>
      <c r="AE6" t="n">
        <v>1969068.771385142</v>
      </c>
      <c r="AF6" t="n">
        <v>1.868238156093438e-06</v>
      </c>
      <c r="AG6" t="n">
        <v>16</v>
      </c>
      <c r="AH6" t="n">
        <v>1781143.611449522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0.9234</v>
      </c>
      <c r="E7" t="n">
        <v>108.29</v>
      </c>
      <c r="F7" t="n">
        <v>101.23</v>
      </c>
      <c r="G7" t="n">
        <v>41.32</v>
      </c>
      <c r="H7" t="n">
        <v>0.64</v>
      </c>
      <c r="I7" t="n">
        <v>147</v>
      </c>
      <c r="J7" t="n">
        <v>166.27</v>
      </c>
      <c r="K7" t="n">
        <v>50.28</v>
      </c>
      <c r="L7" t="n">
        <v>6</v>
      </c>
      <c r="M7" t="n">
        <v>145</v>
      </c>
      <c r="N7" t="n">
        <v>29.99</v>
      </c>
      <c r="O7" t="n">
        <v>20741.2</v>
      </c>
      <c r="P7" t="n">
        <v>1219.48</v>
      </c>
      <c r="Q7" t="n">
        <v>1206.6</v>
      </c>
      <c r="R7" t="n">
        <v>394.57</v>
      </c>
      <c r="S7" t="n">
        <v>133.29</v>
      </c>
      <c r="T7" t="n">
        <v>113260.82</v>
      </c>
      <c r="U7" t="n">
        <v>0.34</v>
      </c>
      <c r="V7" t="n">
        <v>0.74</v>
      </c>
      <c r="W7" t="n">
        <v>0.51</v>
      </c>
      <c r="X7" t="n">
        <v>6.69</v>
      </c>
      <c r="Y7" t="n">
        <v>0.5</v>
      </c>
      <c r="Z7" t="n">
        <v>10</v>
      </c>
      <c r="AA7" t="n">
        <v>1385.972504791202</v>
      </c>
      <c r="AB7" t="n">
        <v>1896.348725846851</v>
      </c>
      <c r="AC7" t="n">
        <v>1715.36386499418</v>
      </c>
      <c r="AD7" t="n">
        <v>1385972.504791202</v>
      </c>
      <c r="AE7" t="n">
        <v>1896348.725846851</v>
      </c>
      <c r="AF7" t="n">
        <v>1.912986375401065e-06</v>
      </c>
      <c r="AG7" t="n">
        <v>16</v>
      </c>
      <c r="AH7" t="n">
        <v>1715363.86499418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0.9383</v>
      </c>
      <c r="E8" t="n">
        <v>106.57</v>
      </c>
      <c r="F8" t="n">
        <v>100.22</v>
      </c>
      <c r="G8" t="n">
        <v>48.11</v>
      </c>
      <c r="H8" t="n">
        <v>0.74</v>
      </c>
      <c r="I8" t="n">
        <v>125</v>
      </c>
      <c r="J8" t="n">
        <v>167.72</v>
      </c>
      <c r="K8" t="n">
        <v>50.28</v>
      </c>
      <c r="L8" t="n">
        <v>7</v>
      </c>
      <c r="M8" t="n">
        <v>123</v>
      </c>
      <c r="N8" t="n">
        <v>30.44</v>
      </c>
      <c r="O8" t="n">
        <v>20919.39</v>
      </c>
      <c r="P8" t="n">
        <v>1203.54</v>
      </c>
      <c r="Q8" t="n">
        <v>1206.6</v>
      </c>
      <c r="R8" t="n">
        <v>360.76</v>
      </c>
      <c r="S8" t="n">
        <v>133.29</v>
      </c>
      <c r="T8" t="n">
        <v>96468.32000000001</v>
      </c>
      <c r="U8" t="n">
        <v>0.37</v>
      </c>
      <c r="V8" t="n">
        <v>0.75</v>
      </c>
      <c r="W8" t="n">
        <v>0.46</v>
      </c>
      <c r="X8" t="n">
        <v>5.68</v>
      </c>
      <c r="Y8" t="n">
        <v>0.5</v>
      </c>
      <c r="Z8" t="n">
        <v>10</v>
      </c>
      <c r="AA8" t="n">
        <v>1342.401390326557</v>
      </c>
      <c r="AB8" t="n">
        <v>1836.732804814416</v>
      </c>
      <c r="AC8" t="n">
        <v>1661.43760379361</v>
      </c>
      <c r="AD8" t="n">
        <v>1342401.390326557</v>
      </c>
      <c r="AE8" t="n">
        <v>1836732.804814416</v>
      </c>
      <c r="AF8" t="n">
        <v>1.943854360016048e-06</v>
      </c>
      <c r="AG8" t="n">
        <v>15</v>
      </c>
      <c r="AH8" t="n">
        <v>1661437.60379361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0.9507</v>
      </c>
      <c r="E9" t="n">
        <v>105.18</v>
      </c>
      <c r="F9" t="n">
        <v>99.38</v>
      </c>
      <c r="G9" t="n">
        <v>55.21</v>
      </c>
      <c r="H9" t="n">
        <v>0.84</v>
      </c>
      <c r="I9" t="n">
        <v>108</v>
      </c>
      <c r="J9" t="n">
        <v>169.17</v>
      </c>
      <c r="K9" t="n">
        <v>50.28</v>
      </c>
      <c r="L9" t="n">
        <v>8</v>
      </c>
      <c r="M9" t="n">
        <v>106</v>
      </c>
      <c r="N9" t="n">
        <v>30.89</v>
      </c>
      <c r="O9" t="n">
        <v>21098.19</v>
      </c>
      <c r="P9" t="n">
        <v>1190.61</v>
      </c>
      <c r="Q9" t="n">
        <v>1206.59</v>
      </c>
      <c r="R9" t="n">
        <v>331.98</v>
      </c>
      <c r="S9" t="n">
        <v>133.29</v>
      </c>
      <c r="T9" t="n">
        <v>82162.67</v>
      </c>
      <c r="U9" t="n">
        <v>0.4</v>
      </c>
      <c r="V9" t="n">
        <v>0.75</v>
      </c>
      <c r="W9" t="n">
        <v>0.45</v>
      </c>
      <c r="X9" t="n">
        <v>4.84</v>
      </c>
      <c r="Y9" t="n">
        <v>0.5</v>
      </c>
      <c r="Z9" t="n">
        <v>10</v>
      </c>
      <c r="AA9" t="n">
        <v>1313.653653087018</v>
      </c>
      <c r="AB9" t="n">
        <v>1797.398882462622</v>
      </c>
      <c r="AC9" t="n">
        <v>1625.857655785564</v>
      </c>
      <c r="AD9" t="n">
        <v>1313653.653087018</v>
      </c>
      <c r="AE9" t="n">
        <v>1797398.882462622</v>
      </c>
      <c r="AF9" t="n">
        <v>1.969543152581538e-06</v>
      </c>
      <c r="AG9" t="n">
        <v>15</v>
      </c>
      <c r="AH9" t="n">
        <v>1625857.655785564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98.72</v>
      </c>
      <c r="G10" t="n">
        <v>62.35</v>
      </c>
      <c r="H10" t="n">
        <v>0.9399999999999999</v>
      </c>
      <c r="I10" t="n">
        <v>95</v>
      </c>
      <c r="J10" t="n">
        <v>170.62</v>
      </c>
      <c r="K10" t="n">
        <v>50.28</v>
      </c>
      <c r="L10" t="n">
        <v>9</v>
      </c>
      <c r="M10" t="n">
        <v>93</v>
      </c>
      <c r="N10" t="n">
        <v>31.34</v>
      </c>
      <c r="O10" t="n">
        <v>21277.6</v>
      </c>
      <c r="P10" t="n">
        <v>1179.41</v>
      </c>
      <c r="Q10" t="n">
        <v>1206.59</v>
      </c>
      <c r="R10" t="n">
        <v>309.67</v>
      </c>
      <c r="S10" t="n">
        <v>133.29</v>
      </c>
      <c r="T10" t="n">
        <v>71070.02</v>
      </c>
      <c r="U10" t="n">
        <v>0.43</v>
      </c>
      <c r="V10" t="n">
        <v>0.76</v>
      </c>
      <c r="W10" t="n">
        <v>0.43</v>
      </c>
      <c r="X10" t="n">
        <v>4.19</v>
      </c>
      <c r="Y10" t="n">
        <v>0.5</v>
      </c>
      <c r="Z10" t="n">
        <v>10</v>
      </c>
      <c r="AA10" t="n">
        <v>1290.573518978435</v>
      </c>
      <c r="AB10" t="n">
        <v>1765.819624751605</v>
      </c>
      <c r="AC10" t="n">
        <v>1597.29227810872</v>
      </c>
      <c r="AD10" t="n">
        <v>1290573.518978435</v>
      </c>
      <c r="AE10" t="n">
        <v>1765819.624751605</v>
      </c>
      <c r="AF10" t="n">
        <v>1.989845585415554e-06</v>
      </c>
      <c r="AG10" t="n">
        <v>15</v>
      </c>
      <c r="AH10" t="n">
        <v>1597292.27810872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</v>
      </c>
      <c r="E11" t="n">
        <v>103.09</v>
      </c>
      <c r="F11" t="n">
        <v>98.03</v>
      </c>
      <c r="G11" t="n">
        <v>69.19</v>
      </c>
      <c r="H11" t="n">
        <v>1.03</v>
      </c>
      <c r="I11" t="n">
        <v>85</v>
      </c>
      <c r="J11" t="n">
        <v>172.08</v>
      </c>
      <c r="K11" t="n">
        <v>50.28</v>
      </c>
      <c r="L11" t="n">
        <v>10</v>
      </c>
      <c r="M11" t="n">
        <v>83</v>
      </c>
      <c r="N11" t="n">
        <v>31.8</v>
      </c>
      <c r="O11" t="n">
        <v>21457.64</v>
      </c>
      <c r="P11" t="n">
        <v>1168.06</v>
      </c>
      <c r="Q11" t="n">
        <v>1206.59</v>
      </c>
      <c r="R11" t="n">
        <v>286.94</v>
      </c>
      <c r="S11" t="n">
        <v>133.29</v>
      </c>
      <c r="T11" t="n">
        <v>59758.63</v>
      </c>
      <c r="U11" t="n">
        <v>0.46</v>
      </c>
      <c r="V11" t="n">
        <v>0.76</v>
      </c>
      <c r="W11" t="n">
        <v>0.37</v>
      </c>
      <c r="X11" t="n">
        <v>3.49</v>
      </c>
      <c r="Y11" t="n">
        <v>0.5</v>
      </c>
      <c r="Z11" t="n">
        <v>10</v>
      </c>
      <c r="AA11" t="n">
        <v>1268.149512845047</v>
      </c>
      <c r="AB11" t="n">
        <v>1735.138110282573</v>
      </c>
      <c r="AC11" t="n">
        <v>1569.538964318836</v>
      </c>
      <c r="AD11" t="n">
        <v>1268149.512845047</v>
      </c>
      <c r="AE11" t="n">
        <v>1735138.110282573</v>
      </c>
      <c r="AF11" t="n">
        <v>2.009526515203631e-06</v>
      </c>
      <c r="AG11" t="n">
        <v>15</v>
      </c>
      <c r="AH11" t="n">
        <v>1569538.964318836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0.9715</v>
      </c>
      <c r="E12" t="n">
        <v>102.93</v>
      </c>
      <c r="F12" t="n">
        <v>98.12</v>
      </c>
      <c r="G12" t="n">
        <v>76.45999999999999</v>
      </c>
      <c r="H12" t="n">
        <v>1.12</v>
      </c>
      <c r="I12" t="n">
        <v>77</v>
      </c>
      <c r="J12" t="n">
        <v>173.55</v>
      </c>
      <c r="K12" t="n">
        <v>50.28</v>
      </c>
      <c r="L12" t="n">
        <v>11</v>
      </c>
      <c r="M12" t="n">
        <v>75</v>
      </c>
      <c r="N12" t="n">
        <v>32.27</v>
      </c>
      <c r="O12" t="n">
        <v>21638.31</v>
      </c>
      <c r="P12" t="n">
        <v>1166.05</v>
      </c>
      <c r="Q12" t="n">
        <v>1206.59</v>
      </c>
      <c r="R12" t="n">
        <v>289.8</v>
      </c>
      <c r="S12" t="n">
        <v>133.29</v>
      </c>
      <c r="T12" t="n">
        <v>61225.38</v>
      </c>
      <c r="U12" t="n">
        <v>0.46</v>
      </c>
      <c r="V12" t="n">
        <v>0.76</v>
      </c>
      <c r="W12" t="n">
        <v>0.4</v>
      </c>
      <c r="X12" t="n">
        <v>3.59</v>
      </c>
      <c r="Y12" t="n">
        <v>0.5</v>
      </c>
      <c r="Z12" t="n">
        <v>10</v>
      </c>
      <c r="AA12" t="n">
        <v>1264.664026146626</v>
      </c>
      <c r="AB12" t="n">
        <v>1730.369113612972</v>
      </c>
      <c r="AC12" t="n">
        <v>1565.225113998053</v>
      </c>
      <c r="AD12" t="n">
        <v>1264664.026146626</v>
      </c>
      <c r="AE12" t="n">
        <v>1730369.113612972</v>
      </c>
      <c r="AF12" t="n">
        <v>2.012634030433328e-06</v>
      </c>
      <c r="AG12" t="n">
        <v>15</v>
      </c>
      <c r="AH12" t="n">
        <v>1565225.113998053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0.9765</v>
      </c>
      <c r="E13" t="n">
        <v>102.4</v>
      </c>
      <c r="F13" t="n">
        <v>97.79000000000001</v>
      </c>
      <c r="G13" t="n">
        <v>82.64</v>
      </c>
      <c r="H13" t="n">
        <v>1.22</v>
      </c>
      <c r="I13" t="n">
        <v>71</v>
      </c>
      <c r="J13" t="n">
        <v>175.02</v>
      </c>
      <c r="K13" t="n">
        <v>50.28</v>
      </c>
      <c r="L13" t="n">
        <v>12</v>
      </c>
      <c r="M13" t="n">
        <v>69</v>
      </c>
      <c r="N13" t="n">
        <v>32.74</v>
      </c>
      <c r="O13" t="n">
        <v>21819.6</v>
      </c>
      <c r="P13" t="n">
        <v>1158.58</v>
      </c>
      <c r="Q13" t="n">
        <v>1206.59</v>
      </c>
      <c r="R13" t="n">
        <v>278.36</v>
      </c>
      <c r="S13" t="n">
        <v>133.29</v>
      </c>
      <c r="T13" t="n">
        <v>55539.7</v>
      </c>
      <c r="U13" t="n">
        <v>0.48</v>
      </c>
      <c r="V13" t="n">
        <v>0.76</v>
      </c>
      <c r="W13" t="n">
        <v>0.39</v>
      </c>
      <c r="X13" t="n">
        <v>3.25</v>
      </c>
      <c r="Y13" t="n">
        <v>0.5</v>
      </c>
      <c r="Z13" t="n">
        <v>10</v>
      </c>
      <c r="AA13" t="n">
        <v>1251.773804517105</v>
      </c>
      <c r="AB13" t="n">
        <v>1712.732143703018</v>
      </c>
      <c r="AC13" t="n">
        <v>1549.271391742662</v>
      </c>
      <c r="AD13" t="n">
        <v>1251773.804517105</v>
      </c>
      <c r="AE13" t="n">
        <v>1712732.143703018</v>
      </c>
      <c r="AF13" t="n">
        <v>2.022992414532315e-06</v>
      </c>
      <c r="AG13" t="n">
        <v>15</v>
      </c>
      <c r="AH13" t="n">
        <v>1549271.391742662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0.9814000000000001</v>
      </c>
      <c r="E14" t="n">
        <v>101.9</v>
      </c>
      <c r="F14" t="n">
        <v>97.48</v>
      </c>
      <c r="G14" t="n">
        <v>89.98</v>
      </c>
      <c r="H14" t="n">
        <v>1.31</v>
      </c>
      <c r="I14" t="n">
        <v>65</v>
      </c>
      <c r="J14" t="n">
        <v>176.49</v>
      </c>
      <c r="K14" t="n">
        <v>50.28</v>
      </c>
      <c r="L14" t="n">
        <v>13</v>
      </c>
      <c r="M14" t="n">
        <v>63</v>
      </c>
      <c r="N14" t="n">
        <v>33.21</v>
      </c>
      <c r="O14" t="n">
        <v>22001.54</v>
      </c>
      <c r="P14" t="n">
        <v>1152.55</v>
      </c>
      <c r="Q14" t="n">
        <v>1206.6</v>
      </c>
      <c r="R14" t="n">
        <v>267.38</v>
      </c>
      <c r="S14" t="n">
        <v>133.29</v>
      </c>
      <c r="T14" t="n">
        <v>50075.64</v>
      </c>
      <c r="U14" t="n">
        <v>0.5</v>
      </c>
      <c r="V14" t="n">
        <v>0.77</v>
      </c>
      <c r="W14" t="n">
        <v>0.38</v>
      </c>
      <c r="X14" t="n">
        <v>2.94</v>
      </c>
      <c r="Y14" t="n">
        <v>0.5</v>
      </c>
      <c r="Z14" t="n">
        <v>10</v>
      </c>
      <c r="AA14" t="n">
        <v>1240.427883725085</v>
      </c>
      <c r="AB14" t="n">
        <v>1697.208154328679</v>
      </c>
      <c r="AC14" t="n">
        <v>1535.228990126154</v>
      </c>
      <c r="AD14" t="n">
        <v>1240427.883725085</v>
      </c>
      <c r="AE14" t="n">
        <v>1697208.154328679</v>
      </c>
      <c r="AF14" t="n">
        <v>2.033143630949323e-06</v>
      </c>
      <c r="AG14" t="n">
        <v>15</v>
      </c>
      <c r="AH14" t="n">
        <v>1535228.990126154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0.9852</v>
      </c>
      <c r="E15" t="n">
        <v>101.51</v>
      </c>
      <c r="F15" t="n">
        <v>97.25</v>
      </c>
      <c r="G15" t="n">
        <v>97.25</v>
      </c>
      <c r="H15" t="n">
        <v>1.4</v>
      </c>
      <c r="I15" t="n">
        <v>60</v>
      </c>
      <c r="J15" t="n">
        <v>177.97</v>
      </c>
      <c r="K15" t="n">
        <v>50.28</v>
      </c>
      <c r="L15" t="n">
        <v>14</v>
      </c>
      <c r="M15" t="n">
        <v>58</v>
      </c>
      <c r="N15" t="n">
        <v>33.69</v>
      </c>
      <c r="O15" t="n">
        <v>22184.13</v>
      </c>
      <c r="P15" t="n">
        <v>1146.34</v>
      </c>
      <c r="Q15" t="n">
        <v>1206.59</v>
      </c>
      <c r="R15" t="n">
        <v>259.89</v>
      </c>
      <c r="S15" t="n">
        <v>133.29</v>
      </c>
      <c r="T15" t="n">
        <v>46356.47</v>
      </c>
      <c r="U15" t="n">
        <v>0.51</v>
      </c>
      <c r="V15" t="n">
        <v>0.77</v>
      </c>
      <c r="W15" t="n">
        <v>0.37</v>
      </c>
      <c r="X15" t="n">
        <v>2.71</v>
      </c>
      <c r="Y15" t="n">
        <v>0.5</v>
      </c>
      <c r="Z15" t="n">
        <v>10</v>
      </c>
      <c r="AA15" t="n">
        <v>1230.362107373276</v>
      </c>
      <c r="AB15" t="n">
        <v>1683.435715053422</v>
      </c>
      <c r="AC15" t="n">
        <v>1522.770973125588</v>
      </c>
      <c r="AD15" t="n">
        <v>1230362.107373276</v>
      </c>
      <c r="AE15" t="n">
        <v>1683435.715053421</v>
      </c>
      <c r="AF15" t="n">
        <v>2.041016002864554e-06</v>
      </c>
      <c r="AG15" t="n">
        <v>15</v>
      </c>
      <c r="AH15" t="n">
        <v>1522770.973125588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0.9883</v>
      </c>
      <c r="E16" t="n">
        <v>101.18</v>
      </c>
      <c r="F16" t="n">
        <v>97.05</v>
      </c>
      <c r="G16" t="n">
        <v>103.98</v>
      </c>
      <c r="H16" t="n">
        <v>1.48</v>
      </c>
      <c r="I16" t="n">
        <v>56</v>
      </c>
      <c r="J16" t="n">
        <v>179.46</v>
      </c>
      <c r="K16" t="n">
        <v>50.28</v>
      </c>
      <c r="L16" t="n">
        <v>15</v>
      </c>
      <c r="M16" t="n">
        <v>54</v>
      </c>
      <c r="N16" t="n">
        <v>34.18</v>
      </c>
      <c r="O16" t="n">
        <v>22367.38</v>
      </c>
      <c r="P16" t="n">
        <v>1140.73</v>
      </c>
      <c r="Q16" t="n">
        <v>1206.6</v>
      </c>
      <c r="R16" t="n">
        <v>253.05</v>
      </c>
      <c r="S16" t="n">
        <v>133.29</v>
      </c>
      <c r="T16" t="n">
        <v>42956.9</v>
      </c>
      <c r="U16" t="n">
        <v>0.53</v>
      </c>
      <c r="V16" t="n">
        <v>0.77</v>
      </c>
      <c r="W16" t="n">
        <v>0.37</v>
      </c>
      <c r="X16" t="n">
        <v>2.51</v>
      </c>
      <c r="Y16" t="n">
        <v>0.5</v>
      </c>
      <c r="Z16" t="n">
        <v>10</v>
      </c>
      <c r="AA16" t="n">
        <v>1221.715799476649</v>
      </c>
      <c r="AB16" t="n">
        <v>1671.605455141074</v>
      </c>
      <c r="AC16" t="n">
        <v>1512.069776615401</v>
      </c>
      <c r="AD16" t="n">
        <v>1221715.799476649</v>
      </c>
      <c r="AE16" t="n">
        <v>1671605.455141074</v>
      </c>
      <c r="AF16" t="n">
        <v>2.047438201005926e-06</v>
      </c>
      <c r="AG16" t="n">
        <v>15</v>
      </c>
      <c r="AH16" t="n">
        <v>1512069.776615401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0.9915</v>
      </c>
      <c r="E17" t="n">
        <v>100.85</v>
      </c>
      <c r="F17" t="n">
        <v>96.84999999999999</v>
      </c>
      <c r="G17" t="n">
        <v>111.75</v>
      </c>
      <c r="H17" t="n">
        <v>1.57</v>
      </c>
      <c r="I17" t="n">
        <v>52</v>
      </c>
      <c r="J17" t="n">
        <v>180.95</v>
      </c>
      <c r="K17" t="n">
        <v>50.28</v>
      </c>
      <c r="L17" t="n">
        <v>16</v>
      </c>
      <c r="M17" t="n">
        <v>50</v>
      </c>
      <c r="N17" t="n">
        <v>34.67</v>
      </c>
      <c r="O17" t="n">
        <v>22551.28</v>
      </c>
      <c r="P17" t="n">
        <v>1135.77</v>
      </c>
      <c r="Q17" t="n">
        <v>1206.59</v>
      </c>
      <c r="R17" t="n">
        <v>246.29</v>
      </c>
      <c r="S17" t="n">
        <v>133.29</v>
      </c>
      <c r="T17" t="n">
        <v>39596.83</v>
      </c>
      <c r="U17" t="n">
        <v>0.54</v>
      </c>
      <c r="V17" t="n">
        <v>0.77</v>
      </c>
      <c r="W17" t="n">
        <v>0.36</v>
      </c>
      <c r="X17" t="n">
        <v>2.31</v>
      </c>
      <c r="Y17" t="n">
        <v>0.5</v>
      </c>
      <c r="Z17" t="n">
        <v>10</v>
      </c>
      <c r="AA17" t="n">
        <v>1213.583710509952</v>
      </c>
      <c r="AB17" t="n">
        <v>1660.478772254393</v>
      </c>
      <c r="AC17" t="n">
        <v>1502.005008727028</v>
      </c>
      <c r="AD17" t="n">
        <v>1213583.710509952</v>
      </c>
      <c r="AE17" t="n">
        <v>1660478.772254393</v>
      </c>
      <c r="AF17" t="n">
        <v>2.054067566829279e-06</v>
      </c>
      <c r="AG17" t="n">
        <v>15</v>
      </c>
      <c r="AH17" t="n">
        <v>1502005.008727028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0.9937</v>
      </c>
      <c r="E18" t="n">
        <v>100.63</v>
      </c>
      <c r="F18" t="n">
        <v>96.73</v>
      </c>
      <c r="G18" t="n">
        <v>118.45</v>
      </c>
      <c r="H18" t="n">
        <v>1.65</v>
      </c>
      <c r="I18" t="n">
        <v>49</v>
      </c>
      <c r="J18" t="n">
        <v>182.45</v>
      </c>
      <c r="K18" t="n">
        <v>50.28</v>
      </c>
      <c r="L18" t="n">
        <v>17</v>
      </c>
      <c r="M18" t="n">
        <v>47</v>
      </c>
      <c r="N18" t="n">
        <v>35.17</v>
      </c>
      <c r="O18" t="n">
        <v>22735.98</v>
      </c>
      <c r="P18" t="n">
        <v>1131.51</v>
      </c>
      <c r="Q18" t="n">
        <v>1206.6</v>
      </c>
      <c r="R18" t="n">
        <v>242.19</v>
      </c>
      <c r="S18" t="n">
        <v>133.29</v>
      </c>
      <c r="T18" t="n">
        <v>37561.95</v>
      </c>
      <c r="U18" t="n">
        <v>0.55</v>
      </c>
      <c r="V18" t="n">
        <v>0.77</v>
      </c>
      <c r="W18" t="n">
        <v>0.35</v>
      </c>
      <c r="X18" t="n">
        <v>2.19</v>
      </c>
      <c r="Y18" t="n">
        <v>0.5</v>
      </c>
      <c r="Z18" t="n">
        <v>10</v>
      </c>
      <c r="AA18" t="n">
        <v>1199.671240909008</v>
      </c>
      <c r="AB18" t="n">
        <v>1641.443117571542</v>
      </c>
      <c r="AC18" t="n">
        <v>1484.786090210398</v>
      </c>
      <c r="AD18" t="n">
        <v>1199671.240909008</v>
      </c>
      <c r="AE18" t="n">
        <v>1641443.117571542</v>
      </c>
      <c r="AF18" t="n">
        <v>2.058625255832834e-06</v>
      </c>
      <c r="AG18" t="n">
        <v>14</v>
      </c>
      <c r="AH18" t="n">
        <v>1484786.090210398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0.9964</v>
      </c>
      <c r="E19" t="n">
        <v>100.36</v>
      </c>
      <c r="F19" t="n">
        <v>96.55</v>
      </c>
      <c r="G19" t="n">
        <v>125.94</v>
      </c>
      <c r="H19" t="n">
        <v>1.74</v>
      </c>
      <c r="I19" t="n">
        <v>46</v>
      </c>
      <c r="J19" t="n">
        <v>183.95</v>
      </c>
      <c r="K19" t="n">
        <v>50.28</v>
      </c>
      <c r="L19" t="n">
        <v>18</v>
      </c>
      <c r="M19" t="n">
        <v>44</v>
      </c>
      <c r="N19" t="n">
        <v>35.67</v>
      </c>
      <c r="O19" t="n">
        <v>22921.24</v>
      </c>
      <c r="P19" t="n">
        <v>1126.68</v>
      </c>
      <c r="Q19" t="n">
        <v>1206.59</v>
      </c>
      <c r="R19" t="n">
        <v>236.27</v>
      </c>
      <c r="S19" t="n">
        <v>133.29</v>
      </c>
      <c r="T19" t="n">
        <v>34619.41</v>
      </c>
      <c r="U19" t="n">
        <v>0.5600000000000001</v>
      </c>
      <c r="V19" t="n">
        <v>0.77</v>
      </c>
      <c r="W19" t="n">
        <v>0.35</v>
      </c>
      <c r="X19" t="n">
        <v>2.01</v>
      </c>
      <c r="Y19" t="n">
        <v>0.5</v>
      </c>
      <c r="Z19" t="n">
        <v>10</v>
      </c>
      <c r="AA19" t="n">
        <v>1192.307369454355</v>
      </c>
      <c r="AB19" t="n">
        <v>1631.367543776205</v>
      </c>
      <c r="AC19" t="n">
        <v>1475.672115036932</v>
      </c>
      <c r="AD19" t="n">
        <v>1192307.369454355</v>
      </c>
      <c r="AE19" t="n">
        <v>1631367.543776205</v>
      </c>
      <c r="AF19" t="n">
        <v>2.064218783246287e-06</v>
      </c>
      <c r="AG19" t="n">
        <v>14</v>
      </c>
      <c r="AH19" t="n">
        <v>1475672.115036932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1.0033</v>
      </c>
      <c r="E20" t="n">
        <v>99.67</v>
      </c>
      <c r="F20" t="n">
        <v>95.95999999999999</v>
      </c>
      <c r="G20" t="n">
        <v>133.9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41</v>
      </c>
      <c r="N20" t="n">
        <v>36.18</v>
      </c>
      <c r="O20" t="n">
        <v>23107.19</v>
      </c>
      <c r="P20" t="n">
        <v>1115.31</v>
      </c>
      <c r="Q20" t="n">
        <v>1206.59</v>
      </c>
      <c r="R20" t="n">
        <v>215.54</v>
      </c>
      <c r="S20" t="n">
        <v>133.29</v>
      </c>
      <c r="T20" t="n">
        <v>24269</v>
      </c>
      <c r="U20" t="n">
        <v>0.62</v>
      </c>
      <c r="V20" t="n">
        <v>0.78</v>
      </c>
      <c r="W20" t="n">
        <v>0.33</v>
      </c>
      <c r="X20" t="n">
        <v>1.43</v>
      </c>
      <c r="Y20" t="n">
        <v>0.5</v>
      </c>
      <c r="Z20" t="n">
        <v>10</v>
      </c>
      <c r="AA20" t="n">
        <v>1174.380267954352</v>
      </c>
      <c r="AB20" t="n">
        <v>1606.838892616001</v>
      </c>
      <c r="AC20" t="n">
        <v>1453.484443917279</v>
      </c>
      <c r="AD20" t="n">
        <v>1174380.267954352</v>
      </c>
      <c r="AE20" t="n">
        <v>1606838.892616001</v>
      </c>
      <c r="AF20" t="n">
        <v>2.07851335330289e-06</v>
      </c>
      <c r="AG20" t="n">
        <v>14</v>
      </c>
      <c r="AH20" t="n">
        <v>1453484.443917279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0.9983</v>
      </c>
      <c r="E21" t="n">
        <v>100.17</v>
      </c>
      <c r="F21" t="n">
        <v>96.48999999999999</v>
      </c>
      <c r="G21" t="n">
        <v>137.85</v>
      </c>
      <c r="H21" t="n">
        <v>1.9</v>
      </c>
      <c r="I21" t="n">
        <v>42</v>
      </c>
      <c r="J21" t="n">
        <v>186.97</v>
      </c>
      <c r="K21" t="n">
        <v>50.28</v>
      </c>
      <c r="L21" t="n">
        <v>20</v>
      </c>
      <c r="M21" t="n">
        <v>40</v>
      </c>
      <c r="N21" t="n">
        <v>36.69</v>
      </c>
      <c r="O21" t="n">
        <v>23293.82</v>
      </c>
      <c r="P21" t="n">
        <v>1119.67</v>
      </c>
      <c r="Q21" t="n">
        <v>1206.6</v>
      </c>
      <c r="R21" t="n">
        <v>234.59</v>
      </c>
      <c r="S21" t="n">
        <v>133.29</v>
      </c>
      <c r="T21" t="n">
        <v>33796.05</v>
      </c>
      <c r="U21" t="n">
        <v>0.57</v>
      </c>
      <c r="V21" t="n">
        <v>0.78</v>
      </c>
      <c r="W21" t="n">
        <v>0.34</v>
      </c>
      <c r="X21" t="n">
        <v>1.96</v>
      </c>
      <c r="Y21" t="n">
        <v>0.5</v>
      </c>
      <c r="Z21" t="n">
        <v>10</v>
      </c>
      <c r="AA21" t="n">
        <v>1184.068260561453</v>
      </c>
      <c r="AB21" t="n">
        <v>1620.094431505106</v>
      </c>
      <c r="AC21" t="n">
        <v>1465.474892779074</v>
      </c>
      <c r="AD21" t="n">
        <v>1184068.260561453</v>
      </c>
      <c r="AE21" t="n">
        <v>1620094.431505106</v>
      </c>
      <c r="AF21" t="n">
        <v>2.068154969203902e-06</v>
      </c>
      <c r="AG21" t="n">
        <v>14</v>
      </c>
      <c r="AH21" t="n">
        <v>1465474.892779074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1.0001</v>
      </c>
      <c r="E22" t="n">
        <v>99.98999999999999</v>
      </c>
      <c r="F22" t="n">
        <v>96.38</v>
      </c>
      <c r="G22" t="n">
        <v>144.56</v>
      </c>
      <c r="H22" t="n">
        <v>1.98</v>
      </c>
      <c r="I22" t="n">
        <v>40</v>
      </c>
      <c r="J22" t="n">
        <v>188.49</v>
      </c>
      <c r="K22" t="n">
        <v>50.28</v>
      </c>
      <c r="L22" t="n">
        <v>21</v>
      </c>
      <c r="M22" t="n">
        <v>38</v>
      </c>
      <c r="N22" t="n">
        <v>37.21</v>
      </c>
      <c r="O22" t="n">
        <v>23481.16</v>
      </c>
      <c r="P22" t="n">
        <v>1116.29</v>
      </c>
      <c r="Q22" t="n">
        <v>1206.59</v>
      </c>
      <c r="R22" t="n">
        <v>230.46</v>
      </c>
      <c r="S22" t="n">
        <v>133.29</v>
      </c>
      <c r="T22" t="n">
        <v>31742.47</v>
      </c>
      <c r="U22" t="n">
        <v>0.58</v>
      </c>
      <c r="V22" t="n">
        <v>0.78</v>
      </c>
      <c r="W22" t="n">
        <v>0.34</v>
      </c>
      <c r="X22" t="n">
        <v>1.84</v>
      </c>
      <c r="Y22" t="n">
        <v>0.5</v>
      </c>
      <c r="Z22" t="n">
        <v>10</v>
      </c>
      <c r="AA22" t="n">
        <v>1179.076228260938</v>
      </c>
      <c r="AB22" t="n">
        <v>1613.264112678618</v>
      </c>
      <c r="AC22" t="n">
        <v>1459.296449994973</v>
      </c>
      <c r="AD22" t="n">
        <v>1179076.228260938</v>
      </c>
      <c r="AE22" t="n">
        <v>1613264.112678618</v>
      </c>
      <c r="AF22" t="n">
        <v>2.071883987479538e-06</v>
      </c>
      <c r="AG22" t="n">
        <v>14</v>
      </c>
      <c r="AH22" t="n">
        <v>1459296.449994973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1.002</v>
      </c>
      <c r="E23" t="n">
        <v>99.8</v>
      </c>
      <c r="F23" t="n">
        <v>96.25</v>
      </c>
      <c r="G23" t="n">
        <v>151.98</v>
      </c>
      <c r="H23" t="n">
        <v>2.05</v>
      </c>
      <c r="I23" t="n">
        <v>38</v>
      </c>
      <c r="J23" t="n">
        <v>190.01</v>
      </c>
      <c r="K23" t="n">
        <v>50.28</v>
      </c>
      <c r="L23" t="n">
        <v>22</v>
      </c>
      <c r="M23" t="n">
        <v>36</v>
      </c>
      <c r="N23" t="n">
        <v>37.74</v>
      </c>
      <c r="O23" t="n">
        <v>23669.2</v>
      </c>
      <c r="P23" t="n">
        <v>1109.86</v>
      </c>
      <c r="Q23" t="n">
        <v>1206.6</v>
      </c>
      <c r="R23" t="n">
        <v>226.08</v>
      </c>
      <c r="S23" t="n">
        <v>133.29</v>
      </c>
      <c r="T23" t="n">
        <v>29561.26</v>
      </c>
      <c r="U23" t="n">
        <v>0.59</v>
      </c>
      <c r="V23" t="n">
        <v>0.78</v>
      </c>
      <c r="W23" t="n">
        <v>0.34</v>
      </c>
      <c r="X23" t="n">
        <v>1.71</v>
      </c>
      <c r="Y23" t="n">
        <v>0.5</v>
      </c>
      <c r="Z23" t="n">
        <v>10</v>
      </c>
      <c r="AA23" t="n">
        <v>1171.324880161424</v>
      </c>
      <c r="AB23" t="n">
        <v>1602.658376243521</v>
      </c>
      <c r="AC23" t="n">
        <v>1449.702910159996</v>
      </c>
      <c r="AD23" t="n">
        <v>1171324.880161424</v>
      </c>
      <c r="AE23" t="n">
        <v>1602658.376243521</v>
      </c>
      <c r="AF23" t="n">
        <v>2.075820173437153e-06</v>
      </c>
      <c r="AG23" t="n">
        <v>14</v>
      </c>
      <c r="AH23" t="n">
        <v>1449702.910159996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1.0035</v>
      </c>
      <c r="E24" t="n">
        <v>99.65000000000001</v>
      </c>
      <c r="F24" t="n">
        <v>96.17</v>
      </c>
      <c r="G24" t="n">
        <v>160.28</v>
      </c>
      <c r="H24" t="n">
        <v>2.13</v>
      </c>
      <c r="I24" t="n">
        <v>36</v>
      </c>
      <c r="J24" t="n">
        <v>191.55</v>
      </c>
      <c r="K24" t="n">
        <v>50.28</v>
      </c>
      <c r="L24" t="n">
        <v>23</v>
      </c>
      <c r="M24" t="n">
        <v>34</v>
      </c>
      <c r="N24" t="n">
        <v>38.27</v>
      </c>
      <c r="O24" t="n">
        <v>23857.96</v>
      </c>
      <c r="P24" t="n">
        <v>1108.39</v>
      </c>
      <c r="Q24" t="n">
        <v>1206.59</v>
      </c>
      <c r="R24" t="n">
        <v>223.18</v>
      </c>
      <c r="S24" t="n">
        <v>133.29</v>
      </c>
      <c r="T24" t="n">
        <v>28120.76</v>
      </c>
      <c r="U24" t="n">
        <v>0.6</v>
      </c>
      <c r="V24" t="n">
        <v>0.78</v>
      </c>
      <c r="W24" t="n">
        <v>0.33</v>
      </c>
      <c r="X24" t="n">
        <v>1.63</v>
      </c>
      <c r="Y24" t="n">
        <v>0.5</v>
      </c>
      <c r="Z24" t="n">
        <v>10</v>
      </c>
      <c r="AA24" t="n">
        <v>1168.378409185083</v>
      </c>
      <c r="AB24" t="n">
        <v>1598.626884664565</v>
      </c>
      <c r="AC24" t="n">
        <v>1446.056178479102</v>
      </c>
      <c r="AD24" t="n">
        <v>1168378.409185083</v>
      </c>
      <c r="AE24" t="n">
        <v>1598626.884664565</v>
      </c>
      <c r="AF24" t="n">
        <v>2.07892768866685e-06</v>
      </c>
      <c r="AG24" t="n">
        <v>14</v>
      </c>
      <c r="AH24" t="n">
        <v>1446056.178479102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1.0054</v>
      </c>
      <c r="E25" t="n">
        <v>99.45999999999999</v>
      </c>
      <c r="F25" t="n">
        <v>96.04000000000001</v>
      </c>
      <c r="G25" t="n">
        <v>169.48</v>
      </c>
      <c r="H25" t="n">
        <v>2.21</v>
      </c>
      <c r="I25" t="n">
        <v>34</v>
      </c>
      <c r="J25" t="n">
        <v>193.08</v>
      </c>
      <c r="K25" t="n">
        <v>50.28</v>
      </c>
      <c r="L25" t="n">
        <v>24</v>
      </c>
      <c r="M25" t="n">
        <v>32</v>
      </c>
      <c r="N25" t="n">
        <v>38.8</v>
      </c>
      <c r="O25" t="n">
        <v>24047.45</v>
      </c>
      <c r="P25" t="n">
        <v>1103.18</v>
      </c>
      <c r="Q25" t="n">
        <v>1206.59</v>
      </c>
      <c r="R25" t="n">
        <v>218.97</v>
      </c>
      <c r="S25" t="n">
        <v>133.29</v>
      </c>
      <c r="T25" t="n">
        <v>26026.64</v>
      </c>
      <c r="U25" t="n">
        <v>0.61</v>
      </c>
      <c r="V25" t="n">
        <v>0.78</v>
      </c>
      <c r="W25" t="n">
        <v>0.33</v>
      </c>
      <c r="X25" t="n">
        <v>1.5</v>
      </c>
      <c r="Y25" t="n">
        <v>0.5</v>
      </c>
      <c r="Z25" t="n">
        <v>10</v>
      </c>
      <c r="AA25" t="n">
        <v>1161.730055666884</v>
      </c>
      <c r="AB25" t="n">
        <v>1589.530314076308</v>
      </c>
      <c r="AC25" t="n">
        <v>1437.827771820672</v>
      </c>
      <c r="AD25" t="n">
        <v>1161730.055666883</v>
      </c>
      <c r="AE25" t="n">
        <v>1589530.314076308</v>
      </c>
      <c r="AF25" t="n">
        <v>2.082863874624465e-06</v>
      </c>
      <c r="AG25" t="n">
        <v>14</v>
      </c>
      <c r="AH25" t="n">
        <v>1437827.771820672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1.006</v>
      </c>
      <c r="E26" t="n">
        <v>99.41</v>
      </c>
      <c r="F26" t="n">
        <v>96.02</v>
      </c>
      <c r="G26" t="n">
        <v>174.58</v>
      </c>
      <c r="H26" t="n">
        <v>2.28</v>
      </c>
      <c r="I26" t="n">
        <v>33</v>
      </c>
      <c r="J26" t="n">
        <v>194.62</v>
      </c>
      <c r="K26" t="n">
        <v>50.28</v>
      </c>
      <c r="L26" t="n">
        <v>25</v>
      </c>
      <c r="M26" t="n">
        <v>31</v>
      </c>
      <c r="N26" t="n">
        <v>39.34</v>
      </c>
      <c r="O26" t="n">
        <v>24237.67</v>
      </c>
      <c r="P26" t="n">
        <v>1101.45</v>
      </c>
      <c r="Q26" t="n">
        <v>1206.59</v>
      </c>
      <c r="R26" t="n">
        <v>218.12</v>
      </c>
      <c r="S26" t="n">
        <v>133.29</v>
      </c>
      <c r="T26" t="n">
        <v>25607.6</v>
      </c>
      <c r="U26" t="n">
        <v>0.61</v>
      </c>
      <c r="V26" t="n">
        <v>0.78</v>
      </c>
      <c r="W26" t="n">
        <v>0.33</v>
      </c>
      <c r="X26" t="n">
        <v>1.48</v>
      </c>
      <c r="Y26" t="n">
        <v>0.5</v>
      </c>
      <c r="Z26" t="n">
        <v>10</v>
      </c>
      <c r="AA26" t="n">
        <v>1159.583947033188</v>
      </c>
      <c r="AB26" t="n">
        <v>1586.593913564055</v>
      </c>
      <c r="AC26" t="n">
        <v>1435.171617252045</v>
      </c>
      <c r="AD26" t="n">
        <v>1159583.947033188</v>
      </c>
      <c r="AE26" t="n">
        <v>1586593.913564055</v>
      </c>
      <c r="AF26" t="n">
        <v>2.084106880716343e-06</v>
      </c>
      <c r="AG26" t="n">
        <v>14</v>
      </c>
      <c r="AH26" t="n">
        <v>1435171.617252045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1.0068</v>
      </c>
      <c r="E27" t="n">
        <v>99.33</v>
      </c>
      <c r="F27" t="n">
        <v>95.97</v>
      </c>
      <c r="G27" t="n">
        <v>179.95</v>
      </c>
      <c r="H27" t="n">
        <v>2.35</v>
      </c>
      <c r="I27" t="n">
        <v>32</v>
      </c>
      <c r="J27" t="n">
        <v>196.17</v>
      </c>
      <c r="K27" t="n">
        <v>50.28</v>
      </c>
      <c r="L27" t="n">
        <v>26</v>
      </c>
      <c r="M27" t="n">
        <v>30</v>
      </c>
      <c r="N27" t="n">
        <v>39.89</v>
      </c>
      <c r="O27" t="n">
        <v>24428.62</v>
      </c>
      <c r="P27" t="n">
        <v>1098.31</v>
      </c>
      <c r="Q27" t="n">
        <v>1206.59</v>
      </c>
      <c r="R27" t="n">
        <v>216.75</v>
      </c>
      <c r="S27" t="n">
        <v>133.29</v>
      </c>
      <c r="T27" t="n">
        <v>24928.75</v>
      </c>
      <c r="U27" t="n">
        <v>0.61</v>
      </c>
      <c r="V27" t="n">
        <v>0.78</v>
      </c>
      <c r="W27" t="n">
        <v>0.33</v>
      </c>
      <c r="X27" t="n">
        <v>1.44</v>
      </c>
      <c r="Y27" t="n">
        <v>0.5</v>
      </c>
      <c r="Z27" t="n">
        <v>10</v>
      </c>
      <c r="AA27" t="n">
        <v>1155.981948880871</v>
      </c>
      <c r="AB27" t="n">
        <v>1581.665500783111</v>
      </c>
      <c r="AC27" t="n">
        <v>1430.713565269843</v>
      </c>
      <c r="AD27" t="n">
        <v>1155981.948880871</v>
      </c>
      <c r="AE27" t="n">
        <v>1581665.500783111</v>
      </c>
      <c r="AF27" t="n">
        <v>2.085764222172181e-06</v>
      </c>
      <c r="AG27" t="n">
        <v>14</v>
      </c>
      <c r="AH27" t="n">
        <v>1430713.565269843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1.0088</v>
      </c>
      <c r="E28" t="n">
        <v>99.13</v>
      </c>
      <c r="F28" t="n">
        <v>95.84</v>
      </c>
      <c r="G28" t="n">
        <v>191.67</v>
      </c>
      <c r="H28" t="n">
        <v>2.42</v>
      </c>
      <c r="I28" t="n">
        <v>30</v>
      </c>
      <c r="J28" t="n">
        <v>197.73</v>
      </c>
      <c r="K28" t="n">
        <v>50.28</v>
      </c>
      <c r="L28" t="n">
        <v>27</v>
      </c>
      <c r="M28" t="n">
        <v>28</v>
      </c>
      <c r="N28" t="n">
        <v>40.45</v>
      </c>
      <c r="O28" t="n">
        <v>24620.33</v>
      </c>
      <c r="P28" t="n">
        <v>1093.18</v>
      </c>
      <c r="Q28" t="n">
        <v>1206.59</v>
      </c>
      <c r="R28" t="n">
        <v>211.92</v>
      </c>
      <c r="S28" t="n">
        <v>133.29</v>
      </c>
      <c r="T28" t="n">
        <v>22521.6</v>
      </c>
      <c r="U28" t="n">
        <v>0.63</v>
      </c>
      <c r="V28" t="n">
        <v>0.78</v>
      </c>
      <c r="W28" t="n">
        <v>0.32</v>
      </c>
      <c r="X28" t="n">
        <v>1.3</v>
      </c>
      <c r="Y28" t="n">
        <v>0.5</v>
      </c>
      <c r="Z28" t="n">
        <v>10</v>
      </c>
      <c r="AA28" t="n">
        <v>1149.344537310012</v>
      </c>
      <c r="AB28" t="n">
        <v>1572.58390144993</v>
      </c>
      <c r="AC28" t="n">
        <v>1422.498701030916</v>
      </c>
      <c r="AD28" t="n">
        <v>1149344.537310012</v>
      </c>
      <c r="AE28" t="n">
        <v>1572583.90144993</v>
      </c>
      <c r="AF28" t="n">
        <v>2.089907575811776e-06</v>
      </c>
      <c r="AG28" t="n">
        <v>14</v>
      </c>
      <c r="AH28" t="n">
        <v>1422498.701030916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1.0093</v>
      </c>
      <c r="E29" t="n">
        <v>99.08</v>
      </c>
      <c r="F29" t="n">
        <v>95.81999999999999</v>
      </c>
      <c r="G29" t="n">
        <v>198.25</v>
      </c>
      <c r="H29" t="n">
        <v>2.49</v>
      </c>
      <c r="I29" t="n">
        <v>29</v>
      </c>
      <c r="J29" t="n">
        <v>199.29</v>
      </c>
      <c r="K29" t="n">
        <v>50.28</v>
      </c>
      <c r="L29" t="n">
        <v>28</v>
      </c>
      <c r="M29" t="n">
        <v>27</v>
      </c>
      <c r="N29" t="n">
        <v>41.01</v>
      </c>
      <c r="O29" t="n">
        <v>24812.8</v>
      </c>
      <c r="P29" t="n">
        <v>1087.55</v>
      </c>
      <c r="Q29" t="n">
        <v>1206.59</v>
      </c>
      <c r="R29" t="n">
        <v>212.03</v>
      </c>
      <c r="S29" t="n">
        <v>133.29</v>
      </c>
      <c r="T29" t="n">
        <v>22581.23</v>
      </c>
      <c r="U29" t="n">
        <v>0.63</v>
      </c>
      <c r="V29" t="n">
        <v>0.78</v>
      </c>
      <c r="W29" t="n">
        <v>0.3</v>
      </c>
      <c r="X29" t="n">
        <v>1.28</v>
      </c>
      <c r="Y29" t="n">
        <v>0.5</v>
      </c>
      <c r="Z29" t="n">
        <v>10</v>
      </c>
      <c r="AA29" t="n">
        <v>1143.951469489044</v>
      </c>
      <c r="AB29" t="n">
        <v>1565.204868131922</v>
      </c>
      <c r="AC29" t="n">
        <v>1415.82391229624</v>
      </c>
      <c r="AD29" t="n">
        <v>1143951.469489045</v>
      </c>
      <c r="AE29" t="n">
        <v>1565204.868131922</v>
      </c>
      <c r="AF29" t="n">
        <v>2.090943414221676e-06</v>
      </c>
      <c r="AG29" t="n">
        <v>14</v>
      </c>
      <c r="AH29" t="n">
        <v>1415823.91229624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1.0098</v>
      </c>
      <c r="E30" t="n">
        <v>99.03</v>
      </c>
      <c r="F30" t="n">
        <v>95.81</v>
      </c>
      <c r="G30" t="n">
        <v>205.3</v>
      </c>
      <c r="H30" t="n">
        <v>2.56</v>
      </c>
      <c r="I30" t="n">
        <v>28</v>
      </c>
      <c r="J30" t="n">
        <v>200.85</v>
      </c>
      <c r="K30" t="n">
        <v>50.28</v>
      </c>
      <c r="L30" t="n">
        <v>29</v>
      </c>
      <c r="M30" t="n">
        <v>26</v>
      </c>
      <c r="N30" t="n">
        <v>41.57</v>
      </c>
      <c r="O30" t="n">
        <v>25006.03</v>
      </c>
      <c r="P30" t="n">
        <v>1088.19</v>
      </c>
      <c r="Q30" t="n">
        <v>1206.6</v>
      </c>
      <c r="R30" t="n">
        <v>211.09</v>
      </c>
      <c r="S30" t="n">
        <v>133.29</v>
      </c>
      <c r="T30" t="n">
        <v>22115.55</v>
      </c>
      <c r="U30" t="n">
        <v>0.63</v>
      </c>
      <c r="V30" t="n">
        <v>0.78</v>
      </c>
      <c r="W30" t="n">
        <v>0.32</v>
      </c>
      <c r="X30" t="n">
        <v>1.27</v>
      </c>
      <c r="Y30" t="n">
        <v>0.5</v>
      </c>
      <c r="Z30" t="n">
        <v>10</v>
      </c>
      <c r="AA30" t="n">
        <v>1143.980304538032</v>
      </c>
      <c r="AB30" t="n">
        <v>1565.244321518059</v>
      </c>
      <c r="AC30" t="n">
        <v>1415.859600306578</v>
      </c>
      <c r="AD30" t="n">
        <v>1143980.304538032</v>
      </c>
      <c r="AE30" t="n">
        <v>1565244.321518059</v>
      </c>
      <c r="AF30" t="n">
        <v>2.091979252631574e-06</v>
      </c>
      <c r="AG30" t="n">
        <v>14</v>
      </c>
      <c r="AH30" t="n">
        <v>1415859.600306578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1.0106</v>
      </c>
      <c r="E31" t="n">
        <v>98.95</v>
      </c>
      <c r="F31" t="n">
        <v>95.76000000000001</v>
      </c>
      <c r="G31" t="n">
        <v>212.79</v>
      </c>
      <c r="H31" t="n">
        <v>2.63</v>
      </c>
      <c r="I31" t="n">
        <v>27</v>
      </c>
      <c r="J31" t="n">
        <v>202.43</v>
      </c>
      <c r="K31" t="n">
        <v>50.28</v>
      </c>
      <c r="L31" t="n">
        <v>30</v>
      </c>
      <c r="M31" t="n">
        <v>25</v>
      </c>
      <c r="N31" t="n">
        <v>42.15</v>
      </c>
      <c r="O31" t="n">
        <v>25200.04</v>
      </c>
      <c r="P31" t="n">
        <v>1084.15</v>
      </c>
      <c r="Q31" t="n">
        <v>1206.59</v>
      </c>
      <c r="R31" t="n">
        <v>209.36</v>
      </c>
      <c r="S31" t="n">
        <v>133.29</v>
      </c>
      <c r="T31" t="n">
        <v>21259.24</v>
      </c>
      <c r="U31" t="n">
        <v>0.64</v>
      </c>
      <c r="V31" t="n">
        <v>0.78</v>
      </c>
      <c r="W31" t="n">
        <v>0.32</v>
      </c>
      <c r="X31" t="n">
        <v>1.22</v>
      </c>
      <c r="Y31" t="n">
        <v>0.5</v>
      </c>
      <c r="Z31" t="n">
        <v>10</v>
      </c>
      <c r="AA31" t="n">
        <v>1139.628779840427</v>
      </c>
      <c r="AB31" t="n">
        <v>1559.290373451076</v>
      </c>
      <c r="AC31" t="n">
        <v>1410.473888686689</v>
      </c>
      <c r="AD31" t="n">
        <v>1139628.779840427</v>
      </c>
      <c r="AE31" t="n">
        <v>1559290.373451076</v>
      </c>
      <c r="AF31" t="n">
        <v>2.093636594087412e-06</v>
      </c>
      <c r="AG31" t="n">
        <v>14</v>
      </c>
      <c r="AH31" t="n">
        <v>1410473.888686689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1.0116</v>
      </c>
      <c r="E32" t="n">
        <v>98.86</v>
      </c>
      <c r="F32" t="n">
        <v>95.69</v>
      </c>
      <c r="G32" t="n">
        <v>220.83</v>
      </c>
      <c r="H32" t="n">
        <v>2.7</v>
      </c>
      <c r="I32" t="n">
        <v>26</v>
      </c>
      <c r="J32" t="n">
        <v>204.01</v>
      </c>
      <c r="K32" t="n">
        <v>50.28</v>
      </c>
      <c r="L32" t="n">
        <v>31</v>
      </c>
      <c r="M32" t="n">
        <v>24</v>
      </c>
      <c r="N32" t="n">
        <v>42.73</v>
      </c>
      <c r="O32" t="n">
        <v>25394.96</v>
      </c>
      <c r="P32" t="n">
        <v>1078.04</v>
      </c>
      <c r="Q32" t="n">
        <v>1206.59</v>
      </c>
      <c r="R32" t="n">
        <v>207.18</v>
      </c>
      <c r="S32" t="n">
        <v>133.29</v>
      </c>
      <c r="T32" t="n">
        <v>20172.85</v>
      </c>
      <c r="U32" t="n">
        <v>0.64</v>
      </c>
      <c r="V32" t="n">
        <v>0.78</v>
      </c>
      <c r="W32" t="n">
        <v>0.32</v>
      </c>
      <c r="X32" t="n">
        <v>1.15</v>
      </c>
      <c r="Y32" t="n">
        <v>0.5</v>
      </c>
      <c r="Z32" t="n">
        <v>10</v>
      </c>
      <c r="AA32" t="n">
        <v>1133.279064602761</v>
      </c>
      <c r="AB32" t="n">
        <v>1550.602412933235</v>
      </c>
      <c r="AC32" t="n">
        <v>1402.615094927041</v>
      </c>
      <c r="AD32" t="n">
        <v>1133279.064602761</v>
      </c>
      <c r="AE32" t="n">
        <v>1550602.412933235</v>
      </c>
      <c r="AF32" t="n">
        <v>2.09570827090721e-06</v>
      </c>
      <c r="AG32" t="n">
        <v>14</v>
      </c>
      <c r="AH32" t="n">
        <v>1402615.094927041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1.0114</v>
      </c>
      <c r="E33" t="n">
        <v>98.87</v>
      </c>
      <c r="F33" t="n">
        <v>95.70999999999999</v>
      </c>
      <c r="G33" t="n">
        <v>220.88</v>
      </c>
      <c r="H33" t="n">
        <v>2.76</v>
      </c>
      <c r="I33" t="n">
        <v>26</v>
      </c>
      <c r="J33" t="n">
        <v>205.59</v>
      </c>
      <c r="K33" t="n">
        <v>50.28</v>
      </c>
      <c r="L33" t="n">
        <v>32</v>
      </c>
      <c r="M33" t="n">
        <v>24</v>
      </c>
      <c r="N33" t="n">
        <v>43.31</v>
      </c>
      <c r="O33" t="n">
        <v>25590.57</v>
      </c>
      <c r="P33" t="n">
        <v>1077.02</v>
      </c>
      <c r="Q33" t="n">
        <v>1206.61</v>
      </c>
      <c r="R33" t="n">
        <v>207.84</v>
      </c>
      <c r="S33" t="n">
        <v>133.29</v>
      </c>
      <c r="T33" t="n">
        <v>20499.78</v>
      </c>
      <c r="U33" t="n">
        <v>0.64</v>
      </c>
      <c r="V33" t="n">
        <v>0.78</v>
      </c>
      <c r="W33" t="n">
        <v>0.32</v>
      </c>
      <c r="X33" t="n">
        <v>1.17</v>
      </c>
      <c r="Y33" t="n">
        <v>0.5</v>
      </c>
      <c r="Z33" t="n">
        <v>10</v>
      </c>
      <c r="AA33" t="n">
        <v>1132.62396082209</v>
      </c>
      <c r="AB33" t="n">
        <v>1549.706071039383</v>
      </c>
      <c r="AC33" t="n">
        <v>1401.804298645514</v>
      </c>
      <c r="AD33" t="n">
        <v>1132623.96082209</v>
      </c>
      <c r="AE33" t="n">
        <v>1549706.071039383</v>
      </c>
      <c r="AF33" t="n">
        <v>2.09529393554325e-06</v>
      </c>
      <c r="AG33" t="n">
        <v>14</v>
      </c>
      <c r="AH33" t="n">
        <v>1401804.298645514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1.0124</v>
      </c>
      <c r="E34" t="n">
        <v>98.77</v>
      </c>
      <c r="F34" t="n">
        <v>95.64</v>
      </c>
      <c r="G34" t="n">
        <v>229.54</v>
      </c>
      <c r="H34" t="n">
        <v>2.83</v>
      </c>
      <c r="I34" t="n">
        <v>25</v>
      </c>
      <c r="J34" t="n">
        <v>207.19</v>
      </c>
      <c r="K34" t="n">
        <v>50.28</v>
      </c>
      <c r="L34" t="n">
        <v>33</v>
      </c>
      <c r="M34" t="n">
        <v>23</v>
      </c>
      <c r="N34" t="n">
        <v>43.91</v>
      </c>
      <c r="O34" t="n">
        <v>25786.97</v>
      </c>
      <c r="P34" t="n">
        <v>1074.37</v>
      </c>
      <c r="Q34" t="n">
        <v>1206.59</v>
      </c>
      <c r="R34" t="n">
        <v>205.54</v>
      </c>
      <c r="S34" t="n">
        <v>133.29</v>
      </c>
      <c r="T34" t="n">
        <v>19356.91</v>
      </c>
      <c r="U34" t="n">
        <v>0.65</v>
      </c>
      <c r="V34" t="n">
        <v>0.78</v>
      </c>
      <c r="W34" t="n">
        <v>0.31</v>
      </c>
      <c r="X34" t="n">
        <v>1.1</v>
      </c>
      <c r="Y34" t="n">
        <v>0.5</v>
      </c>
      <c r="Z34" t="n">
        <v>10</v>
      </c>
      <c r="AA34" t="n">
        <v>1129.261950892481</v>
      </c>
      <c r="AB34" t="n">
        <v>1545.106020732281</v>
      </c>
      <c r="AC34" t="n">
        <v>1397.643270683511</v>
      </c>
      <c r="AD34" t="n">
        <v>1129261.950892481</v>
      </c>
      <c r="AE34" t="n">
        <v>1545106.020732281</v>
      </c>
      <c r="AF34" t="n">
        <v>2.097365612363047e-06</v>
      </c>
      <c r="AG34" t="n">
        <v>14</v>
      </c>
      <c r="AH34" t="n">
        <v>1397643.270683511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1.0134</v>
      </c>
      <c r="E35" t="n">
        <v>98.68000000000001</v>
      </c>
      <c r="F35" t="n">
        <v>95.58</v>
      </c>
      <c r="G35" t="n">
        <v>238.95</v>
      </c>
      <c r="H35" t="n">
        <v>2.89</v>
      </c>
      <c r="I35" t="n">
        <v>24</v>
      </c>
      <c r="J35" t="n">
        <v>208.78</v>
      </c>
      <c r="K35" t="n">
        <v>50.28</v>
      </c>
      <c r="L35" t="n">
        <v>34</v>
      </c>
      <c r="M35" t="n">
        <v>22</v>
      </c>
      <c r="N35" t="n">
        <v>44.5</v>
      </c>
      <c r="O35" t="n">
        <v>25984.2</v>
      </c>
      <c r="P35" t="n">
        <v>1070.37</v>
      </c>
      <c r="Q35" t="n">
        <v>1206.59</v>
      </c>
      <c r="R35" t="n">
        <v>203.33</v>
      </c>
      <c r="S35" t="n">
        <v>133.29</v>
      </c>
      <c r="T35" t="n">
        <v>18258.86</v>
      </c>
      <c r="U35" t="n">
        <v>0.66</v>
      </c>
      <c r="V35" t="n">
        <v>0.78</v>
      </c>
      <c r="W35" t="n">
        <v>0.31</v>
      </c>
      <c r="X35" t="n">
        <v>1.04</v>
      </c>
      <c r="Y35" t="n">
        <v>0.5</v>
      </c>
      <c r="Z35" t="n">
        <v>10</v>
      </c>
      <c r="AA35" t="n">
        <v>1124.756791747639</v>
      </c>
      <c r="AB35" t="n">
        <v>1538.941863236714</v>
      </c>
      <c r="AC35" t="n">
        <v>1392.067411727872</v>
      </c>
      <c r="AD35" t="n">
        <v>1124756.791747639</v>
      </c>
      <c r="AE35" t="n">
        <v>1538941.863236714</v>
      </c>
      <c r="AF35" t="n">
        <v>2.099437289182845e-06</v>
      </c>
      <c r="AG35" t="n">
        <v>14</v>
      </c>
      <c r="AH35" t="n">
        <v>1392067.411727872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1.014</v>
      </c>
      <c r="E36" t="n">
        <v>98.62</v>
      </c>
      <c r="F36" t="n">
        <v>95.55</v>
      </c>
      <c r="G36" t="n">
        <v>249.26</v>
      </c>
      <c r="H36" t="n">
        <v>2.96</v>
      </c>
      <c r="I36" t="n">
        <v>23</v>
      </c>
      <c r="J36" t="n">
        <v>210.39</v>
      </c>
      <c r="K36" t="n">
        <v>50.28</v>
      </c>
      <c r="L36" t="n">
        <v>35</v>
      </c>
      <c r="M36" t="n">
        <v>21</v>
      </c>
      <c r="N36" t="n">
        <v>45.11</v>
      </c>
      <c r="O36" t="n">
        <v>26182.25</v>
      </c>
      <c r="P36" t="n">
        <v>1070.44</v>
      </c>
      <c r="Q36" t="n">
        <v>1206.59</v>
      </c>
      <c r="R36" t="n">
        <v>202.32</v>
      </c>
      <c r="S36" t="n">
        <v>133.29</v>
      </c>
      <c r="T36" t="n">
        <v>17758.7</v>
      </c>
      <c r="U36" t="n">
        <v>0.66</v>
      </c>
      <c r="V36" t="n">
        <v>0.78</v>
      </c>
      <c r="W36" t="n">
        <v>0.31</v>
      </c>
      <c r="X36" t="n">
        <v>1.01</v>
      </c>
      <c r="Y36" t="n">
        <v>0.5</v>
      </c>
      <c r="Z36" t="n">
        <v>10</v>
      </c>
      <c r="AA36" t="n">
        <v>1124.185007846507</v>
      </c>
      <c r="AB36" t="n">
        <v>1538.159523277859</v>
      </c>
      <c r="AC36" t="n">
        <v>1391.359737196669</v>
      </c>
      <c r="AD36" t="n">
        <v>1124185.007846507</v>
      </c>
      <c r="AE36" t="n">
        <v>1538159.523277859</v>
      </c>
      <c r="AF36" t="n">
        <v>2.100680295274724e-06</v>
      </c>
      <c r="AG36" t="n">
        <v>14</v>
      </c>
      <c r="AH36" t="n">
        <v>1391359.737196669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1.0146</v>
      </c>
      <c r="E37" t="n">
        <v>98.56999999999999</v>
      </c>
      <c r="F37" t="n">
        <v>95.5</v>
      </c>
      <c r="G37" t="n">
        <v>249.13</v>
      </c>
      <c r="H37" t="n">
        <v>3.02</v>
      </c>
      <c r="I37" t="n">
        <v>23</v>
      </c>
      <c r="J37" t="n">
        <v>212</v>
      </c>
      <c r="K37" t="n">
        <v>50.28</v>
      </c>
      <c r="L37" t="n">
        <v>36</v>
      </c>
      <c r="M37" t="n">
        <v>21</v>
      </c>
      <c r="N37" t="n">
        <v>45.72</v>
      </c>
      <c r="O37" t="n">
        <v>26381.14</v>
      </c>
      <c r="P37" t="n">
        <v>1068.9</v>
      </c>
      <c r="Q37" t="n">
        <v>1206.6</v>
      </c>
      <c r="R37" t="n">
        <v>200.51</v>
      </c>
      <c r="S37" t="n">
        <v>133.29</v>
      </c>
      <c r="T37" t="n">
        <v>16850.14</v>
      </c>
      <c r="U37" t="n">
        <v>0.66</v>
      </c>
      <c r="V37" t="n">
        <v>0.78</v>
      </c>
      <c r="W37" t="n">
        <v>0.31</v>
      </c>
      <c r="X37" t="n">
        <v>0.96</v>
      </c>
      <c r="Y37" t="n">
        <v>0.5</v>
      </c>
      <c r="Z37" t="n">
        <v>10</v>
      </c>
      <c r="AA37" t="n">
        <v>1122.211976539558</v>
      </c>
      <c r="AB37" t="n">
        <v>1535.459934799693</v>
      </c>
      <c r="AC37" t="n">
        <v>1388.917793653964</v>
      </c>
      <c r="AD37" t="n">
        <v>1122211.976539558</v>
      </c>
      <c r="AE37" t="n">
        <v>1535459.934799694</v>
      </c>
      <c r="AF37" t="n">
        <v>2.101923301366602e-06</v>
      </c>
      <c r="AG37" t="n">
        <v>14</v>
      </c>
      <c r="AH37" t="n">
        <v>1388917.793653964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1.0143</v>
      </c>
      <c r="E38" t="n">
        <v>98.59</v>
      </c>
      <c r="F38" t="n">
        <v>95.56</v>
      </c>
      <c r="G38" t="n">
        <v>260.61</v>
      </c>
      <c r="H38" t="n">
        <v>3.08</v>
      </c>
      <c r="I38" t="n">
        <v>22</v>
      </c>
      <c r="J38" t="n">
        <v>213.62</v>
      </c>
      <c r="K38" t="n">
        <v>50.28</v>
      </c>
      <c r="L38" t="n">
        <v>37</v>
      </c>
      <c r="M38" t="n">
        <v>20</v>
      </c>
      <c r="N38" t="n">
        <v>46.34</v>
      </c>
      <c r="O38" t="n">
        <v>26580.87</v>
      </c>
      <c r="P38" t="n">
        <v>1064.73</v>
      </c>
      <c r="Q38" t="n">
        <v>1206.59</v>
      </c>
      <c r="R38" t="n">
        <v>202.91</v>
      </c>
      <c r="S38" t="n">
        <v>133.29</v>
      </c>
      <c r="T38" t="n">
        <v>18058.04</v>
      </c>
      <c r="U38" t="n">
        <v>0.66</v>
      </c>
      <c r="V38" t="n">
        <v>0.78</v>
      </c>
      <c r="W38" t="n">
        <v>0.3</v>
      </c>
      <c r="X38" t="n">
        <v>1.02</v>
      </c>
      <c r="Y38" t="n">
        <v>0.5</v>
      </c>
      <c r="Z38" t="n">
        <v>10</v>
      </c>
      <c r="AA38" t="n">
        <v>1118.992961925443</v>
      </c>
      <c r="AB38" t="n">
        <v>1531.05553699176</v>
      </c>
      <c r="AC38" t="n">
        <v>1384.933745391208</v>
      </c>
      <c r="AD38" t="n">
        <v>1118992.961925443</v>
      </c>
      <c r="AE38" t="n">
        <v>1531055.53699176</v>
      </c>
      <c r="AF38" t="n">
        <v>2.101301798320663e-06</v>
      </c>
      <c r="AG38" t="n">
        <v>14</v>
      </c>
      <c r="AH38" t="n">
        <v>1384933.745391208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1.0155</v>
      </c>
      <c r="E39" t="n">
        <v>98.48</v>
      </c>
      <c r="F39" t="n">
        <v>95.48</v>
      </c>
      <c r="G39" t="n">
        <v>272.79</v>
      </c>
      <c r="H39" t="n">
        <v>3.14</v>
      </c>
      <c r="I39" t="n">
        <v>21</v>
      </c>
      <c r="J39" t="n">
        <v>215.25</v>
      </c>
      <c r="K39" t="n">
        <v>50.28</v>
      </c>
      <c r="L39" t="n">
        <v>38</v>
      </c>
      <c r="M39" t="n">
        <v>19</v>
      </c>
      <c r="N39" t="n">
        <v>46.97</v>
      </c>
      <c r="O39" t="n">
        <v>26781.46</v>
      </c>
      <c r="P39" t="n">
        <v>1058.94</v>
      </c>
      <c r="Q39" t="n">
        <v>1206.59</v>
      </c>
      <c r="R39" t="n">
        <v>199.89</v>
      </c>
      <c r="S39" t="n">
        <v>133.29</v>
      </c>
      <c r="T39" t="n">
        <v>16549.91</v>
      </c>
      <c r="U39" t="n">
        <v>0.67</v>
      </c>
      <c r="V39" t="n">
        <v>0.78</v>
      </c>
      <c r="W39" t="n">
        <v>0.31</v>
      </c>
      <c r="X39" t="n">
        <v>0.9399999999999999</v>
      </c>
      <c r="Y39" t="n">
        <v>0.5</v>
      </c>
      <c r="Z39" t="n">
        <v>10</v>
      </c>
      <c r="AA39" t="n">
        <v>1112.753144420948</v>
      </c>
      <c r="AB39" t="n">
        <v>1522.51794340079</v>
      </c>
      <c r="AC39" t="n">
        <v>1377.210967749972</v>
      </c>
      <c r="AD39" t="n">
        <v>1112753.144420948</v>
      </c>
      <c r="AE39" t="n">
        <v>1522517.94340079</v>
      </c>
      <c r="AF39" t="n">
        <v>2.10378781050442e-06</v>
      </c>
      <c r="AG39" t="n">
        <v>14</v>
      </c>
      <c r="AH39" t="n">
        <v>1377210.967749972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1.0156</v>
      </c>
      <c r="E40" t="n">
        <v>98.47</v>
      </c>
      <c r="F40" t="n">
        <v>95.47</v>
      </c>
      <c r="G40" t="n">
        <v>272.76</v>
      </c>
      <c r="H40" t="n">
        <v>3.2</v>
      </c>
      <c r="I40" t="n">
        <v>21</v>
      </c>
      <c r="J40" t="n">
        <v>216.88</v>
      </c>
      <c r="K40" t="n">
        <v>50.28</v>
      </c>
      <c r="L40" t="n">
        <v>39</v>
      </c>
      <c r="M40" t="n">
        <v>19</v>
      </c>
      <c r="N40" t="n">
        <v>47.6</v>
      </c>
      <c r="O40" t="n">
        <v>26982.93</v>
      </c>
      <c r="P40" t="n">
        <v>1057.39</v>
      </c>
      <c r="Q40" t="n">
        <v>1206.59</v>
      </c>
      <c r="R40" t="n">
        <v>199.32</v>
      </c>
      <c r="S40" t="n">
        <v>133.29</v>
      </c>
      <c r="T40" t="n">
        <v>16267.45</v>
      </c>
      <c r="U40" t="n">
        <v>0.67</v>
      </c>
      <c r="V40" t="n">
        <v>0.78</v>
      </c>
      <c r="W40" t="n">
        <v>0.31</v>
      </c>
      <c r="X40" t="n">
        <v>0.93</v>
      </c>
      <c r="Y40" t="n">
        <v>0.5</v>
      </c>
      <c r="Z40" t="n">
        <v>10</v>
      </c>
      <c r="AA40" t="n">
        <v>1111.315244687031</v>
      </c>
      <c r="AB40" t="n">
        <v>1520.550545549185</v>
      </c>
      <c r="AC40" t="n">
        <v>1375.431335588064</v>
      </c>
      <c r="AD40" t="n">
        <v>1111315.244687031</v>
      </c>
      <c r="AE40" t="n">
        <v>1520550.545549185</v>
      </c>
      <c r="AF40" t="n">
        <v>2.1039949781864e-06</v>
      </c>
      <c r="AG40" t="n">
        <v>14</v>
      </c>
      <c r="AH40" t="n">
        <v>1375431.335588065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1.0162</v>
      </c>
      <c r="E41" t="n">
        <v>98.40000000000001</v>
      </c>
      <c r="F41" t="n">
        <v>95.43000000000001</v>
      </c>
      <c r="G41" t="n">
        <v>286.3</v>
      </c>
      <c r="H41" t="n">
        <v>3.25</v>
      </c>
      <c r="I41" t="n">
        <v>20</v>
      </c>
      <c r="J41" t="n">
        <v>218.52</v>
      </c>
      <c r="K41" t="n">
        <v>50.28</v>
      </c>
      <c r="L41" t="n">
        <v>40</v>
      </c>
      <c r="M41" t="n">
        <v>18</v>
      </c>
      <c r="N41" t="n">
        <v>48.24</v>
      </c>
      <c r="O41" t="n">
        <v>27185.27</v>
      </c>
      <c r="P41" t="n">
        <v>1057.24</v>
      </c>
      <c r="Q41" t="n">
        <v>1206.59</v>
      </c>
      <c r="R41" t="n">
        <v>198.42</v>
      </c>
      <c r="S41" t="n">
        <v>133.29</v>
      </c>
      <c r="T41" t="n">
        <v>15822.77</v>
      </c>
      <c r="U41" t="n">
        <v>0.67</v>
      </c>
      <c r="V41" t="n">
        <v>0.78</v>
      </c>
      <c r="W41" t="n">
        <v>0.31</v>
      </c>
      <c r="X41" t="n">
        <v>0.9</v>
      </c>
      <c r="Y41" t="n">
        <v>0.5</v>
      </c>
      <c r="Z41" t="n">
        <v>10</v>
      </c>
      <c r="AA41" t="n">
        <v>1110.554023957887</v>
      </c>
      <c r="AB41" t="n">
        <v>1519.509009764882</v>
      </c>
      <c r="AC41" t="n">
        <v>1374.489202517211</v>
      </c>
      <c r="AD41" t="n">
        <v>1110554.023957887</v>
      </c>
      <c r="AE41" t="n">
        <v>1519509.009764882</v>
      </c>
      <c r="AF41" t="n">
        <v>2.105237984278278e-06</v>
      </c>
      <c r="AG41" t="n">
        <v>14</v>
      </c>
      <c r="AH41" t="n">
        <v>1374489.202517211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0.6955</v>
      </c>
      <c r="E2" t="n">
        <v>143.78</v>
      </c>
      <c r="F2" t="n">
        <v>129.3</v>
      </c>
      <c r="G2" t="n">
        <v>10.61</v>
      </c>
      <c r="H2" t="n">
        <v>0.22</v>
      </c>
      <c r="I2" t="n">
        <v>731</v>
      </c>
      <c r="J2" t="n">
        <v>80.84</v>
      </c>
      <c r="K2" t="n">
        <v>35.1</v>
      </c>
      <c r="L2" t="n">
        <v>1</v>
      </c>
      <c r="M2" t="n">
        <v>729</v>
      </c>
      <c r="N2" t="n">
        <v>9.74</v>
      </c>
      <c r="O2" t="n">
        <v>10204.21</v>
      </c>
      <c r="P2" t="n">
        <v>1004.23</v>
      </c>
      <c r="Q2" t="n">
        <v>1206.79</v>
      </c>
      <c r="R2" t="n">
        <v>1348.09</v>
      </c>
      <c r="S2" t="n">
        <v>133.29</v>
      </c>
      <c r="T2" t="n">
        <v>587104.75</v>
      </c>
      <c r="U2" t="n">
        <v>0.1</v>
      </c>
      <c r="V2" t="n">
        <v>0.58</v>
      </c>
      <c r="W2" t="n">
        <v>1.44</v>
      </c>
      <c r="X2" t="n">
        <v>34.75</v>
      </c>
      <c r="Y2" t="n">
        <v>0.5</v>
      </c>
      <c r="Z2" t="n">
        <v>10</v>
      </c>
      <c r="AA2" t="n">
        <v>1542.955813009264</v>
      </c>
      <c r="AB2" t="n">
        <v>2111.140213765576</v>
      </c>
      <c r="AC2" t="n">
        <v>1909.655954767689</v>
      </c>
      <c r="AD2" t="n">
        <v>1542955.813009264</v>
      </c>
      <c r="AE2" t="n">
        <v>2111140.213765576</v>
      </c>
      <c r="AF2" t="n">
        <v>1.495955066148335e-06</v>
      </c>
      <c r="AG2" t="n">
        <v>20</v>
      </c>
      <c r="AH2" t="n">
        <v>1909655.954767689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108.46</v>
      </c>
      <c r="G3" t="n">
        <v>21.62</v>
      </c>
      <c r="H3" t="n">
        <v>0.43</v>
      </c>
      <c r="I3" t="n">
        <v>301</v>
      </c>
      <c r="J3" t="n">
        <v>82.04000000000001</v>
      </c>
      <c r="K3" t="n">
        <v>35.1</v>
      </c>
      <c r="L3" t="n">
        <v>2</v>
      </c>
      <c r="M3" t="n">
        <v>299</v>
      </c>
      <c r="N3" t="n">
        <v>9.94</v>
      </c>
      <c r="O3" t="n">
        <v>10352.53</v>
      </c>
      <c r="P3" t="n">
        <v>831.2</v>
      </c>
      <c r="Q3" t="n">
        <v>1206.67</v>
      </c>
      <c r="R3" t="n">
        <v>639.83</v>
      </c>
      <c r="S3" t="n">
        <v>133.29</v>
      </c>
      <c r="T3" t="n">
        <v>235122.5</v>
      </c>
      <c r="U3" t="n">
        <v>0.21</v>
      </c>
      <c r="V3" t="n">
        <v>0.6899999999999999</v>
      </c>
      <c r="W3" t="n">
        <v>0.76</v>
      </c>
      <c r="X3" t="n">
        <v>13.92</v>
      </c>
      <c r="Y3" t="n">
        <v>0.5</v>
      </c>
      <c r="Z3" t="n">
        <v>10</v>
      </c>
      <c r="AA3" t="n">
        <v>1055.23215593673</v>
      </c>
      <c r="AB3" t="n">
        <v>1443.815189309769</v>
      </c>
      <c r="AC3" t="n">
        <v>1306.019494049389</v>
      </c>
      <c r="AD3" t="n">
        <v>1055232.15593673</v>
      </c>
      <c r="AE3" t="n">
        <v>1443815.189309769</v>
      </c>
      <c r="AF3" t="n">
        <v>1.86160907225217e-06</v>
      </c>
      <c r="AG3" t="n">
        <v>17</v>
      </c>
      <c r="AH3" t="n">
        <v>1306019.494049389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0.9237</v>
      </c>
      <c r="E4" t="n">
        <v>108.26</v>
      </c>
      <c r="F4" t="n">
        <v>103.13</v>
      </c>
      <c r="G4" t="n">
        <v>32.91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186</v>
      </c>
      <c r="N4" t="n">
        <v>10.15</v>
      </c>
      <c r="O4" t="n">
        <v>10501.19</v>
      </c>
      <c r="P4" t="n">
        <v>779.42</v>
      </c>
      <c r="Q4" t="n">
        <v>1206.61</v>
      </c>
      <c r="R4" t="n">
        <v>459.16</v>
      </c>
      <c r="S4" t="n">
        <v>133.29</v>
      </c>
      <c r="T4" t="n">
        <v>145351.43</v>
      </c>
      <c r="U4" t="n">
        <v>0.29</v>
      </c>
      <c r="V4" t="n">
        <v>0.73</v>
      </c>
      <c r="W4" t="n">
        <v>0.57</v>
      </c>
      <c r="X4" t="n">
        <v>8.59</v>
      </c>
      <c r="Y4" t="n">
        <v>0.5</v>
      </c>
      <c r="Z4" t="n">
        <v>10</v>
      </c>
      <c r="AA4" t="n">
        <v>936.30524825525</v>
      </c>
      <c r="AB4" t="n">
        <v>1281.094147535094</v>
      </c>
      <c r="AC4" t="n">
        <v>1158.828320121273</v>
      </c>
      <c r="AD4" t="n">
        <v>936305.24825525</v>
      </c>
      <c r="AE4" t="n">
        <v>1281094.147535094</v>
      </c>
      <c r="AF4" t="n">
        <v>1.986791796694776e-06</v>
      </c>
      <c r="AG4" t="n">
        <v>16</v>
      </c>
      <c r="AH4" t="n">
        <v>1158828.320121273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0.953</v>
      </c>
      <c r="E5" t="n">
        <v>104.93</v>
      </c>
      <c r="F5" t="n">
        <v>100.7</v>
      </c>
      <c r="G5" t="n">
        <v>44.43</v>
      </c>
      <c r="H5" t="n">
        <v>0.83</v>
      </c>
      <c r="I5" t="n">
        <v>136</v>
      </c>
      <c r="J5" t="n">
        <v>84.45999999999999</v>
      </c>
      <c r="K5" t="n">
        <v>35.1</v>
      </c>
      <c r="L5" t="n">
        <v>4</v>
      </c>
      <c r="M5" t="n">
        <v>134</v>
      </c>
      <c r="N5" t="n">
        <v>10.36</v>
      </c>
      <c r="O5" t="n">
        <v>10650.22</v>
      </c>
      <c r="P5" t="n">
        <v>751.9</v>
      </c>
      <c r="Q5" t="n">
        <v>1206.6</v>
      </c>
      <c r="R5" t="n">
        <v>376.62</v>
      </c>
      <c r="S5" t="n">
        <v>133.29</v>
      </c>
      <c r="T5" t="n">
        <v>104341.6</v>
      </c>
      <c r="U5" t="n">
        <v>0.35</v>
      </c>
      <c r="V5" t="n">
        <v>0.74</v>
      </c>
      <c r="W5" t="n">
        <v>0.49</v>
      </c>
      <c r="X5" t="n">
        <v>6.16</v>
      </c>
      <c r="Y5" t="n">
        <v>0.5</v>
      </c>
      <c r="Z5" t="n">
        <v>10</v>
      </c>
      <c r="AA5" t="n">
        <v>876.797085141775</v>
      </c>
      <c r="AB5" t="n">
        <v>1199.672453448366</v>
      </c>
      <c r="AC5" t="n">
        <v>1085.177398242117</v>
      </c>
      <c r="AD5" t="n">
        <v>876797.0851417751</v>
      </c>
      <c r="AE5" t="n">
        <v>1199672.453448366</v>
      </c>
      <c r="AF5" t="n">
        <v>2.049813340099732e-06</v>
      </c>
      <c r="AG5" t="n">
        <v>15</v>
      </c>
      <c r="AH5" t="n">
        <v>1085177.398242117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0.9709</v>
      </c>
      <c r="E6" t="n">
        <v>103</v>
      </c>
      <c r="F6" t="n">
        <v>99.28</v>
      </c>
      <c r="G6" t="n">
        <v>56.2</v>
      </c>
      <c r="H6" t="n">
        <v>1.02</v>
      </c>
      <c r="I6" t="n">
        <v>106</v>
      </c>
      <c r="J6" t="n">
        <v>85.67</v>
      </c>
      <c r="K6" t="n">
        <v>35.1</v>
      </c>
      <c r="L6" t="n">
        <v>5</v>
      </c>
      <c r="M6" t="n">
        <v>104</v>
      </c>
      <c r="N6" t="n">
        <v>10.57</v>
      </c>
      <c r="O6" t="n">
        <v>10799.59</v>
      </c>
      <c r="P6" t="n">
        <v>730.49</v>
      </c>
      <c r="Q6" t="n">
        <v>1206.64</v>
      </c>
      <c r="R6" t="n">
        <v>328.56</v>
      </c>
      <c r="S6" t="n">
        <v>133.29</v>
      </c>
      <c r="T6" t="n">
        <v>80463.39999999999</v>
      </c>
      <c r="U6" t="n">
        <v>0.41</v>
      </c>
      <c r="V6" t="n">
        <v>0.75</v>
      </c>
      <c r="W6" t="n">
        <v>0.45</v>
      </c>
      <c r="X6" t="n">
        <v>4.74</v>
      </c>
      <c r="Y6" t="n">
        <v>0.5</v>
      </c>
      <c r="Z6" t="n">
        <v>10</v>
      </c>
      <c r="AA6" t="n">
        <v>842.4210492848229</v>
      </c>
      <c r="AB6" t="n">
        <v>1152.637644625216</v>
      </c>
      <c r="AC6" t="n">
        <v>1042.631525559279</v>
      </c>
      <c r="AD6" t="n">
        <v>842421.0492848229</v>
      </c>
      <c r="AE6" t="n">
        <v>1152637.644625216</v>
      </c>
      <c r="AF6" t="n">
        <v>2.088314556036547e-06</v>
      </c>
      <c r="AG6" t="n">
        <v>15</v>
      </c>
      <c r="AH6" t="n">
        <v>1042631.525559279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0.9892</v>
      </c>
      <c r="E7" t="n">
        <v>101.1</v>
      </c>
      <c r="F7" t="n">
        <v>97.72</v>
      </c>
      <c r="G7" t="n">
        <v>68.18000000000001</v>
      </c>
      <c r="H7" t="n">
        <v>1.21</v>
      </c>
      <c r="I7" t="n">
        <v>86</v>
      </c>
      <c r="J7" t="n">
        <v>86.88</v>
      </c>
      <c r="K7" t="n">
        <v>35.1</v>
      </c>
      <c r="L7" t="n">
        <v>6</v>
      </c>
      <c r="M7" t="n">
        <v>84</v>
      </c>
      <c r="N7" t="n">
        <v>10.78</v>
      </c>
      <c r="O7" t="n">
        <v>10949.33</v>
      </c>
      <c r="P7" t="n">
        <v>707.63</v>
      </c>
      <c r="Q7" t="n">
        <v>1206.63</v>
      </c>
      <c r="R7" t="n">
        <v>275.71</v>
      </c>
      <c r="S7" t="n">
        <v>133.29</v>
      </c>
      <c r="T7" t="n">
        <v>54136.09</v>
      </c>
      <c r="U7" t="n">
        <v>0.48</v>
      </c>
      <c r="V7" t="n">
        <v>0.77</v>
      </c>
      <c r="W7" t="n">
        <v>0.38</v>
      </c>
      <c r="X7" t="n">
        <v>3.18</v>
      </c>
      <c r="Y7" t="n">
        <v>0.5</v>
      </c>
      <c r="Z7" t="n">
        <v>10</v>
      </c>
      <c r="AA7" t="n">
        <v>807.6272117598397</v>
      </c>
      <c r="AB7" t="n">
        <v>1105.031181127757</v>
      </c>
      <c r="AC7" t="n">
        <v>999.5685561219267</v>
      </c>
      <c r="AD7" t="n">
        <v>807627.2117598397</v>
      </c>
      <c r="AE7" t="n">
        <v>1105031.181127757</v>
      </c>
      <c r="AF7" t="n">
        <v>2.127676134340666e-06</v>
      </c>
      <c r="AG7" t="n">
        <v>15</v>
      </c>
      <c r="AH7" t="n">
        <v>999568.5561219266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0.9898</v>
      </c>
      <c r="E8" t="n">
        <v>101.03</v>
      </c>
      <c r="F8" t="n">
        <v>97.88</v>
      </c>
      <c r="G8" t="n">
        <v>80.45</v>
      </c>
      <c r="H8" t="n">
        <v>1.39</v>
      </c>
      <c r="I8" t="n">
        <v>73</v>
      </c>
      <c r="J8" t="n">
        <v>88.09999999999999</v>
      </c>
      <c r="K8" t="n">
        <v>35.1</v>
      </c>
      <c r="L8" t="n">
        <v>7</v>
      </c>
      <c r="M8" t="n">
        <v>71</v>
      </c>
      <c r="N8" t="n">
        <v>11</v>
      </c>
      <c r="O8" t="n">
        <v>11099.43</v>
      </c>
      <c r="P8" t="n">
        <v>698.3200000000001</v>
      </c>
      <c r="Q8" t="n">
        <v>1206.6</v>
      </c>
      <c r="R8" t="n">
        <v>281.31</v>
      </c>
      <c r="S8" t="n">
        <v>133.29</v>
      </c>
      <c r="T8" t="n">
        <v>57002.01</v>
      </c>
      <c r="U8" t="n">
        <v>0.47</v>
      </c>
      <c r="V8" t="n">
        <v>0.76</v>
      </c>
      <c r="W8" t="n">
        <v>0.39</v>
      </c>
      <c r="X8" t="n">
        <v>3.35</v>
      </c>
      <c r="Y8" t="n">
        <v>0.5</v>
      </c>
      <c r="Z8" t="n">
        <v>10</v>
      </c>
      <c r="AA8" t="n">
        <v>799.1346482058769</v>
      </c>
      <c r="AB8" t="n">
        <v>1093.411281007764</v>
      </c>
      <c r="AC8" t="n">
        <v>989.0576429607531</v>
      </c>
      <c r="AD8" t="n">
        <v>799134.6482058769</v>
      </c>
      <c r="AE8" t="n">
        <v>1093411.281007764</v>
      </c>
      <c r="AF8" t="n">
        <v>2.12896667789162e-06</v>
      </c>
      <c r="AG8" t="n">
        <v>15</v>
      </c>
      <c r="AH8" t="n">
        <v>989057.6429607532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0.9961</v>
      </c>
      <c r="E9" t="n">
        <v>100.39</v>
      </c>
      <c r="F9" t="n">
        <v>97.41</v>
      </c>
      <c r="G9" t="n">
        <v>92.77</v>
      </c>
      <c r="H9" t="n">
        <v>1.57</v>
      </c>
      <c r="I9" t="n">
        <v>63</v>
      </c>
      <c r="J9" t="n">
        <v>89.31999999999999</v>
      </c>
      <c r="K9" t="n">
        <v>35.1</v>
      </c>
      <c r="L9" t="n">
        <v>8</v>
      </c>
      <c r="M9" t="n">
        <v>61</v>
      </c>
      <c r="N9" t="n">
        <v>11.22</v>
      </c>
      <c r="O9" t="n">
        <v>11249.89</v>
      </c>
      <c r="P9" t="n">
        <v>682.88</v>
      </c>
      <c r="Q9" t="n">
        <v>1206.59</v>
      </c>
      <c r="R9" t="n">
        <v>265.55</v>
      </c>
      <c r="S9" t="n">
        <v>133.29</v>
      </c>
      <c r="T9" t="n">
        <v>49170.37</v>
      </c>
      <c r="U9" t="n">
        <v>0.5</v>
      </c>
      <c r="V9" t="n">
        <v>0.77</v>
      </c>
      <c r="W9" t="n">
        <v>0.37</v>
      </c>
      <c r="X9" t="n">
        <v>2.87</v>
      </c>
      <c r="Y9" t="n">
        <v>0.5</v>
      </c>
      <c r="Z9" t="n">
        <v>10</v>
      </c>
      <c r="AA9" t="n">
        <v>773.5721768354962</v>
      </c>
      <c r="AB9" t="n">
        <v>1058.435579942164</v>
      </c>
      <c r="AC9" t="n">
        <v>957.4199737161495</v>
      </c>
      <c r="AD9" t="n">
        <v>773572.1768354962</v>
      </c>
      <c r="AE9" t="n">
        <v>1058435.579942164</v>
      </c>
      <c r="AF9" t="n">
        <v>2.142517385176645e-06</v>
      </c>
      <c r="AG9" t="n">
        <v>14</v>
      </c>
      <c r="AH9" t="n">
        <v>957419.9737161495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1.0014</v>
      </c>
      <c r="E10" t="n">
        <v>99.86</v>
      </c>
      <c r="F10" t="n">
        <v>97.02</v>
      </c>
      <c r="G10" t="n">
        <v>105.84</v>
      </c>
      <c r="H10" t="n">
        <v>1.75</v>
      </c>
      <c r="I10" t="n">
        <v>55</v>
      </c>
      <c r="J10" t="n">
        <v>90.54000000000001</v>
      </c>
      <c r="K10" t="n">
        <v>35.1</v>
      </c>
      <c r="L10" t="n">
        <v>9</v>
      </c>
      <c r="M10" t="n">
        <v>53</v>
      </c>
      <c r="N10" t="n">
        <v>11.44</v>
      </c>
      <c r="O10" t="n">
        <v>11400.71</v>
      </c>
      <c r="P10" t="n">
        <v>670.02</v>
      </c>
      <c r="Q10" t="n">
        <v>1206.6</v>
      </c>
      <c r="R10" t="n">
        <v>252.11</v>
      </c>
      <c r="S10" t="n">
        <v>133.29</v>
      </c>
      <c r="T10" t="n">
        <v>42493.26</v>
      </c>
      <c r="U10" t="n">
        <v>0.53</v>
      </c>
      <c r="V10" t="n">
        <v>0.77</v>
      </c>
      <c r="W10" t="n">
        <v>0.37</v>
      </c>
      <c r="X10" t="n">
        <v>2.48</v>
      </c>
      <c r="Y10" t="n">
        <v>0.5</v>
      </c>
      <c r="Z10" t="n">
        <v>10</v>
      </c>
      <c r="AA10" t="n">
        <v>758.5637355834841</v>
      </c>
      <c r="AB10" t="n">
        <v>1037.900368495463</v>
      </c>
      <c r="AC10" t="n">
        <v>938.8446140285719</v>
      </c>
      <c r="AD10" t="n">
        <v>758563.7355834842</v>
      </c>
      <c r="AE10" t="n">
        <v>1037900.368495463</v>
      </c>
      <c r="AF10" t="n">
        <v>2.153917186543412e-06</v>
      </c>
      <c r="AG10" t="n">
        <v>14</v>
      </c>
      <c r="AH10" t="n">
        <v>938844.6140285719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1.0062</v>
      </c>
      <c r="E11" t="n">
        <v>99.39</v>
      </c>
      <c r="F11" t="n">
        <v>96.67</v>
      </c>
      <c r="G11" t="n">
        <v>120.84</v>
      </c>
      <c r="H11" t="n">
        <v>1.91</v>
      </c>
      <c r="I11" t="n">
        <v>48</v>
      </c>
      <c r="J11" t="n">
        <v>91.77</v>
      </c>
      <c r="K11" t="n">
        <v>35.1</v>
      </c>
      <c r="L11" t="n">
        <v>10</v>
      </c>
      <c r="M11" t="n">
        <v>46</v>
      </c>
      <c r="N11" t="n">
        <v>11.67</v>
      </c>
      <c r="O11" t="n">
        <v>11551.91</v>
      </c>
      <c r="P11" t="n">
        <v>655.04</v>
      </c>
      <c r="Q11" t="n">
        <v>1206.62</v>
      </c>
      <c r="R11" t="n">
        <v>240.16</v>
      </c>
      <c r="S11" t="n">
        <v>133.29</v>
      </c>
      <c r="T11" t="n">
        <v>36551.01</v>
      </c>
      <c r="U11" t="n">
        <v>0.5600000000000001</v>
      </c>
      <c r="V11" t="n">
        <v>0.77</v>
      </c>
      <c r="W11" t="n">
        <v>0.35</v>
      </c>
      <c r="X11" t="n">
        <v>2.13</v>
      </c>
      <c r="Y11" t="n">
        <v>0.5</v>
      </c>
      <c r="Z11" t="n">
        <v>10</v>
      </c>
      <c r="AA11" t="n">
        <v>742.2255845032679</v>
      </c>
      <c r="AB11" t="n">
        <v>1015.545789399156</v>
      </c>
      <c r="AC11" t="n">
        <v>918.6235245863676</v>
      </c>
      <c r="AD11" t="n">
        <v>742225.5845032679</v>
      </c>
      <c r="AE11" t="n">
        <v>1015545.789399156</v>
      </c>
      <c r="AF11" t="n">
        <v>2.164241534951049e-06</v>
      </c>
      <c r="AG11" t="n">
        <v>14</v>
      </c>
      <c r="AH11" t="n">
        <v>918623.5245863675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1.0099</v>
      </c>
      <c r="E12" t="n">
        <v>99.02</v>
      </c>
      <c r="F12" t="n">
        <v>96.39</v>
      </c>
      <c r="G12" t="n">
        <v>134.5</v>
      </c>
      <c r="H12" t="n">
        <v>2.08</v>
      </c>
      <c r="I12" t="n">
        <v>43</v>
      </c>
      <c r="J12" t="n">
        <v>93</v>
      </c>
      <c r="K12" t="n">
        <v>35.1</v>
      </c>
      <c r="L12" t="n">
        <v>11</v>
      </c>
      <c r="M12" t="n">
        <v>41</v>
      </c>
      <c r="N12" t="n">
        <v>11.9</v>
      </c>
      <c r="O12" t="n">
        <v>11703.47</v>
      </c>
      <c r="P12" t="n">
        <v>642.5700000000001</v>
      </c>
      <c r="Q12" t="n">
        <v>1206.59</v>
      </c>
      <c r="R12" t="n">
        <v>231.5</v>
      </c>
      <c r="S12" t="n">
        <v>133.29</v>
      </c>
      <c r="T12" t="n">
        <v>32249.34</v>
      </c>
      <c r="U12" t="n">
        <v>0.58</v>
      </c>
      <c r="V12" t="n">
        <v>0.78</v>
      </c>
      <c r="W12" t="n">
        <v>0.32</v>
      </c>
      <c r="X12" t="n">
        <v>1.85</v>
      </c>
      <c r="Y12" t="n">
        <v>0.5</v>
      </c>
      <c r="Z12" t="n">
        <v>10</v>
      </c>
      <c r="AA12" t="n">
        <v>728.9344357995608</v>
      </c>
      <c r="AB12" t="n">
        <v>997.360253378647</v>
      </c>
      <c r="AC12" t="n">
        <v>902.1735906000955</v>
      </c>
      <c r="AD12" t="n">
        <v>728934.4357995607</v>
      </c>
      <c r="AE12" t="n">
        <v>997360.253378647</v>
      </c>
      <c r="AF12" t="n">
        <v>2.172199886848603e-06</v>
      </c>
      <c r="AG12" t="n">
        <v>14</v>
      </c>
      <c r="AH12" t="n">
        <v>902173.5906000955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1.0114</v>
      </c>
      <c r="E13" t="n">
        <v>98.87</v>
      </c>
      <c r="F13" t="n">
        <v>96.3</v>
      </c>
      <c r="G13" t="n">
        <v>148.16</v>
      </c>
      <c r="H13" t="n">
        <v>2.24</v>
      </c>
      <c r="I13" t="n">
        <v>39</v>
      </c>
      <c r="J13" t="n">
        <v>94.23</v>
      </c>
      <c r="K13" t="n">
        <v>35.1</v>
      </c>
      <c r="L13" t="n">
        <v>12</v>
      </c>
      <c r="M13" t="n">
        <v>31</v>
      </c>
      <c r="N13" t="n">
        <v>12.13</v>
      </c>
      <c r="O13" t="n">
        <v>11855.41</v>
      </c>
      <c r="P13" t="n">
        <v>631.29</v>
      </c>
      <c r="Q13" t="n">
        <v>1206.6</v>
      </c>
      <c r="R13" t="n">
        <v>227.57</v>
      </c>
      <c r="S13" t="n">
        <v>133.29</v>
      </c>
      <c r="T13" t="n">
        <v>30304.02</v>
      </c>
      <c r="U13" t="n">
        <v>0.59</v>
      </c>
      <c r="V13" t="n">
        <v>0.78</v>
      </c>
      <c r="W13" t="n">
        <v>0.35</v>
      </c>
      <c r="X13" t="n">
        <v>1.76</v>
      </c>
      <c r="Y13" t="n">
        <v>0.5</v>
      </c>
      <c r="Z13" t="n">
        <v>10</v>
      </c>
      <c r="AA13" t="n">
        <v>718.2321958010706</v>
      </c>
      <c r="AB13" t="n">
        <v>982.7169764632067</v>
      </c>
      <c r="AC13" t="n">
        <v>888.9278474814967</v>
      </c>
      <c r="AD13" t="n">
        <v>718232.1958010705</v>
      </c>
      <c r="AE13" t="n">
        <v>982716.9764632067</v>
      </c>
      <c r="AF13" t="n">
        <v>2.17542624572599e-06</v>
      </c>
      <c r="AG13" t="n">
        <v>14</v>
      </c>
      <c r="AH13" t="n">
        <v>888927.8474814966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1.0127</v>
      </c>
      <c r="E14" t="n">
        <v>98.73999999999999</v>
      </c>
      <c r="F14" t="n">
        <v>96.20999999999999</v>
      </c>
      <c r="G14" t="n">
        <v>156.02</v>
      </c>
      <c r="H14" t="n">
        <v>2.39</v>
      </c>
      <c r="I14" t="n">
        <v>37</v>
      </c>
      <c r="J14" t="n">
        <v>95.45999999999999</v>
      </c>
      <c r="K14" t="n">
        <v>35.1</v>
      </c>
      <c r="L14" t="n">
        <v>13</v>
      </c>
      <c r="M14" t="n">
        <v>12</v>
      </c>
      <c r="N14" t="n">
        <v>12.36</v>
      </c>
      <c r="O14" t="n">
        <v>12007.73</v>
      </c>
      <c r="P14" t="n">
        <v>620.33</v>
      </c>
      <c r="Q14" t="n">
        <v>1206.6</v>
      </c>
      <c r="R14" t="n">
        <v>223.63</v>
      </c>
      <c r="S14" t="n">
        <v>133.29</v>
      </c>
      <c r="T14" t="n">
        <v>28344.67</v>
      </c>
      <c r="U14" t="n">
        <v>0.6</v>
      </c>
      <c r="V14" t="n">
        <v>0.78</v>
      </c>
      <c r="W14" t="n">
        <v>0.37</v>
      </c>
      <c r="X14" t="n">
        <v>1.67</v>
      </c>
      <c r="Y14" t="n">
        <v>0.5</v>
      </c>
      <c r="Z14" t="n">
        <v>10</v>
      </c>
      <c r="AA14" t="n">
        <v>707.9558502667345</v>
      </c>
      <c r="AB14" t="n">
        <v>968.6564271427598</v>
      </c>
      <c r="AC14" t="n">
        <v>876.209217254088</v>
      </c>
      <c r="AD14" t="n">
        <v>707955.8502667345</v>
      </c>
      <c r="AE14" t="n">
        <v>968656.4271427598</v>
      </c>
      <c r="AF14" t="n">
        <v>2.178222423419725e-06</v>
      </c>
      <c r="AG14" t="n">
        <v>14</v>
      </c>
      <c r="AH14" t="n">
        <v>876209.217254088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1.0133</v>
      </c>
      <c r="E15" t="n">
        <v>98.69</v>
      </c>
      <c r="F15" t="n">
        <v>96.18000000000001</v>
      </c>
      <c r="G15" t="n">
        <v>160.3</v>
      </c>
      <c r="H15" t="n">
        <v>2.55</v>
      </c>
      <c r="I15" t="n">
        <v>36</v>
      </c>
      <c r="J15" t="n">
        <v>96.7</v>
      </c>
      <c r="K15" t="n">
        <v>35.1</v>
      </c>
      <c r="L15" t="n">
        <v>14</v>
      </c>
      <c r="M15" t="n">
        <v>2</v>
      </c>
      <c r="N15" t="n">
        <v>12.6</v>
      </c>
      <c r="O15" t="n">
        <v>12160.43</v>
      </c>
      <c r="P15" t="n">
        <v>626.58</v>
      </c>
      <c r="Q15" t="n">
        <v>1206.61</v>
      </c>
      <c r="R15" t="n">
        <v>222.22</v>
      </c>
      <c r="S15" t="n">
        <v>133.29</v>
      </c>
      <c r="T15" t="n">
        <v>27641.93</v>
      </c>
      <c r="U15" t="n">
        <v>0.6</v>
      </c>
      <c r="V15" t="n">
        <v>0.78</v>
      </c>
      <c r="W15" t="n">
        <v>0.37</v>
      </c>
      <c r="X15" t="n">
        <v>1.64</v>
      </c>
      <c r="Y15" t="n">
        <v>0.5</v>
      </c>
      <c r="Z15" t="n">
        <v>10</v>
      </c>
      <c r="AA15" t="n">
        <v>712.947384399493</v>
      </c>
      <c r="AB15" t="n">
        <v>975.486064354144</v>
      </c>
      <c r="AC15" t="n">
        <v>882.387043475474</v>
      </c>
      <c r="AD15" t="n">
        <v>712947.384399493</v>
      </c>
      <c r="AE15" t="n">
        <v>975486.064354144</v>
      </c>
      <c r="AF15" t="n">
        <v>2.17951296697068e-06</v>
      </c>
      <c r="AG15" t="n">
        <v>14</v>
      </c>
      <c r="AH15" t="n">
        <v>882387.043475474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1.0133</v>
      </c>
      <c r="E16" t="n">
        <v>98.69</v>
      </c>
      <c r="F16" t="n">
        <v>96.18000000000001</v>
      </c>
      <c r="G16" t="n">
        <v>160.3</v>
      </c>
      <c r="H16" t="n">
        <v>2.69</v>
      </c>
      <c r="I16" t="n">
        <v>36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633.49</v>
      </c>
      <c r="Q16" t="n">
        <v>1206.63</v>
      </c>
      <c r="R16" t="n">
        <v>222.29</v>
      </c>
      <c r="S16" t="n">
        <v>133.29</v>
      </c>
      <c r="T16" t="n">
        <v>27675.72</v>
      </c>
      <c r="U16" t="n">
        <v>0.6</v>
      </c>
      <c r="V16" t="n">
        <v>0.78</v>
      </c>
      <c r="W16" t="n">
        <v>0.37</v>
      </c>
      <c r="X16" t="n">
        <v>1.64</v>
      </c>
      <c r="Y16" t="n">
        <v>0.5</v>
      </c>
      <c r="Z16" t="n">
        <v>10</v>
      </c>
      <c r="AA16" t="n">
        <v>718.8850429326316</v>
      </c>
      <c r="AB16" t="n">
        <v>983.6102307101911</v>
      </c>
      <c r="AC16" t="n">
        <v>889.735850796839</v>
      </c>
      <c r="AD16" t="n">
        <v>718885.0429326316</v>
      </c>
      <c r="AE16" t="n">
        <v>983610.2307101911</v>
      </c>
      <c r="AF16" t="n">
        <v>2.17951296697068e-06</v>
      </c>
      <c r="AG16" t="n">
        <v>14</v>
      </c>
      <c r="AH16" t="n">
        <v>889735.850796839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0.6044</v>
      </c>
      <c r="E2" t="n">
        <v>165.46</v>
      </c>
      <c r="F2" t="n">
        <v>141.71</v>
      </c>
      <c r="G2" t="n">
        <v>8.699999999999999</v>
      </c>
      <c r="H2" t="n">
        <v>0.16</v>
      </c>
      <c r="I2" t="n">
        <v>977</v>
      </c>
      <c r="J2" t="n">
        <v>107.41</v>
      </c>
      <c r="K2" t="n">
        <v>41.65</v>
      </c>
      <c r="L2" t="n">
        <v>1</v>
      </c>
      <c r="M2" t="n">
        <v>975</v>
      </c>
      <c r="N2" t="n">
        <v>14.77</v>
      </c>
      <c r="O2" t="n">
        <v>13481.73</v>
      </c>
      <c r="P2" t="n">
        <v>1337.81</v>
      </c>
      <c r="Q2" t="n">
        <v>1206.79</v>
      </c>
      <c r="R2" t="n">
        <v>1770.41</v>
      </c>
      <c r="S2" t="n">
        <v>133.29</v>
      </c>
      <c r="T2" t="n">
        <v>797030.52</v>
      </c>
      <c r="U2" t="n">
        <v>0.08</v>
      </c>
      <c r="V2" t="n">
        <v>0.53</v>
      </c>
      <c r="W2" t="n">
        <v>1.84</v>
      </c>
      <c r="X2" t="n">
        <v>47.16</v>
      </c>
      <c r="Y2" t="n">
        <v>0.5</v>
      </c>
      <c r="Z2" t="n">
        <v>10</v>
      </c>
      <c r="AA2" t="n">
        <v>2299.834278491691</v>
      </c>
      <c r="AB2" t="n">
        <v>3146.734721360085</v>
      </c>
      <c r="AC2" t="n">
        <v>2846.414776023279</v>
      </c>
      <c r="AD2" t="n">
        <v>2299834.278491691</v>
      </c>
      <c r="AE2" t="n">
        <v>3146734.721360085</v>
      </c>
      <c r="AF2" t="n">
        <v>1.280856508388632e-06</v>
      </c>
      <c r="AG2" t="n">
        <v>23</v>
      </c>
      <c r="AH2" t="n">
        <v>2846414.776023278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0.8151</v>
      </c>
      <c r="E3" t="n">
        <v>122.68</v>
      </c>
      <c r="F3" t="n">
        <v>112.2</v>
      </c>
      <c r="G3" t="n">
        <v>17.72</v>
      </c>
      <c r="H3" t="n">
        <v>0.32</v>
      </c>
      <c r="I3" t="n">
        <v>380</v>
      </c>
      <c r="J3" t="n">
        <v>108.68</v>
      </c>
      <c r="K3" t="n">
        <v>41.65</v>
      </c>
      <c r="L3" t="n">
        <v>2</v>
      </c>
      <c r="M3" t="n">
        <v>378</v>
      </c>
      <c r="N3" t="n">
        <v>15.03</v>
      </c>
      <c r="O3" t="n">
        <v>13638.32</v>
      </c>
      <c r="P3" t="n">
        <v>1050.48</v>
      </c>
      <c r="Q3" t="n">
        <v>1206.65</v>
      </c>
      <c r="R3" t="n">
        <v>766.52</v>
      </c>
      <c r="S3" t="n">
        <v>133.29</v>
      </c>
      <c r="T3" t="n">
        <v>298074.59</v>
      </c>
      <c r="U3" t="n">
        <v>0.17</v>
      </c>
      <c r="V3" t="n">
        <v>0.67</v>
      </c>
      <c r="W3" t="n">
        <v>0.89</v>
      </c>
      <c r="X3" t="n">
        <v>17.66</v>
      </c>
      <c r="Y3" t="n">
        <v>0.5</v>
      </c>
      <c r="Z3" t="n">
        <v>10</v>
      </c>
      <c r="AA3" t="n">
        <v>1375.07937763281</v>
      </c>
      <c r="AB3" t="n">
        <v>1881.444268697886</v>
      </c>
      <c r="AC3" t="n">
        <v>1701.881868316975</v>
      </c>
      <c r="AD3" t="n">
        <v>1375079.37763281</v>
      </c>
      <c r="AE3" t="n">
        <v>1881444.268697886</v>
      </c>
      <c r="AF3" t="n">
        <v>1.727376141607502e-06</v>
      </c>
      <c r="AG3" t="n">
        <v>18</v>
      </c>
      <c r="AH3" t="n">
        <v>1701881.868316975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0.8875</v>
      </c>
      <c r="E4" t="n">
        <v>112.68</v>
      </c>
      <c r="F4" t="n">
        <v>105.4</v>
      </c>
      <c r="G4" t="n">
        <v>26.8</v>
      </c>
      <c r="H4" t="n">
        <v>0.48</v>
      </c>
      <c r="I4" t="n">
        <v>236</v>
      </c>
      <c r="J4" t="n">
        <v>109.96</v>
      </c>
      <c r="K4" t="n">
        <v>41.65</v>
      </c>
      <c r="L4" t="n">
        <v>3</v>
      </c>
      <c r="M4" t="n">
        <v>234</v>
      </c>
      <c r="N4" t="n">
        <v>15.31</v>
      </c>
      <c r="O4" t="n">
        <v>13795.21</v>
      </c>
      <c r="P4" t="n">
        <v>979.65</v>
      </c>
      <c r="Q4" t="n">
        <v>1206.6</v>
      </c>
      <c r="R4" t="n">
        <v>536.01</v>
      </c>
      <c r="S4" t="n">
        <v>133.29</v>
      </c>
      <c r="T4" t="n">
        <v>183537.7</v>
      </c>
      <c r="U4" t="n">
        <v>0.25</v>
      </c>
      <c r="V4" t="n">
        <v>0.71</v>
      </c>
      <c r="W4" t="n">
        <v>0.65</v>
      </c>
      <c r="X4" t="n">
        <v>10.86</v>
      </c>
      <c r="Y4" t="n">
        <v>0.5</v>
      </c>
      <c r="Z4" t="n">
        <v>10</v>
      </c>
      <c r="AA4" t="n">
        <v>1183.049976068549</v>
      </c>
      <c r="AB4" t="n">
        <v>1618.701169738373</v>
      </c>
      <c r="AC4" t="n">
        <v>1464.214601959902</v>
      </c>
      <c r="AD4" t="n">
        <v>1183049.976068549</v>
      </c>
      <c r="AE4" t="n">
        <v>1618701.169738373</v>
      </c>
      <c r="AF4" t="n">
        <v>1.880807662466762e-06</v>
      </c>
      <c r="AG4" t="n">
        <v>16</v>
      </c>
      <c r="AH4" t="n">
        <v>1464214.601959902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0.9252</v>
      </c>
      <c r="E5" t="n">
        <v>108.09</v>
      </c>
      <c r="F5" t="n">
        <v>102.25</v>
      </c>
      <c r="G5" t="n">
        <v>35.88</v>
      </c>
      <c r="H5" t="n">
        <v>0.63</v>
      </c>
      <c r="I5" t="n">
        <v>171</v>
      </c>
      <c r="J5" t="n">
        <v>111.23</v>
      </c>
      <c r="K5" t="n">
        <v>41.65</v>
      </c>
      <c r="L5" t="n">
        <v>4</v>
      </c>
      <c r="M5" t="n">
        <v>169</v>
      </c>
      <c r="N5" t="n">
        <v>15.58</v>
      </c>
      <c r="O5" t="n">
        <v>13952.52</v>
      </c>
      <c r="P5" t="n">
        <v>943.17</v>
      </c>
      <c r="Q5" t="n">
        <v>1206.61</v>
      </c>
      <c r="R5" t="n">
        <v>429.07</v>
      </c>
      <c r="S5" t="n">
        <v>133.29</v>
      </c>
      <c r="T5" t="n">
        <v>130394.73</v>
      </c>
      <c r="U5" t="n">
        <v>0.31</v>
      </c>
      <c r="V5" t="n">
        <v>0.73</v>
      </c>
      <c r="W5" t="n">
        <v>0.55</v>
      </c>
      <c r="X5" t="n">
        <v>7.71</v>
      </c>
      <c r="Y5" t="n">
        <v>0.5</v>
      </c>
      <c r="Z5" t="n">
        <v>10</v>
      </c>
      <c r="AA5" t="n">
        <v>1102.549304068033</v>
      </c>
      <c r="AB5" t="n">
        <v>1508.556598868266</v>
      </c>
      <c r="AC5" t="n">
        <v>1364.582074344762</v>
      </c>
      <c r="AD5" t="n">
        <v>1102549.304068033</v>
      </c>
      <c r="AE5" t="n">
        <v>1508556.598868266</v>
      </c>
      <c r="AF5" t="n">
        <v>1.960702252748449e-06</v>
      </c>
      <c r="AG5" t="n">
        <v>16</v>
      </c>
      <c r="AH5" t="n">
        <v>1364582.074344762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0.9466</v>
      </c>
      <c r="E6" t="n">
        <v>105.64</v>
      </c>
      <c r="F6" t="n">
        <v>100.63</v>
      </c>
      <c r="G6" t="n">
        <v>45.06</v>
      </c>
      <c r="H6" t="n">
        <v>0.78</v>
      </c>
      <c r="I6" t="n">
        <v>134</v>
      </c>
      <c r="J6" t="n">
        <v>112.51</v>
      </c>
      <c r="K6" t="n">
        <v>41.65</v>
      </c>
      <c r="L6" t="n">
        <v>5</v>
      </c>
      <c r="M6" t="n">
        <v>132</v>
      </c>
      <c r="N6" t="n">
        <v>15.86</v>
      </c>
      <c r="O6" t="n">
        <v>14110.24</v>
      </c>
      <c r="P6" t="n">
        <v>921.27</v>
      </c>
      <c r="Q6" t="n">
        <v>1206.6</v>
      </c>
      <c r="R6" t="n">
        <v>374.38</v>
      </c>
      <c r="S6" t="n">
        <v>133.29</v>
      </c>
      <c r="T6" t="n">
        <v>103232.66</v>
      </c>
      <c r="U6" t="n">
        <v>0.36</v>
      </c>
      <c r="V6" t="n">
        <v>0.74</v>
      </c>
      <c r="W6" t="n">
        <v>0.49</v>
      </c>
      <c r="X6" t="n">
        <v>6.09</v>
      </c>
      <c r="Y6" t="n">
        <v>0.5</v>
      </c>
      <c r="Z6" t="n">
        <v>10</v>
      </c>
      <c r="AA6" t="n">
        <v>1051.2890267853</v>
      </c>
      <c r="AB6" t="n">
        <v>1438.420026046202</v>
      </c>
      <c r="AC6" t="n">
        <v>1301.139237595538</v>
      </c>
      <c r="AD6" t="n">
        <v>1051289.0267853</v>
      </c>
      <c r="AE6" t="n">
        <v>1438420.026046202</v>
      </c>
      <c r="AF6" t="n">
        <v>2.006053558637788e-06</v>
      </c>
      <c r="AG6" t="n">
        <v>15</v>
      </c>
      <c r="AH6" t="n">
        <v>1301139.237595538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0.9626</v>
      </c>
      <c r="E7" t="n">
        <v>103.89</v>
      </c>
      <c r="F7" t="n">
        <v>99.43000000000001</v>
      </c>
      <c r="G7" t="n">
        <v>54.73</v>
      </c>
      <c r="H7" t="n">
        <v>0.93</v>
      </c>
      <c r="I7" t="n">
        <v>109</v>
      </c>
      <c r="J7" t="n">
        <v>113.79</v>
      </c>
      <c r="K7" t="n">
        <v>41.65</v>
      </c>
      <c r="L7" t="n">
        <v>6</v>
      </c>
      <c r="M7" t="n">
        <v>107</v>
      </c>
      <c r="N7" t="n">
        <v>16.14</v>
      </c>
      <c r="O7" t="n">
        <v>14268.39</v>
      </c>
      <c r="P7" t="n">
        <v>902.99</v>
      </c>
      <c r="Q7" t="n">
        <v>1206.61</v>
      </c>
      <c r="R7" t="n">
        <v>333.57</v>
      </c>
      <c r="S7" t="n">
        <v>133.29</v>
      </c>
      <c r="T7" t="n">
        <v>82953.02</v>
      </c>
      <c r="U7" t="n">
        <v>0.4</v>
      </c>
      <c r="V7" t="n">
        <v>0.75</v>
      </c>
      <c r="W7" t="n">
        <v>0.45</v>
      </c>
      <c r="X7" t="n">
        <v>4.89</v>
      </c>
      <c r="Y7" t="n">
        <v>0.5</v>
      </c>
      <c r="Z7" t="n">
        <v>10</v>
      </c>
      <c r="AA7" t="n">
        <v>1018.107701792734</v>
      </c>
      <c r="AB7" t="n">
        <v>1393.019873334629</v>
      </c>
      <c r="AC7" t="n">
        <v>1260.072011739242</v>
      </c>
      <c r="AD7" t="n">
        <v>1018107.701792734</v>
      </c>
      <c r="AE7" t="n">
        <v>1393019.873334629</v>
      </c>
      <c r="AF7" t="n">
        <v>2.039961077059724e-06</v>
      </c>
      <c r="AG7" t="n">
        <v>15</v>
      </c>
      <c r="AH7" t="n">
        <v>1260072.011739243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0.9744</v>
      </c>
      <c r="E8" t="n">
        <v>102.62</v>
      </c>
      <c r="F8" t="n">
        <v>98.54000000000001</v>
      </c>
      <c r="G8" t="n">
        <v>64.27</v>
      </c>
      <c r="H8" t="n">
        <v>1.07</v>
      </c>
      <c r="I8" t="n">
        <v>92</v>
      </c>
      <c r="J8" t="n">
        <v>115.08</v>
      </c>
      <c r="K8" t="n">
        <v>41.65</v>
      </c>
      <c r="L8" t="n">
        <v>7</v>
      </c>
      <c r="M8" t="n">
        <v>90</v>
      </c>
      <c r="N8" t="n">
        <v>16.43</v>
      </c>
      <c r="O8" t="n">
        <v>14426.96</v>
      </c>
      <c r="P8" t="n">
        <v>888.3</v>
      </c>
      <c r="Q8" t="n">
        <v>1206.59</v>
      </c>
      <c r="R8" t="n">
        <v>303.16</v>
      </c>
      <c r="S8" t="n">
        <v>133.29</v>
      </c>
      <c r="T8" t="n">
        <v>67834.17999999999</v>
      </c>
      <c r="U8" t="n">
        <v>0.44</v>
      </c>
      <c r="V8" t="n">
        <v>0.76</v>
      </c>
      <c r="W8" t="n">
        <v>0.43</v>
      </c>
      <c r="X8" t="n">
        <v>4</v>
      </c>
      <c r="Y8" t="n">
        <v>0.5</v>
      </c>
      <c r="Z8" t="n">
        <v>10</v>
      </c>
      <c r="AA8" t="n">
        <v>993.2503849169623</v>
      </c>
      <c r="AB8" t="n">
        <v>1359.008995757773</v>
      </c>
      <c r="AC8" t="n">
        <v>1229.307084583756</v>
      </c>
      <c r="AD8" t="n">
        <v>993250.3849169622</v>
      </c>
      <c r="AE8" t="n">
        <v>1359008.995757773</v>
      </c>
      <c r="AF8" t="n">
        <v>2.064967871895902e-06</v>
      </c>
      <c r="AG8" t="n">
        <v>15</v>
      </c>
      <c r="AH8" t="n">
        <v>1229307.084583756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0.9787</v>
      </c>
      <c r="E9" t="n">
        <v>102.18</v>
      </c>
      <c r="F9" t="n">
        <v>98.37</v>
      </c>
      <c r="G9" t="n">
        <v>73.78</v>
      </c>
      <c r="H9" t="n">
        <v>1.21</v>
      </c>
      <c r="I9" t="n">
        <v>80</v>
      </c>
      <c r="J9" t="n">
        <v>116.37</v>
      </c>
      <c r="K9" t="n">
        <v>41.65</v>
      </c>
      <c r="L9" t="n">
        <v>8</v>
      </c>
      <c r="M9" t="n">
        <v>78</v>
      </c>
      <c r="N9" t="n">
        <v>16.72</v>
      </c>
      <c r="O9" t="n">
        <v>14585.96</v>
      </c>
      <c r="P9" t="n">
        <v>879.37</v>
      </c>
      <c r="Q9" t="n">
        <v>1206.61</v>
      </c>
      <c r="R9" t="n">
        <v>298.16</v>
      </c>
      <c r="S9" t="n">
        <v>133.29</v>
      </c>
      <c r="T9" t="n">
        <v>65390.31</v>
      </c>
      <c r="U9" t="n">
        <v>0.45</v>
      </c>
      <c r="V9" t="n">
        <v>0.76</v>
      </c>
      <c r="W9" t="n">
        <v>0.4</v>
      </c>
      <c r="X9" t="n">
        <v>3.83</v>
      </c>
      <c r="Y9" t="n">
        <v>0.5</v>
      </c>
      <c r="Z9" t="n">
        <v>10</v>
      </c>
      <c r="AA9" t="n">
        <v>981.2930068822335</v>
      </c>
      <c r="AB9" t="n">
        <v>1342.648383608369</v>
      </c>
      <c r="AC9" t="n">
        <v>1214.507906295627</v>
      </c>
      <c r="AD9" t="n">
        <v>981293.0068822335</v>
      </c>
      <c r="AE9" t="n">
        <v>1342648.383608369</v>
      </c>
      <c r="AF9" t="n">
        <v>2.074080517471797e-06</v>
      </c>
      <c r="AG9" t="n">
        <v>15</v>
      </c>
      <c r="AH9" t="n">
        <v>1214507.906295627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97.8</v>
      </c>
      <c r="G10" t="n">
        <v>82.64</v>
      </c>
      <c r="H10" t="n">
        <v>1.35</v>
      </c>
      <c r="I10" t="n">
        <v>71</v>
      </c>
      <c r="J10" t="n">
        <v>117.66</v>
      </c>
      <c r="K10" t="n">
        <v>41.65</v>
      </c>
      <c r="L10" t="n">
        <v>9</v>
      </c>
      <c r="M10" t="n">
        <v>69</v>
      </c>
      <c r="N10" t="n">
        <v>17.01</v>
      </c>
      <c r="O10" t="n">
        <v>14745.39</v>
      </c>
      <c r="P10" t="n">
        <v>868.58</v>
      </c>
      <c r="Q10" t="n">
        <v>1206.6</v>
      </c>
      <c r="R10" t="n">
        <v>278.49</v>
      </c>
      <c r="S10" t="n">
        <v>133.29</v>
      </c>
      <c r="T10" t="n">
        <v>55600.7</v>
      </c>
      <c r="U10" t="n">
        <v>0.48</v>
      </c>
      <c r="V10" t="n">
        <v>0.76</v>
      </c>
      <c r="W10" t="n">
        <v>0.39</v>
      </c>
      <c r="X10" t="n">
        <v>3.26</v>
      </c>
      <c r="Y10" t="n">
        <v>0.5</v>
      </c>
      <c r="Z10" t="n">
        <v>10</v>
      </c>
      <c r="AA10" t="n">
        <v>964.7624970107569</v>
      </c>
      <c r="AB10" t="n">
        <v>1320.030610727588</v>
      </c>
      <c r="AC10" t="n">
        <v>1194.048741914345</v>
      </c>
      <c r="AD10" t="n">
        <v>964762.4970107569</v>
      </c>
      <c r="AE10" t="n">
        <v>1320030.610727588</v>
      </c>
      <c r="AF10" t="n">
        <v>2.089762744741943e-06</v>
      </c>
      <c r="AG10" t="n">
        <v>15</v>
      </c>
      <c r="AH10" t="n">
        <v>1194048.741914345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0.9918</v>
      </c>
      <c r="E11" t="n">
        <v>100.82</v>
      </c>
      <c r="F11" t="n">
        <v>97.39</v>
      </c>
      <c r="G11" t="n">
        <v>92.75</v>
      </c>
      <c r="H11" t="n">
        <v>1.48</v>
      </c>
      <c r="I11" t="n">
        <v>63</v>
      </c>
      <c r="J11" t="n">
        <v>118.96</v>
      </c>
      <c r="K11" t="n">
        <v>41.65</v>
      </c>
      <c r="L11" t="n">
        <v>10</v>
      </c>
      <c r="M11" t="n">
        <v>61</v>
      </c>
      <c r="N11" t="n">
        <v>17.31</v>
      </c>
      <c r="O11" t="n">
        <v>14905.25</v>
      </c>
      <c r="P11" t="n">
        <v>857.21</v>
      </c>
      <c r="Q11" t="n">
        <v>1206.62</v>
      </c>
      <c r="R11" t="n">
        <v>264.53</v>
      </c>
      <c r="S11" t="n">
        <v>133.29</v>
      </c>
      <c r="T11" t="n">
        <v>48660.51</v>
      </c>
      <c r="U11" t="n">
        <v>0.5</v>
      </c>
      <c r="V11" t="n">
        <v>0.77</v>
      </c>
      <c r="W11" t="n">
        <v>0.37</v>
      </c>
      <c r="X11" t="n">
        <v>2.85</v>
      </c>
      <c r="Y11" t="n">
        <v>0.5</v>
      </c>
      <c r="Z11" t="n">
        <v>10</v>
      </c>
      <c r="AA11" t="n">
        <v>949.5372669341447</v>
      </c>
      <c r="AB11" t="n">
        <v>1299.198779247022</v>
      </c>
      <c r="AC11" t="n">
        <v>1175.205071192625</v>
      </c>
      <c r="AD11" t="n">
        <v>949537.2669341447</v>
      </c>
      <c r="AE11" t="n">
        <v>1299198.779247022</v>
      </c>
      <c r="AF11" t="n">
        <v>2.101842298179758e-06</v>
      </c>
      <c r="AG11" t="n">
        <v>15</v>
      </c>
      <c r="AH11" t="n">
        <v>1175205.071192625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0.9959</v>
      </c>
      <c r="E12" t="n">
        <v>100.41</v>
      </c>
      <c r="F12" t="n">
        <v>97.11</v>
      </c>
      <c r="G12" t="n">
        <v>102.22</v>
      </c>
      <c r="H12" t="n">
        <v>1.61</v>
      </c>
      <c r="I12" t="n">
        <v>57</v>
      </c>
      <c r="J12" t="n">
        <v>120.26</v>
      </c>
      <c r="K12" t="n">
        <v>41.65</v>
      </c>
      <c r="L12" t="n">
        <v>11</v>
      </c>
      <c r="M12" t="n">
        <v>55</v>
      </c>
      <c r="N12" t="n">
        <v>17.61</v>
      </c>
      <c r="O12" t="n">
        <v>15065.56</v>
      </c>
      <c r="P12" t="n">
        <v>847.35</v>
      </c>
      <c r="Q12" t="n">
        <v>1206.6</v>
      </c>
      <c r="R12" t="n">
        <v>255.1</v>
      </c>
      <c r="S12" t="n">
        <v>133.29</v>
      </c>
      <c r="T12" t="n">
        <v>43978.24</v>
      </c>
      <c r="U12" t="n">
        <v>0.52</v>
      </c>
      <c r="V12" t="n">
        <v>0.77</v>
      </c>
      <c r="W12" t="n">
        <v>0.37</v>
      </c>
      <c r="X12" t="n">
        <v>2.57</v>
      </c>
      <c r="Y12" t="n">
        <v>0.5</v>
      </c>
      <c r="Z12" t="n">
        <v>10</v>
      </c>
      <c r="AA12" t="n">
        <v>929.7642456001756</v>
      </c>
      <c r="AB12" t="n">
        <v>1272.14445913375</v>
      </c>
      <c r="AC12" t="n">
        <v>1150.732777419986</v>
      </c>
      <c r="AD12" t="n">
        <v>929764.2456001756</v>
      </c>
      <c r="AE12" t="n">
        <v>1272144.45913375</v>
      </c>
      <c r="AF12" t="n">
        <v>2.110531099775379e-06</v>
      </c>
      <c r="AG12" t="n">
        <v>14</v>
      </c>
      <c r="AH12" t="n">
        <v>1150732.777419986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1.0003</v>
      </c>
      <c r="E13" t="n">
        <v>99.97</v>
      </c>
      <c r="F13" t="n">
        <v>96.8</v>
      </c>
      <c r="G13" t="n">
        <v>113.88</v>
      </c>
      <c r="H13" t="n">
        <v>1.74</v>
      </c>
      <c r="I13" t="n">
        <v>51</v>
      </c>
      <c r="J13" t="n">
        <v>121.56</v>
      </c>
      <c r="K13" t="n">
        <v>41.65</v>
      </c>
      <c r="L13" t="n">
        <v>12</v>
      </c>
      <c r="M13" t="n">
        <v>49</v>
      </c>
      <c r="N13" t="n">
        <v>17.91</v>
      </c>
      <c r="O13" t="n">
        <v>15226.31</v>
      </c>
      <c r="P13" t="n">
        <v>837.8</v>
      </c>
      <c r="Q13" t="n">
        <v>1206.6</v>
      </c>
      <c r="R13" t="n">
        <v>244.72</v>
      </c>
      <c r="S13" t="n">
        <v>133.29</v>
      </c>
      <c r="T13" t="n">
        <v>38818.02</v>
      </c>
      <c r="U13" t="n">
        <v>0.54</v>
      </c>
      <c r="V13" t="n">
        <v>0.77</v>
      </c>
      <c r="W13" t="n">
        <v>0.35</v>
      </c>
      <c r="X13" t="n">
        <v>2.26</v>
      </c>
      <c r="Y13" t="n">
        <v>0.5</v>
      </c>
      <c r="Z13" t="n">
        <v>10</v>
      </c>
      <c r="AA13" t="n">
        <v>917.5649025889821</v>
      </c>
      <c r="AB13" t="n">
        <v>1255.452779828805</v>
      </c>
      <c r="AC13" t="n">
        <v>1135.634128560987</v>
      </c>
      <c r="AD13" t="n">
        <v>917564.9025889821</v>
      </c>
      <c r="AE13" t="n">
        <v>1255452.779828805</v>
      </c>
      <c r="AF13" t="n">
        <v>2.119855667341411e-06</v>
      </c>
      <c r="AG13" t="n">
        <v>14</v>
      </c>
      <c r="AH13" t="n">
        <v>1135634.128560987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1.0028</v>
      </c>
      <c r="E14" t="n">
        <v>99.72</v>
      </c>
      <c r="F14" t="n">
        <v>96.64</v>
      </c>
      <c r="G14" t="n">
        <v>123.37</v>
      </c>
      <c r="H14" t="n">
        <v>1.87</v>
      </c>
      <c r="I14" t="n">
        <v>47</v>
      </c>
      <c r="J14" t="n">
        <v>122.87</v>
      </c>
      <c r="K14" t="n">
        <v>41.65</v>
      </c>
      <c r="L14" t="n">
        <v>13</v>
      </c>
      <c r="M14" t="n">
        <v>45</v>
      </c>
      <c r="N14" t="n">
        <v>18.22</v>
      </c>
      <c r="O14" t="n">
        <v>15387.5</v>
      </c>
      <c r="P14" t="n">
        <v>826.4400000000001</v>
      </c>
      <c r="Q14" t="n">
        <v>1206.59</v>
      </c>
      <c r="R14" t="n">
        <v>239.16</v>
      </c>
      <c r="S14" t="n">
        <v>133.29</v>
      </c>
      <c r="T14" t="n">
        <v>36055.48</v>
      </c>
      <c r="U14" t="n">
        <v>0.5600000000000001</v>
      </c>
      <c r="V14" t="n">
        <v>0.77</v>
      </c>
      <c r="W14" t="n">
        <v>0.35</v>
      </c>
      <c r="X14" t="n">
        <v>2.1</v>
      </c>
      <c r="Y14" t="n">
        <v>0.5</v>
      </c>
      <c r="Z14" t="n">
        <v>10</v>
      </c>
      <c r="AA14" t="n">
        <v>905.5425568319517</v>
      </c>
      <c r="AB14" t="n">
        <v>1239.003275975574</v>
      </c>
      <c r="AC14" t="n">
        <v>1120.754542268484</v>
      </c>
      <c r="AD14" t="n">
        <v>905542.5568319517</v>
      </c>
      <c r="AE14" t="n">
        <v>1239003.275975574</v>
      </c>
      <c r="AF14" t="n">
        <v>2.125153717094839e-06</v>
      </c>
      <c r="AG14" t="n">
        <v>14</v>
      </c>
      <c r="AH14" t="n">
        <v>1120754.542268484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1.0088</v>
      </c>
      <c r="E15" t="n">
        <v>99.13</v>
      </c>
      <c r="F15" t="n">
        <v>96.14</v>
      </c>
      <c r="G15" t="n">
        <v>134.15</v>
      </c>
      <c r="H15" t="n">
        <v>1.99</v>
      </c>
      <c r="I15" t="n">
        <v>43</v>
      </c>
      <c r="J15" t="n">
        <v>124.18</v>
      </c>
      <c r="K15" t="n">
        <v>41.65</v>
      </c>
      <c r="L15" t="n">
        <v>14</v>
      </c>
      <c r="M15" t="n">
        <v>41</v>
      </c>
      <c r="N15" t="n">
        <v>18.53</v>
      </c>
      <c r="O15" t="n">
        <v>15549.15</v>
      </c>
      <c r="P15" t="n">
        <v>818.11</v>
      </c>
      <c r="Q15" t="n">
        <v>1206.6</v>
      </c>
      <c r="R15" t="n">
        <v>222.37</v>
      </c>
      <c r="S15" t="n">
        <v>133.29</v>
      </c>
      <c r="T15" t="n">
        <v>27682.5</v>
      </c>
      <c r="U15" t="n">
        <v>0.6</v>
      </c>
      <c r="V15" t="n">
        <v>0.78</v>
      </c>
      <c r="W15" t="n">
        <v>0.32</v>
      </c>
      <c r="X15" t="n">
        <v>1.6</v>
      </c>
      <c r="Y15" t="n">
        <v>0.5</v>
      </c>
      <c r="Z15" t="n">
        <v>10</v>
      </c>
      <c r="AA15" t="n">
        <v>893.1766059845376</v>
      </c>
      <c r="AB15" t="n">
        <v>1222.083636478894</v>
      </c>
      <c r="AC15" t="n">
        <v>1105.449689418504</v>
      </c>
      <c r="AD15" t="n">
        <v>893176.6059845375</v>
      </c>
      <c r="AE15" t="n">
        <v>1222083.636478894</v>
      </c>
      <c r="AF15" t="n">
        <v>2.137869036503065e-06</v>
      </c>
      <c r="AG15" t="n">
        <v>14</v>
      </c>
      <c r="AH15" t="n">
        <v>1105449.689418504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1.0074</v>
      </c>
      <c r="E16" t="n">
        <v>99.26000000000001</v>
      </c>
      <c r="F16" t="n">
        <v>96.34</v>
      </c>
      <c r="G16" t="n">
        <v>144.51</v>
      </c>
      <c r="H16" t="n">
        <v>2.11</v>
      </c>
      <c r="I16" t="n">
        <v>40</v>
      </c>
      <c r="J16" t="n">
        <v>125.49</v>
      </c>
      <c r="K16" t="n">
        <v>41.65</v>
      </c>
      <c r="L16" t="n">
        <v>15</v>
      </c>
      <c r="M16" t="n">
        <v>38</v>
      </c>
      <c r="N16" t="n">
        <v>18.84</v>
      </c>
      <c r="O16" t="n">
        <v>15711.24</v>
      </c>
      <c r="P16" t="n">
        <v>811.1799999999999</v>
      </c>
      <c r="Q16" t="n">
        <v>1206.59</v>
      </c>
      <c r="R16" t="n">
        <v>229.07</v>
      </c>
      <c r="S16" t="n">
        <v>133.29</v>
      </c>
      <c r="T16" t="n">
        <v>31047.13</v>
      </c>
      <c r="U16" t="n">
        <v>0.58</v>
      </c>
      <c r="V16" t="n">
        <v>0.78</v>
      </c>
      <c r="W16" t="n">
        <v>0.34</v>
      </c>
      <c r="X16" t="n">
        <v>1.8</v>
      </c>
      <c r="Y16" t="n">
        <v>0.5</v>
      </c>
      <c r="Z16" t="n">
        <v>10</v>
      </c>
      <c r="AA16" t="n">
        <v>888.4494477727912</v>
      </c>
      <c r="AB16" t="n">
        <v>1215.615730066081</v>
      </c>
      <c r="AC16" t="n">
        <v>1099.599070915966</v>
      </c>
      <c r="AD16" t="n">
        <v>888449.4477727913</v>
      </c>
      <c r="AE16" t="n">
        <v>1215615.730066081</v>
      </c>
      <c r="AF16" t="n">
        <v>2.134902128641145e-06</v>
      </c>
      <c r="AG16" t="n">
        <v>14</v>
      </c>
      <c r="AH16" t="n">
        <v>1099599.070915966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1.0095</v>
      </c>
      <c r="E17" t="n">
        <v>99.06</v>
      </c>
      <c r="F17" t="n">
        <v>96.2</v>
      </c>
      <c r="G17" t="n">
        <v>156</v>
      </c>
      <c r="H17" t="n">
        <v>2.23</v>
      </c>
      <c r="I17" t="n">
        <v>37</v>
      </c>
      <c r="J17" t="n">
        <v>126.81</v>
      </c>
      <c r="K17" t="n">
        <v>41.65</v>
      </c>
      <c r="L17" t="n">
        <v>16</v>
      </c>
      <c r="M17" t="n">
        <v>35</v>
      </c>
      <c r="N17" t="n">
        <v>19.16</v>
      </c>
      <c r="O17" t="n">
        <v>15873.8</v>
      </c>
      <c r="P17" t="n">
        <v>801.73</v>
      </c>
      <c r="Q17" t="n">
        <v>1206.6</v>
      </c>
      <c r="R17" t="n">
        <v>224.53</v>
      </c>
      <c r="S17" t="n">
        <v>133.29</v>
      </c>
      <c r="T17" t="n">
        <v>28793.46</v>
      </c>
      <c r="U17" t="n">
        <v>0.59</v>
      </c>
      <c r="V17" t="n">
        <v>0.78</v>
      </c>
      <c r="W17" t="n">
        <v>0.33</v>
      </c>
      <c r="X17" t="n">
        <v>1.66</v>
      </c>
      <c r="Y17" t="n">
        <v>0.5</v>
      </c>
      <c r="Z17" t="n">
        <v>10</v>
      </c>
      <c r="AA17" t="n">
        <v>878.5532523454755</v>
      </c>
      <c r="AB17" t="n">
        <v>1202.075318893098</v>
      </c>
      <c r="AC17" t="n">
        <v>1087.350937581246</v>
      </c>
      <c r="AD17" t="n">
        <v>878553.2523454755</v>
      </c>
      <c r="AE17" t="n">
        <v>1202075.318893098</v>
      </c>
      <c r="AF17" t="n">
        <v>2.139352490434024e-06</v>
      </c>
      <c r="AG17" t="n">
        <v>14</v>
      </c>
      <c r="AH17" t="n">
        <v>1087350.937581246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1.011</v>
      </c>
      <c r="E18" t="n">
        <v>98.91</v>
      </c>
      <c r="F18" t="n">
        <v>96.09999999999999</v>
      </c>
      <c r="G18" t="n">
        <v>164.74</v>
      </c>
      <c r="H18" t="n">
        <v>2.34</v>
      </c>
      <c r="I18" t="n">
        <v>35</v>
      </c>
      <c r="J18" t="n">
        <v>128.13</v>
      </c>
      <c r="K18" t="n">
        <v>41.65</v>
      </c>
      <c r="L18" t="n">
        <v>17</v>
      </c>
      <c r="M18" t="n">
        <v>33</v>
      </c>
      <c r="N18" t="n">
        <v>19.48</v>
      </c>
      <c r="O18" t="n">
        <v>16036.82</v>
      </c>
      <c r="P18" t="n">
        <v>794.58</v>
      </c>
      <c r="Q18" t="n">
        <v>1206.59</v>
      </c>
      <c r="R18" t="n">
        <v>220.9</v>
      </c>
      <c r="S18" t="n">
        <v>133.29</v>
      </c>
      <c r="T18" t="n">
        <v>26987.08</v>
      </c>
      <c r="U18" t="n">
        <v>0.6</v>
      </c>
      <c r="V18" t="n">
        <v>0.78</v>
      </c>
      <c r="W18" t="n">
        <v>0.33</v>
      </c>
      <c r="X18" t="n">
        <v>1.56</v>
      </c>
      <c r="Y18" t="n">
        <v>0.5</v>
      </c>
      <c r="Z18" t="n">
        <v>10</v>
      </c>
      <c r="AA18" t="n">
        <v>871.1652159168494</v>
      </c>
      <c r="AB18" t="n">
        <v>1191.966681514288</v>
      </c>
      <c r="AC18" t="n">
        <v>1078.207054366309</v>
      </c>
      <c r="AD18" t="n">
        <v>871165.2159168494</v>
      </c>
      <c r="AE18" t="n">
        <v>1191966.681514288</v>
      </c>
      <c r="AF18" t="n">
        <v>2.142531320286081e-06</v>
      </c>
      <c r="AG18" t="n">
        <v>14</v>
      </c>
      <c r="AH18" t="n">
        <v>1078207.054366308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1.0125</v>
      </c>
      <c r="E19" t="n">
        <v>98.77</v>
      </c>
      <c r="F19" t="n">
        <v>96</v>
      </c>
      <c r="G19" t="n">
        <v>174.54</v>
      </c>
      <c r="H19" t="n">
        <v>2.46</v>
      </c>
      <c r="I19" t="n">
        <v>33</v>
      </c>
      <c r="J19" t="n">
        <v>129.46</v>
      </c>
      <c r="K19" t="n">
        <v>41.65</v>
      </c>
      <c r="L19" t="n">
        <v>18</v>
      </c>
      <c r="M19" t="n">
        <v>31</v>
      </c>
      <c r="N19" t="n">
        <v>19.81</v>
      </c>
      <c r="O19" t="n">
        <v>16200.3</v>
      </c>
      <c r="P19" t="n">
        <v>787.1799999999999</v>
      </c>
      <c r="Q19" t="n">
        <v>1206.6</v>
      </c>
      <c r="R19" t="n">
        <v>217.55</v>
      </c>
      <c r="S19" t="n">
        <v>133.29</v>
      </c>
      <c r="T19" t="n">
        <v>25322.27</v>
      </c>
      <c r="U19" t="n">
        <v>0.61</v>
      </c>
      <c r="V19" t="n">
        <v>0.78</v>
      </c>
      <c r="W19" t="n">
        <v>0.33</v>
      </c>
      <c r="X19" t="n">
        <v>1.46</v>
      </c>
      <c r="Y19" t="n">
        <v>0.5</v>
      </c>
      <c r="Z19" t="n">
        <v>10</v>
      </c>
      <c r="AA19" t="n">
        <v>863.5840790107986</v>
      </c>
      <c r="AB19" t="n">
        <v>1181.593835543274</v>
      </c>
      <c r="AC19" t="n">
        <v>1068.824178256387</v>
      </c>
      <c r="AD19" t="n">
        <v>863584.0790107986</v>
      </c>
      <c r="AE19" t="n">
        <v>1181593.835543274</v>
      </c>
      <c r="AF19" t="n">
        <v>2.145710150138137e-06</v>
      </c>
      <c r="AG19" t="n">
        <v>14</v>
      </c>
      <c r="AH19" t="n">
        <v>1068824.178256387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1.014</v>
      </c>
      <c r="E20" t="n">
        <v>98.62</v>
      </c>
      <c r="F20" t="n">
        <v>95.89</v>
      </c>
      <c r="G20" t="n">
        <v>185.6</v>
      </c>
      <c r="H20" t="n">
        <v>2.57</v>
      </c>
      <c r="I20" t="n">
        <v>31</v>
      </c>
      <c r="J20" t="n">
        <v>130.79</v>
      </c>
      <c r="K20" t="n">
        <v>41.65</v>
      </c>
      <c r="L20" t="n">
        <v>19</v>
      </c>
      <c r="M20" t="n">
        <v>29</v>
      </c>
      <c r="N20" t="n">
        <v>20.14</v>
      </c>
      <c r="O20" t="n">
        <v>16364.25</v>
      </c>
      <c r="P20" t="n">
        <v>776.3200000000001</v>
      </c>
      <c r="Q20" t="n">
        <v>1206.59</v>
      </c>
      <c r="R20" t="n">
        <v>213.82</v>
      </c>
      <c r="S20" t="n">
        <v>133.29</v>
      </c>
      <c r="T20" t="n">
        <v>23467.09</v>
      </c>
      <c r="U20" t="n">
        <v>0.62</v>
      </c>
      <c r="V20" t="n">
        <v>0.78</v>
      </c>
      <c r="W20" t="n">
        <v>0.33</v>
      </c>
      <c r="X20" t="n">
        <v>1.36</v>
      </c>
      <c r="Y20" t="n">
        <v>0.5</v>
      </c>
      <c r="Z20" t="n">
        <v>10</v>
      </c>
      <c r="AA20" t="n">
        <v>853.0459179810349</v>
      </c>
      <c r="AB20" t="n">
        <v>1167.175058711498</v>
      </c>
      <c r="AC20" t="n">
        <v>1055.781509248556</v>
      </c>
      <c r="AD20" t="n">
        <v>853045.917981035</v>
      </c>
      <c r="AE20" t="n">
        <v>1167175.058711498</v>
      </c>
      <c r="AF20" t="n">
        <v>2.148888979990194e-06</v>
      </c>
      <c r="AG20" t="n">
        <v>14</v>
      </c>
      <c r="AH20" t="n">
        <v>1055781.509248556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1.0145</v>
      </c>
      <c r="E21" t="n">
        <v>98.56999999999999</v>
      </c>
      <c r="F21" t="n">
        <v>95.89</v>
      </c>
      <c r="G21" t="n">
        <v>198.4</v>
      </c>
      <c r="H21" t="n">
        <v>2.67</v>
      </c>
      <c r="I21" t="n">
        <v>29</v>
      </c>
      <c r="J21" t="n">
        <v>132.12</v>
      </c>
      <c r="K21" t="n">
        <v>41.65</v>
      </c>
      <c r="L21" t="n">
        <v>20</v>
      </c>
      <c r="M21" t="n">
        <v>25</v>
      </c>
      <c r="N21" t="n">
        <v>20.47</v>
      </c>
      <c r="O21" t="n">
        <v>16528.68</v>
      </c>
      <c r="P21" t="n">
        <v>767.6900000000001</v>
      </c>
      <c r="Q21" t="n">
        <v>1206.59</v>
      </c>
      <c r="R21" t="n">
        <v>214.3</v>
      </c>
      <c r="S21" t="n">
        <v>133.29</v>
      </c>
      <c r="T21" t="n">
        <v>23718.74</v>
      </c>
      <c r="U21" t="n">
        <v>0.62</v>
      </c>
      <c r="V21" t="n">
        <v>0.78</v>
      </c>
      <c r="W21" t="n">
        <v>0.32</v>
      </c>
      <c r="X21" t="n">
        <v>1.35</v>
      </c>
      <c r="Y21" t="n">
        <v>0.5</v>
      </c>
      <c r="Z21" t="n">
        <v>10</v>
      </c>
      <c r="AA21" t="n">
        <v>845.2709101610859</v>
      </c>
      <c r="AB21" t="n">
        <v>1156.536950003107</v>
      </c>
      <c r="AC21" t="n">
        <v>1046.158686704614</v>
      </c>
      <c r="AD21" t="n">
        <v>845270.9101610859</v>
      </c>
      <c r="AE21" t="n">
        <v>1156536.950003107</v>
      </c>
      <c r="AF21" t="n">
        <v>2.149948589940879e-06</v>
      </c>
      <c r="AG21" t="n">
        <v>14</v>
      </c>
      <c r="AH21" t="n">
        <v>1046158.686704614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1.0153</v>
      </c>
      <c r="E22" t="n">
        <v>98.48999999999999</v>
      </c>
      <c r="F22" t="n">
        <v>95.83</v>
      </c>
      <c r="G22" t="n">
        <v>205.36</v>
      </c>
      <c r="H22" t="n">
        <v>2.78</v>
      </c>
      <c r="I22" t="n">
        <v>28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761.22</v>
      </c>
      <c r="Q22" t="n">
        <v>1206.6</v>
      </c>
      <c r="R22" t="n">
        <v>211.63</v>
      </c>
      <c r="S22" t="n">
        <v>133.29</v>
      </c>
      <c r="T22" t="n">
        <v>22387.93</v>
      </c>
      <c r="U22" t="n">
        <v>0.63</v>
      </c>
      <c r="V22" t="n">
        <v>0.78</v>
      </c>
      <c r="W22" t="n">
        <v>0.33</v>
      </c>
      <c r="X22" t="n">
        <v>1.3</v>
      </c>
      <c r="Y22" t="n">
        <v>0.5</v>
      </c>
      <c r="Z22" t="n">
        <v>10</v>
      </c>
      <c r="AA22" t="n">
        <v>839.0896202667101</v>
      </c>
      <c r="AB22" t="n">
        <v>1148.079436470358</v>
      </c>
      <c r="AC22" t="n">
        <v>1038.508346393236</v>
      </c>
      <c r="AD22" t="n">
        <v>839089.6202667101</v>
      </c>
      <c r="AE22" t="n">
        <v>1148079.436470358</v>
      </c>
      <c r="AF22" t="n">
        <v>2.151643965861976e-06</v>
      </c>
      <c r="AG22" t="n">
        <v>14</v>
      </c>
      <c r="AH22" t="n">
        <v>1038508.346393236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1.0169</v>
      </c>
      <c r="E23" t="n">
        <v>98.34</v>
      </c>
      <c r="F23" t="n">
        <v>95.72</v>
      </c>
      <c r="G23" t="n">
        <v>220.9</v>
      </c>
      <c r="H23" t="n">
        <v>2.88</v>
      </c>
      <c r="I23" t="n">
        <v>26</v>
      </c>
      <c r="J23" t="n">
        <v>134.8</v>
      </c>
      <c r="K23" t="n">
        <v>41.65</v>
      </c>
      <c r="L23" t="n">
        <v>22</v>
      </c>
      <c r="M23" t="n">
        <v>13</v>
      </c>
      <c r="N23" t="n">
        <v>21.15</v>
      </c>
      <c r="O23" t="n">
        <v>16859.1</v>
      </c>
      <c r="P23" t="n">
        <v>754.55</v>
      </c>
      <c r="Q23" t="n">
        <v>1206.59</v>
      </c>
      <c r="R23" t="n">
        <v>207.77</v>
      </c>
      <c r="S23" t="n">
        <v>133.29</v>
      </c>
      <c r="T23" t="n">
        <v>20466.12</v>
      </c>
      <c r="U23" t="n">
        <v>0.64</v>
      </c>
      <c r="V23" t="n">
        <v>0.78</v>
      </c>
      <c r="W23" t="n">
        <v>0.33</v>
      </c>
      <c r="X23" t="n">
        <v>1.19</v>
      </c>
      <c r="Y23" t="n">
        <v>0.5</v>
      </c>
      <c r="Z23" t="n">
        <v>10</v>
      </c>
      <c r="AA23" t="n">
        <v>832.1332167345828</v>
      </c>
      <c r="AB23" t="n">
        <v>1138.561378262838</v>
      </c>
      <c r="AC23" t="n">
        <v>1029.898678302363</v>
      </c>
      <c r="AD23" t="n">
        <v>832133.2167345828</v>
      </c>
      <c r="AE23" t="n">
        <v>1138561.378262838</v>
      </c>
      <c r="AF23" t="n">
        <v>2.15503471770417e-06</v>
      </c>
      <c r="AG23" t="n">
        <v>14</v>
      </c>
      <c r="AH23" t="n">
        <v>1029898.678302363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1.0168</v>
      </c>
      <c r="E24" t="n">
        <v>98.34999999999999</v>
      </c>
      <c r="F24" t="n">
        <v>95.73</v>
      </c>
      <c r="G24" t="n">
        <v>220.92</v>
      </c>
      <c r="H24" t="n">
        <v>2.99</v>
      </c>
      <c r="I24" t="n">
        <v>26</v>
      </c>
      <c r="J24" t="n">
        <v>136.14</v>
      </c>
      <c r="K24" t="n">
        <v>41.65</v>
      </c>
      <c r="L24" t="n">
        <v>23</v>
      </c>
      <c r="M24" t="n">
        <v>6</v>
      </c>
      <c r="N24" t="n">
        <v>21.49</v>
      </c>
      <c r="O24" t="n">
        <v>17024.98</v>
      </c>
      <c r="P24" t="n">
        <v>759.6799999999999</v>
      </c>
      <c r="Q24" t="n">
        <v>1206.63</v>
      </c>
      <c r="R24" t="n">
        <v>207.86</v>
      </c>
      <c r="S24" t="n">
        <v>133.29</v>
      </c>
      <c r="T24" t="n">
        <v>20510.67</v>
      </c>
      <c r="U24" t="n">
        <v>0.64</v>
      </c>
      <c r="V24" t="n">
        <v>0.78</v>
      </c>
      <c r="W24" t="n">
        <v>0.34</v>
      </c>
      <c r="X24" t="n">
        <v>1.19</v>
      </c>
      <c r="Y24" t="n">
        <v>0.5</v>
      </c>
      <c r="Z24" t="n">
        <v>10</v>
      </c>
      <c r="AA24" t="n">
        <v>836.6059387447583</v>
      </c>
      <c r="AB24" t="n">
        <v>1144.681153839728</v>
      </c>
      <c r="AC24" t="n">
        <v>1035.434391087354</v>
      </c>
      <c r="AD24" t="n">
        <v>836605.9387447583</v>
      </c>
      <c r="AE24" t="n">
        <v>1144681.153839729</v>
      </c>
      <c r="AF24" t="n">
        <v>2.154822795714033e-06</v>
      </c>
      <c r="AG24" t="n">
        <v>14</v>
      </c>
      <c r="AH24" t="n">
        <v>1035434.391087354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1.0167</v>
      </c>
      <c r="E25" t="n">
        <v>98.34999999999999</v>
      </c>
      <c r="F25" t="n">
        <v>95.73999999999999</v>
      </c>
      <c r="G25" t="n">
        <v>220.94</v>
      </c>
      <c r="H25" t="n">
        <v>3.09</v>
      </c>
      <c r="I25" t="n">
        <v>26</v>
      </c>
      <c r="J25" t="n">
        <v>137.49</v>
      </c>
      <c r="K25" t="n">
        <v>41.65</v>
      </c>
      <c r="L25" t="n">
        <v>24</v>
      </c>
      <c r="M25" t="n">
        <v>1</v>
      </c>
      <c r="N25" t="n">
        <v>21.84</v>
      </c>
      <c r="O25" t="n">
        <v>17191.35</v>
      </c>
      <c r="P25" t="n">
        <v>764.4400000000001</v>
      </c>
      <c r="Q25" t="n">
        <v>1206.59</v>
      </c>
      <c r="R25" t="n">
        <v>207.8</v>
      </c>
      <c r="S25" t="n">
        <v>133.29</v>
      </c>
      <c r="T25" t="n">
        <v>20483.33</v>
      </c>
      <c r="U25" t="n">
        <v>0.64</v>
      </c>
      <c r="V25" t="n">
        <v>0.78</v>
      </c>
      <c r="W25" t="n">
        <v>0.35</v>
      </c>
      <c r="X25" t="n">
        <v>1.2</v>
      </c>
      <c r="Y25" t="n">
        <v>0.5</v>
      </c>
      <c r="Z25" t="n">
        <v>10</v>
      </c>
      <c r="AA25" t="n">
        <v>840.7626684240967</v>
      </c>
      <c r="AB25" t="n">
        <v>1150.36857476897</v>
      </c>
      <c r="AC25" t="n">
        <v>1040.579012545454</v>
      </c>
      <c r="AD25" t="n">
        <v>840762.6684240967</v>
      </c>
      <c r="AE25" t="n">
        <v>1150368.57476897</v>
      </c>
      <c r="AF25" t="n">
        <v>2.154610873723896e-06</v>
      </c>
      <c r="AG25" t="n">
        <v>14</v>
      </c>
      <c r="AH25" t="n">
        <v>1040579.012545454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1.0167</v>
      </c>
      <c r="E26" t="n">
        <v>98.36</v>
      </c>
      <c r="F26" t="n">
        <v>95.73999999999999</v>
      </c>
      <c r="G26" t="n">
        <v>220.95</v>
      </c>
      <c r="H26" t="n">
        <v>3.18</v>
      </c>
      <c r="I26" t="n">
        <v>26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771.12</v>
      </c>
      <c r="Q26" t="n">
        <v>1206.59</v>
      </c>
      <c r="R26" t="n">
        <v>207.88</v>
      </c>
      <c r="S26" t="n">
        <v>133.29</v>
      </c>
      <c r="T26" t="n">
        <v>20521.25</v>
      </c>
      <c r="U26" t="n">
        <v>0.64</v>
      </c>
      <c r="V26" t="n">
        <v>0.78</v>
      </c>
      <c r="W26" t="n">
        <v>0.35</v>
      </c>
      <c r="X26" t="n">
        <v>1.2</v>
      </c>
      <c r="Y26" t="n">
        <v>0.5</v>
      </c>
      <c r="Z26" t="n">
        <v>10</v>
      </c>
      <c r="AA26" t="n">
        <v>846.4834959212593</v>
      </c>
      <c r="AB26" t="n">
        <v>1158.196063335685</v>
      </c>
      <c r="AC26" t="n">
        <v>1047.659456589311</v>
      </c>
      <c r="AD26" t="n">
        <v>846483.4959212593</v>
      </c>
      <c r="AE26" t="n">
        <v>1158196.063335685</v>
      </c>
      <c r="AF26" t="n">
        <v>2.154610873723896e-06</v>
      </c>
      <c r="AG26" t="n">
        <v>14</v>
      </c>
      <c r="AH26" t="n">
        <v>1047659.456589311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0.7654</v>
      </c>
      <c r="E2" t="n">
        <v>130.65</v>
      </c>
      <c r="F2" t="n">
        <v>121.04</v>
      </c>
      <c r="G2" t="n">
        <v>12.9</v>
      </c>
      <c r="H2" t="n">
        <v>0.28</v>
      </c>
      <c r="I2" t="n">
        <v>563</v>
      </c>
      <c r="J2" t="n">
        <v>61.76</v>
      </c>
      <c r="K2" t="n">
        <v>28.92</v>
      </c>
      <c r="L2" t="n">
        <v>1</v>
      </c>
      <c r="M2" t="n">
        <v>561</v>
      </c>
      <c r="N2" t="n">
        <v>6.84</v>
      </c>
      <c r="O2" t="n">
        <v>7851.41</v>
      </c>
      <c r="P2" t="n">
        <v>775.55</v>
      </c>
      <c r="Q2" t="n">
        <v>1206.69</v>
      </c>
      <c r="R2" t="n">
        <v>1066.67</v>
      </c>
      <c r="S2" t="n">
        <v>133.29</v>
      </c>
      <c r="T2" t="n">
        <v>447231.88</v>
      </c>
      <c r="U2" t="n">
        <v>0.12</v>
      </c>
      <c r="V2" t="n">
        <v>0.62</v>
      </c>
      <c r="W2" t="n">
        <v>1.18</v>
      </c>
      <c r="X2" t="n">
        <v>26.49</v>
      </c>
      <c r="Y2" t="n">
        <v>0.5</v>
      </c>
      <c r="Z2" t="n">
        <v>10</v>
      </c>
      <c r="AA2" t="n">
        <v>1123.881055612589</v>
      </c>
      <c r="AB2" t="n">
        <v>1537.743642421987</v>
      </c>
      <c r="AC2" t="n">
        <v>1390.983547425989</v>
      </c>
      <c r="AD2" t="n">
        <v>1123881.055612589</v>
      </c>
      <c r="AE2" t="n">
        <v>1537743.642421987</v>
      </c>
      <c r="AF2" t="n">
        <v>1.666743253365277e-06</v>
      </c>
      <c r="AG2" t="n">
        <v>19</v>
      </c>
      <c r="AH2" t="n">
        <v>1390983.547425989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0.9026999999999999</v>
      </c>
      <c r="E3" t="n">
        <v>110.78</v>
      </c>
      <c r="F3" t="n">
        <v>105.65</v>
      </c>
      <c r="G3" t="n">
        <v>26.41</v>
      </c>
      <c r="H3" t="n">
        <v>0.55</v>
      </c>
      <c r="I3" t="n">
        <v>240</v>
      </c>
      <c r="J3" t="n">
        <v>62.92</v>
      </c>
      <c r="K3" t="n">
        <v>28.92</v>
      </c>
      <c r="L3" t="n">
        <v>2</v>
      </c>
      <c r="M3" t="n">
        <v>238</v>
      </c>
      <c r="N3" t="n">
        <v>7</v>
      </c>
      <c r="O3" t="n">
        <v>7994.37</v>
      </c>
      <c r="P3" t="n">
        <v>662.45</v>
      </c>
      <c r="Q3" t="n">
        <v>1206.62</v>
      </c>
      <c r="R3" t="n">
        <v>544.79</v>
      </c>
      <c r="S3" t="n">
        <v>133.29</v>
      </c>
      <c r="T3" t="n">
        <v>187909.21</v>
      </c>
      <c r="U3" t="n">
        <v>0.24</v>
      </c>
      <c r="V3" t="n">
        <v>0.71</v>
      </c>
      <c r="W3" t="n">
        <v>0.66</v>
      </c>
      <c r="X3" t="n">
        <v>11.11</v>
      </c>
      <c r="Y3" t="n">
        <v>0.5</v>
      </c>
      <c r="Z3" t="n">
        <v>10</v>
      </c>
      <c r="AA3" t="n">
        <v>832.3130203431898</v>
      </c>
      <c r="AB3" t="n">
        <v>1138.807393492509</v>
      </c>
      <c r="AC3" t="n">
        <v>1030.121214183799</v>
      </c>
      <c r="AD3" t="n">
        <v>832313.0203431898</v>
      </c>
      <c r="AE3" t="n">
        <v>1138807.393492509</v>
      </c>
      <c r="AF3" t="n">
        <v>1.965729206706082e-06</v>
      </c>
      <c r="AG3" t="n">
        <v>16</v>
      </c>
      <c r="AH3" t="n">
        <v>1030121.214183799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0.9500999999999999</v>
      </c>
      <c r="E4" t="n">
        <v>105.25</v>
      </c>
      <c r="F4" t="n">
        <v>101.37</v>
      </c>
      <c r="G4" t="n">
        <v>40.55</v>
      </c>
      <c r="H4" t="n">
        <v>0.8100000000000001</v>
      </c>
      <c r="I4" t="n">
        <v>150</v>
      </c>
      <c r="J4" t="n">
        <v>64.08</v>
      </c>
      <c r="K4" t="n">
        <v>28.92</v>
      </c>
      <c r="L4" t="n">
        <v>3</v>
      </c>
      <c r="M4" t="n">
        <v>148</v>
      </c>
      <c r="N4" t="n">
        <v>7.16</v>
      </c>
      <c r="O4" t="n">
        <v>8137.65</v>
      </c>
      <c r="P4" t="n">
        <v>621.16</v>
      </c>
      <c r="Q4" t="n">
        <v>1206.6</v>
      </c>
      <c r="R4" t="n">
        <v>399.37</v>
      </c>
      <c r="S4" t="n">
        <v>133.29</v>
      </c>
      <c r="T4" t="n">
        <v>115645.18</v>
      </c>
      <c r="U4" t="n">
        <v>0.33</v>
      </c>
      <c r="V4" t="n">
        <v>0.74</v>
      </c>
      <c r="W4" t="n">
        <v>0.52</v>
      </c>
      <c r="X4" t="n">
        <v>6.83</v>
      </c>
      <c r="Y4" t="n">
        <v>0.5</v>
      </c>
      <c r="Z4" t="n">
        <v>10</v>
      </c>
      <c r="AA4" t="n">
        <v>748.656694256657</v>
      </c>
      <c r="AB4" t="n">
        <v>1024.345117484282</v>
      </c>
      <c r="AC4" t="n">
        <v>926.5830571489832</v>
      </c>
      <c r="AD4" t="n">
        <v>748656.694256657</v>
      </c>
      <c r="AE4" t="n">
        <v>1024345.117484282</v>
      </c>
      <c r="AF4" t="n">
        <v>2.068947955346681e-06</v>
      </c>
      <c r="AG4" t="n">
        <v>15</v>
      </c>
      <c r="AH4" t="n">
        <v>926583.0571489832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0.9739</v>
      </c>
      <c r="E5" t="n">
        <v>102.68</v>
      </c>
      <c r="F5" t="n">
        <v>99.39</v>
      </c>
      <c r="G5" t="n">
        <v>55.22</v>
      </c>
      <c r="H5" t="n">
        <v>1.07</v>
      </c>
      <c r="I5" t="n">
        <v>108</v>
      </c>
      <c r="J5" t="n">
        <v>65.25</v>
      </c>
      <c r="K5" t="n">
        <v>28.92</v>
      </c>
      <c r="L5" t="n">
        <v>4</v>
      </c>
      <c r="M5" t="n">
        <v>106</v>
      </c>
      <c r="N5" t="n">
        <v>7.33</v>
      </c>
      <c r="O5" t="n">
        <v>8281.25</v>
      </c>
      <c r="P5" t="n">
        <v>594.64</v>
      </c>
      <c r="Q5" t="n">
        <v>1206.6</v>
      </c>
      <c r="R5" t="n">
        <v>331.98</v>
      </c>
      <c r="S5" t="n">
        <v>133.29</v>
      </c>
      <c r="T5" t="n">
        <v>82159.8</v>
      </c>
      <c r="U5" t="n">
        <v>0.4</v>
      </c>
      <c r="V5" t="n">
        <v>0.75</v>
      </c>
      <c r="W5" t="n">
        <v>0.45</v>
      </c>
      <c r="X5" t="n">
        <v>4.85</v>
      </c>
      <c r="Y5" t="n">
        <v>0.5</v>
      </c>
      <c r="Z5" t="n">
        <v>10</v>
      </c>
      <c r="AA5" t="n">
        <v>708.0537075283955</v>
      </c>
      <c r="AB5" t="n">
        <v>968.790319765322</v>
      </c>
      <c r="AC5" t="n">
        <v>876.3303313526726</v>
      </c>
      <c r="AD5" t="n">
        <v>708053.7075283956</v>
      </c>
      <c r="AE5" t="n">
        <v>968790.319765322</v>
      </c>
      <c r="AF5" t="n">
        <v>2.120775090740062e-06</v>
      </c>
      <c r="AG5" t="n">
        <v>15</v>
      </c>
      <c r="AH5" t="n">
        <v>876330.3313526727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0.9823</v>
      </c>
      <c r="E6" t="n">
        <v>101.8</v>
      </c>
      <c r="F6" t="n">
        <v>98.84</v>
      </c>
      <c r="G6" t="n">
        <v>70.59999999999999</v>
      </c>
      <c r="H6" t="n">
        <v>1.31</v>
      </c>
      <c r="I6" t="n">
        <v>84</v>
      </c>
      <c r="J6" t="n">
        <v>66.42</v>
      </c>
      <c r="K6" t="n">
        <v>28.92</v>
      </c>
      <c r="L6" t="n">
        <v>5</v>
      </c>
      <c r="M6" t="n">
        <v>82</v>
      </c>
      <c r="N6" t="n">
        <v>7.49</v>
      </c>
      <c r="O6" t="n">
        <v>8425.16</v>
      </c>
      <c r="P6" t="n">
        <v>575.41</v>
      </c>
      <c r="Q6" t="n">
        <v>1206.59</v>
      </c>
      <c r="R6" t="n">
        <v>315.06</v>
      </c>
      <c r="S6" t="n">
        <v>133.29</v>
      </c>
      <c r="T6" t="n">
        <v>73822.94</v>
      </c>
      <c r="U6" t="n">
        <v>0.42</v>
      </c>
      <c r="V6" t="n">
        <v>0.76</v>
      </c>
      <c r="W6" t="n">
        <v>0.4</v>
      </c>
      <c r="X6" t="n">
        <v>4.3</v>
      </c>
      <c r="Y6" t="n">
        <v>0.5</v>
      </c>
      <c r="Z6" t="n">
        <v>10</v>
      </c>
      <c r="AA6" t="n">
        <v>685.5415420813746</v>
      </c>
      <c r="AB6" t="n">
        <v>937.9881818340624</v>
      </c>
      <c r="AC6" t="n">
        <v>848.4679062345002</v>
      </c>
      <c r="AD6" t="n">
        <v>685541.5420813746</v>
      </c>
      <c r="AE6" t="n">
        <v>937988.1818340624</v>
      </c>
      <c r="AF6" t="n">
        <v>2.139067020878902e-06</v>
      </c>
      <c r="AG6" t="n">
        <v>15</v>
      </c>
      <c r="AH6" t="n">
        <v>848467.9062345002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0.9966</v>
      </c>
      <c r="E7" t="n">
        <v>100.34</v>
      </c>
      <c r="F7" t="n">
        <v>97.61</v>
      </c>
      <c r="G7" t="n">
        <v>87.41</v>
      </c>
      <c r="H7" t="n">
        <v>1.55</v>
      </c>
      <c r="I7" t="n">
        <v>67</v>
      </c>
      <c r="J7" t="n">
        <v>67.59</v>
      </c>
      <c r="K7" t="n">
        <v>28.92</v>
      </c>
      <c r="L7" t="n">
        <v>6</v>
      </c>
      <c r="M7" t="n">
        <v>65</v>
      </c>
      <c r="N7" t="n">
        <v>7.66</v>
      </c>
      <c r="O7" t="n">
        <v>8569.4</v>
      </c>
      <c r="P7" t="n">
        <v>551.88</v>
      </c>
      <c r="Q7" t="n">
        <v>1206.59</v>
      </c>
      <c r="R7" t="n">
        <v>272.08</v>
      </c>
      <c r="S7" t="n">
        <v>133.29</v>
      </c>
      <c r="T7" t="n">
        <v>52419.28</v>
      </c>
      <c r="U7" t="n">
        <v>0.49</v>
      </c>
      <c r="V7" t="n">
        <v>0.77</v>
      </c>
      <c r="W7" t="n">
        <v>0.39</v>
      </c>
      <c r="X7" t="n">
        <v>3.07</v>
      </c>
      <c r="Y7" t="n">
        <v>0.5</v>
      </c>
      <c r="Z7" t="n">
        <v>10</v>
      </c>
      <c r="AA7" t="n">
        <v>648.6522002572036</v>
      </c>
      <c r="AB7" t="n">
        <v>887.5145569073298</v>
      </c>
      <c r="AC7" t="n">
        <v>802.8114132305976</v>
      </c>
      <c r="AD7" t="n">
        <v>648652.2002572037</v>
      </c>
      <c r="AE7" t="n">
        <v>887514.5569073298</v>
      </c>
      <c r="AF7" t="n">
        <v>2.170206854329547e-06</v>
      </c>
      <c r="AG7" t="n">
        <v>14</v>
      </c>
      <c r="AH7" t="n">
        <v>802811.4132305976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1.0035</v>
      </c>
      <c r="E8" t="n">
        <v>99.65000000000001</v>
      </c>
      <c r="F8" t="n">
        <v>97.08</v>
      </c>
      <c r="G8" t="n">
        <v>104.01</v>
      </c>
      <c r="H8" t="n">
        <v>1.78</v>
      </c>
      <c r="I8" t="n">
        <v>56</v>
      </c>
      <c r="J8" t="n">
        <v>68.76000000000001</v>
      </c>
      <c r="K8" t="n">
        <v>28.92</v>
      </c>
      <c r="L8" t="n">
        <v>7</v>
      </c>
      <c r="M8" t="n">
        <v>48</v>
      </c>
      <c r="N8" t="n">
        <v>7.83</v>
      </c>
      <c r="O8" t="n">
        <v>8713.950000000001</v>
      </c>
      <c r="P8" t="n">
        <v>530.9299999999999</v>
      </c>
      <c r="Q8" t="n">
        <v>1206.6</v>
      </c>
      <c r="R8" t="n">
        <v>253.58</v>
      </c>
      <c r="S8" t="n">
        <v>133.29</v>
      </c>
      <c r="T8" t="n">
        <v>43224.4</v>
      </c>
      <c r="U8" t="n">
        <v>0.53</v>
      </c>
      <c r="V8" t="n">
        <v>0.77</v>
      </c>
      <c r="W8" t="n">
        <v>0.38</v>
      </c>
      <c r="X8" t="n">
        <v>2.54</v>
      </c>
      <c r="Y8" t="n">
        <v>0.5</v>
      </c>
      <c r="Z8" t="n">
        <v>10</v>
      </c>
      <c r="AA8" t="n">
        <v>626.3870098240581</v>
      </c>
      <c r="AB8" t="n">
        <v>857.0503410858233</v>
      </c>
      <c r="AC8" t="n">
        <v>775.2546594103002</v>
      </c>
      <c r="AD8" t="n">
        <v>626387.009824058</v>
      </c>
      <c r="AE8" t="n">
        <v>857050.3410858234</v>
      </c>
      <c r="AF8" t="n">
        <v>2.185232368372165e-06</v>
      </c>
      <c r="AG8" t="n">
        <v>14</v>
      </c>
      <c r="AH8" t="n">
        <v>775254.6594103002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1.0061</v>
      </c>
      <c r="E9" t="n">
        <v>99.39</v>
      </c>
      <c r="F9" t="n">
        <v>96.89</v>
      </c>
      <c r="G9" t="n">
        <v>113.99</v>
      </c>
      <c r="H9" t="n">
        <v>2</v>
      </c>
      <c r="I9" t="n">
        <v>51</v>
      </c>
      <c r="J9" t="n">
        <v>69.93000000000001</v>
      </c>
      <c r="K9" t="n">
        <v>28.92</v>
      </c>
      <c r="L9" t="n">
        <v>8</v>
      </c>
      <c r="M9" t="n">
        <v>12</v>
      </c>
      <c r="N9" t="n">
        <v>8.01</v>
      </c>
      <c r="O9" t="n">
        <v>8858.84</v>
      </c>
      <c r="P9" t="n">
        <v>523.66</v>
      </c>
      <c r="Q9" t="n">
        <v>1206.6</v>
      </c>
      <c r="R9" t="n">
        <v>246.03</v>
      </c>
      <c r="S9" t="n">
        <v>133.29</v>
      </c>
      <c r="T9" t="n">
        <v>39471.12</v>
      </c>
      <c r="U9" t="n">
        <v>0.54</v>
      </c>
      <c r="V9" t="n">
        <v>0.77</v>
      </c>
      <c r="W9" t="n">
        <v>0.41</v>
      </c>
      <c r="X9" t="n">
        <v>2.35</v>
      </c>
      <c r="Y9" t="n">
        <v>0.5</v>
      </c>
      <c r="Z9" t="n">
        <v>10</v>
      </c>
      <c r="AA9" t="n">
        <v>618.62285493253</v>
      </c>
      <c r="AB9" t="n">
        <v>846.4270818328953</v>
      </c>
      <c r="AC9" t="n">
        <v>765.6452691106336</v>
      </c>
      <c r="AD9" t="n">
        <v>618622.85493253</v>
      </c>
      <c r="AE9" t="n">
        <v>846427.0818328953</v>
      </c>
      <c r="AF9" t="n">
        <v>2.190894156272283e-06</v>
      </c>
      <c r="AG9" t="n">
        <v>14</v>
      </c>
      <c r="AH9" t="n">
        <v>765645.2691106336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1.0068</v>
      </c>
      <c r="E10" t="n">
        <v>99.31999999999999</v>
      </c>
      <c r="F10" t="n">
        <v>96.83</v>
      </c>
      <c r="G10" t="n">
        <v>116.2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529.8099999999999</v>
      </c>
      <c r="Q10" t="n">
        <v>1206.62</v>
      </c>
      <c r="R10" t="n">
        <v>243.66</v>
      </c>
      <c r="S10" t="n">
        <v>133.29</v>
      </c>
      <c r="T10" t="n">
        <v>38294.03</v>
      </c>
      <c r="U10" t="n">
        <v>0.55</v>
      </c>
      <c r="V10" t="n">
        <v>0.77</v>
      </c>
      <c r="W10" t="n">
        <v>0.42</v>
      </c>
      <c r="X10" t="n">
        <v>2.29</v>
      </c>
      <c r="Y10" t="n">
        <v>0.5</v>
      </c>
      <c r="Z10" t="n">
        <v>10</v>
      </c>
      <c r="AA10" t="n">
        <v>623.5451752472208</v>
      </c>
      <c r="AB10" t="n">
        <v>853.1620176449017</v>
      </c>
      <c r="AC10" t="n">
        <v>771.737432101284</v>
      </c>
      <c r="AD10" t="n">
        <v>623545.1752472208</v>
      </c>
      <c r="AE10" t="n">
        <v>853162.0176449016</v>
      </c>
      <c r="AF10" t="n">
        <v>2.192418483783853e-06</v>
      </c>
      <c r="AG10" t="n">
        <v>14</v>
      </c>
      <c r="AH10" t="n">
        <v>771737.4321012839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0.4225</v>
      </c>
      <c r="E2" t="n">
        <v>236.7</v>
      </c>
      <c r="F2" t="n">
        <v>178</v>
      </c>
      <c r="G2" t="n">
        <v>6.43</v>
      </c>
      <c r="H2" t="n">
        <v>0.11</v>
      </c>
      <c r="I2" t="n">
        <v>1662</v>
      </c>
      <c r="J2" t="n">
        <v>167.88</v>
      </c>
      <c r="K2" t="n">
        <v>51.39</v>
      </c>
      <c r="L2" t="n">
        <v>1</v>
      </c>
      <c r="M2" t="n">
        <v>1660</v>
      </c>
      <c r="N2" t="n">
        <v>30.49</v>
      </c>
      <c r="O2" t="n">
        <v>20939.59</v>
      </c>
      <c r="P2" t="n">
        <v>2257.1</v>
      </c>
      <c r="Q2" t="n">
        <v>1206.94</v>
      </c>
      <c r="R2" t="n">
        <v>3009.1</v>
      </c>
      <c r="S2" t="n">
        <v>133.29</v>
      </c>
      <c r="T2" t="n">
        <v>1412951.14</v>
      </c>
      <c r="U2" t="n">
        <v>0.04</v>
      </c>
      <c r="V2" t="n">
        <v>0.42</v>
      </c>
      <c r="W2" t="n">
        <v>2.96</v>
      </c>
      <c r="X2" t="n">
        <v>83.44</v>
      </c>
      <c r="Y2" t="n">
        <v>0.5</v>
      </c>
      <c r="Z2" t="n">
        <v>10</v>
      </c>
      <c r="AA2" t="n">
        <v>5348.850162673482</v>
      </c>
      <c r="AB2" t="n">
        <v>7318.532767185201</v>
      </c>
      <c r="AC2" t="n">
        <v>6620.062271510019</v>
      </c>
      <c r="AD2" t="n">
        <v>5348850.162673483</v>
      </c>
      <c r="AE2" t="n">
        <v>7318532.767185201</v>
      </c>
      <c r="AF2" t="n">
        <v>8.724776640735898e-07</v>
      </c>
      <c r="AG2" t="n">
        <v>33</v>
      </c>
      <c r="AH2" t="n">
        <v>6620062.271510019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0.7063</v>
      </c>
      <c r="E3" t="n">
        <v>141.58</v>
      </c>
      <c r="F3" t="n">
        <v>120.5</v>
      </c>
      <c r="G3" t="n">
        <v>13.1</v>
      </c>
      <c r="H3" t="n">
        <v>0.21</v>
      </c>
      <c r="I3" t="n">
        <v>552</v>
      </c>
      <c r="J3" t="n">
        <v>169.33</v>
      </c>
      <c r="K3" t="n">
        <v>51.39</v>
      </c>
      <c r="L3" t="n">
        <v>2</v>
      </c>
      <c r="M3" t="n">
        <v>550</v>
      </c>
      <c r="N3" t="n">
        <v>30.94</v>
      </c>
      <c r="O3" t="n">
        <v>21118.46</v>
      </c>
      <c r="P3" t="n">
        <v>1521.31</v>
      </c>
      <c r="Q3" t="n">
        <v>1206.68</v>
      </c>
      <c r="R3" t="n">
        <v>1048.66</v>
      </c>
      <c r="S3" t="n">
        <v>133.29</v>
      </c>
      <c r="T3" t="n">
        <v>438280.84</v>
      </c>
      <c r="U3" t="n">
        <v>0.13</v>
      </c>
      <c r="V3" t="n">
        <v>0.62</v>
      </c>
      <c r="W3" t="n">
        <v>1.15</v>
      </c>
      <c r="X3" t="n">
        <v>25.95</v>
      </c>
      <c r="Y3" t="n">
        <v>0.5</v>
      </c>
      <c r="Z3" t="n">
        <v>10</v>
      </c>
      <c r="AA3" t="n">
        <v>2209.431196862557</v>
      </c>
      <c r="AB3" t="n">
        <v>3023.041236772613</v>
      </c>
      <c r="AC3" t="n">
        <v>2734.526423999944</v>
      </c>
      <c r="AD3" t="n">
        <v>2209431.196862557</v>
      </c>
      <c r="AE3" t="n">
        <v>3023041.236772613</v>
      </c>
      <c r="AF3" t="n">
        <v>1.458534850024086e-06</v>
      </c>
      <c r="AG3" t="n">
        <v>20</v>
      </c>
      <c r="AH3" t="n">
        <v>2734526.423999944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0.8084</v>
      </c>
      <c r="E4" t="n">
        <v>123.7</v>
      </c>
      <c r="F4" t="n">
        <v>110.01</v>
      </c>
      <c r="G4" t="n">
        <v>19.76</v>
      </c>
      <c r="H4" t="n">
        <v>0.31</v>
      </c>
      <c r="I4" t="n">
        <v>334</v>
      </c>
      <c r="J4" t="n">
        <v>170.79</v>
      </c>
      <c r="K4" t="n">
        <v>51.39</v>
      </c>
      <c r="L4" t="n">
        <v>3</v>
      </c>
      <c r="M4" t="n">
        <v>332</v>
      </c>
      <c r="N4" t="n">
        <v>31.4</v>
      </c>
      <c r="O4" t="n">
        <v>21297.94</v>
      </c>
      <c r="P4" t="n">
        <v>1385.16</v>
      </c>
      <c r="Q4" t="n">
        <v>1206.63</v>
      </c>
      <c r="R4" t="n">
        <v>692.38</v>
      </c>
      <c r="S4" t="n">
        <v>133.29</v>
      </c>
      <c r="T4" t="n">
        <v>261233.1</v>
      </c>
      <c r="U4" t="n">
        <v>0.19</v>
      </c>
      <c r="V4" t="n">
        <v>0.68</v>
      </c>
      <c r="W4" t="n">
        <v>0.8100000000000001</v>
      </c>
      <c r="X4" t="n">
        <v>15.47</v>
      </c>
      <c r="Y4" t="n">
        <v>0.5</v>
      </c>
      <c r="Z4" t="n">
        <v>10</v>
      </c>
      <c r="AA4" t="n">
        <v>1774.286100098099</v>
      </c>
      <c r="AB4" t="n">
        <v>2427.656518132514</v>
      </c>
      <c r="AC4" t="n">
        <v>2195.964387279269</v>
      </c>
      <c r="AD4" t="n">
        <v>1774286.100098099</v>
      </c>
      <c r="AE4" t="n">
        <v>2427656.518132514</v>
      </c>
      <c r="AF4" t="n">
        <v>1.669375014525657e-06</v>
      </c>
      <c r="AG4" t="n">
        <v>18</v>
      </c>
      <c r="AH4" t="n">
        <v>2195964.387279269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0.8615</v>
      </c>
      <c r="E5" t="n">
        <v>116.07</v>
      </c>
      <c r="F5" t="n">
        <v>105.56</v>
      </c>
      <c r="G5" t="n">
        <v>26.39</v>
      </c>
      <c r="H5" t="n">
        <v>0.41</v>
      </c>
      <c r="I5" t="n">
        <v>240</v>
      </c>
      <c r="J5" t="n">
        <v>172.25</v>
      </c>
      <c r="K5" t="n">
        <v>51.39</v>
      </c>
      <c r="L5" t="n">
        <v>4</v>
      </c>
      <c r="M5" t="n">
        <v>238</v>
      </c>
      <c r="N5" t="n">
        <v>31.86</v>
      </c>
      <c r="O5" t="n">
        <v>21478.05</v>
      </c>
      <c r="P5" t="n">
        <v>1325.64</v>
      </c>
      <c r="Q5" t="n">
        <v>1206.64</v>
      </c>
      <c r="R5" t="n">
        <v>542.22</v>
      </c>
      <c r="S5" t="n">
        <v>133.29</v>
      </c>
      <c r="T5" t="n">
        <v>186621.05</v>
      </c>
      <c r="U5" t="n">
        <v>0.25</v>
      </c>
      <c r="V5" t="n">
        <v>0.71</v>
      </c>
      <c r="W5" t="n">
        <v>0.64</v>
      </c>
      <c r="X5" t="n">
        <v>11.02</v>
      </c>
      <c r="Y5" t="n">
        <v>0.5</v>
      </c>
      <c r="Z5" t="n">
        <v>10</v>
      </c>
      <c r="AA5" t="n">
        <v>1600.258594043439</v>
      </c>
      <c r="AB5" t="n">
        <v>2189.544406796816</v>
      </c>
      <c r="AC5" t="n">
        <v>1980.577361657002</v>
      </c>
      <c r="AD5" t="n">
        <v>1600258.594043439</v>
      </c>
      <c r="AE5" t="n">
        <v>2189544.406796816</v>
      </c>
      <c r="AF5" t="n">
        <v>1.779028420353604e-06</v>
      </c>
      <c r="AG5" t="n">
        <v>17</v>
      </c>
      <c r="AH5" t="n">
        <v>1980577.361657002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0.8944</v>
      </c>
      <c r="E6" t="n">
        <v>111.8</v>
      </c>
      <c r="F6" t="n">
        <v>103.09</v>
      </c>
      <c r="G6" t="n">
        <v>33.08</v>
      </c>
      <c r="H6" t="n">
        <v>0.51</v>
      </c>
      <c r="I6" t="n">
        <v>187</v>
      </c>
      <c r="J6" t="n">
        <v>173.71</v>
      </c>
      <c r="K6" t="n">
        <v>51.39</v>
      </c>
      <c r="L6" t="n">
        <v>5</v>
      </c>
      <c r="M6" t="n">
        <v>185</v>
      </c>
      <c r="N6" t="n">
        <v>32.32</v>
      </c>
      <c r="O6" t="n">
        <v>21658.78</v>
      </c>
      <c r="P6" t="n">
        <v>1291.08</v>
      </c>
      <c r="Q6" t="n">
        <v>1206.61</v>
      </c>
      <c r="R6" t="n">
        <v>457.66</v>
      </c>
      <c r="S6" t="n">
        <v>133.29</v>
      </c>
      <c r="T6" t="n">
        <v>144606.55</v>
      </c>
      <c r="U6" t="n">
        <v>0.29</v>
      </c>
      <c r="V6" t="n">
        <v>0.73</v>
      </c>
      <c r="W6" t="n">
        <v>0.58</v>
      </c>
      <c r="X6" t="n">
        <v>8.550000000000001</v>
      </c>
      <c r="Y6" t="n">
        <v>0.5</v>
      </c>
      <c r="Z6" t="n">
        <v>10</v>
      </c>
      <c r="AA6" t="n">
        <v>1502.030980199451</v>
      </c>
      <c r="AB6" t="n">
        <v>2055.145052038991</v>
      </c>
      <c r="AC6" t="n">
        <v>1859.004892686586</v>
      </c>
      <c r="AD6" t="n">
        <v>1502030.980199451</v>
      </c>
      <c r="AE6" t="n">
        <v>2055145.052038991</v>
      </c>
      <c r="AF6" t="n">
        <v>1.846968101177322e-06</v>
      </c>
      <c r="AG6" t="n">
        <v>16</v>
      </c>
      <c r="AH6" t="n">
        <v>1859004.892686586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0.9167999999999999</v>
      </c>
      <c r="E7" t="n">
        <v>109.07</v>
      </c>
      <c r="F7" t="n">
        <v>101.51</v>
      </c>
      <c r="G7" t="n">
        <v>39.81</v>
      </c>
      <c r="H7" t="n">
        <v>0.61</v>
      </c>
      <c r="I7" t="n">
        <v>153</v>
      </c>
      <c r="J7" t="n">
        <v>175.18</v>
      </c>
      <c r="K7" t="n">
        <v>51.39</v>
      </c>
      <c r="L7" t="n">
        <v>6</v>
      </c>
      <c r="M7" t="n">
        <v>151</v>
      </c>
      <c r="N7" t="n">
        <v>32.79</v>
      </c>
      <c r="O7" t="n">
        <v>21840.16</v>
      </c>
      <c r="P7" t="n">
        <v>1268.4</v>
      </c>
      <c r="Q7" t="n">
        <v>1206.6</v>
      </c>
      <c r="R7" t="n">
        <v>404.13</v>
      </c>
      <c r="S7" t="n">
        <v>133.29</v>
      </c>
      <c r="T7" t="n">
        <v>118011.65</v>
      </c>
      <c r="U7" t="n">
        <v>0.33</v>
      </c>
      <c r="V7" t="n">
        <v>0.74</v>
      </c>
      <c r="W7" t="n">
        <v>0.52</v>
      </c>
      <c r="X7" t="n">
        <v>6.97</v>
      </c>
      <c r="Y7" t="n">
        <v>0.5</v>
      </c>
      <c r="Z7" t="n">
        <v>10</v>
      </c>
      <c r="AA7" t="n">
        <v>1445.003483209903</v>
      </c>
      <c r="AB7" t="n">
        <v>1977.117514782286</v>
      </c>
      <c r="AC7" t="n">
        <v>1788.424194073324</v>
      </c>
      <c r="AD7" t="n">
        <v>1445003.483209903</v>
      </c>
      <c r="AE7" t="n">
        <v>1977117.514782286</v>
      </c>
      <c r="AF7" t="n">
        <v>1.893224905142407e-06</v>
      </c>
      <c r="AG7" t="n">
        <v>16</v>
      </c>
      <c r="AH7" t="n">
        <v>1788424.194073324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100.38</v>
      </c>
      <c r="G8" t="n">
        <v>46.33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1251.48</v>
      </c>
      <c r="Q8" t="n">
        <v>1206.62</v>
      </c>
      <c r="R8" t="n">
        <v>365.89</v>
      </c>
      <c r="S8" t="n">
        <v>133.29</v>
      </c>
      <c r="T8" t="n">
        <v>99009.52</v>
      </c>
      <c r="U8" t="n">
        <v>0.36</v>
      </c>
      <c r="V8" t="n">
        <v>0.75</v>
      </c>
      <c r="W8" t="n">
        <v>0.48</v>
      </c>
      <c r="X8" t="n">
        <v>5.84</v>
      </c>
      <c r="Y8" t="n">
        <v>0.5</v>
      </c>
      <c r="Z8" t="n">
        <v>10</v>
      </c>
      <c r="AA8" t="n">
        <v>1397.076128220968</v>
      </c>
      <c r="AB8" t="n">
        <v>1911.54119328075</v>
      </c>
      <c r="AC8" t="n">
        <v>1729.10638465895</v>
      </c>
      <c r="AD8" t="n">
        <v>1397076.128220968</v>
      </c>
      <c r="AE8" t="n">
        <v>1911541.19328075</v>
      </c>
      <c r="AF8" t="n">
        <v>1.927091493759702e-06</v>
      </c>
      <c r="AG8" t="n">
        <v>15</v>
      </c>
      <c r="AH8" t="n">
        <v>1729106.38465895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0.9458</v>
      </c>
      <c r="E9" t="n">
        <v>105.73</v>
      </c>
      <c r="F9" t="n">
        <v>99.56</v>
      </c>
      <c r="G9" t="n">
        <v>53.34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1238.52</v>
      </c>
      <c r="Q9" t="n">
        <v>1206.66</v>
      </c>
      <c r="R9" t="n">
        <v>338.04</v>
      </c>
      <c r="S9" t="n">
        <v>133.29</v>
      </c>
      <c r="T9" t="n">
        <v>85173.78</v>
      </c>
      <c r="U9" t="n">
        <v>0.39</v>
      </c>
      <c r="V9" t="n">
        <v>0.75</v>
      </c>
      <c r="W9" t="n">
        <v>0.45</v>
      </c>
      <c r="X9" t="n">
        <v>5.02</v>
      </c>
      <c r="Y9" t="n">
        <v>0.5</v>
      </c>
      <c r="Z9" t="n">
        <v>10</v>
      </c>
      <c r="AA9" t="n">
        <v>1367.168156901226</v>
      </c>
      <c r="AB9" t="n">
        <v>1870.619787474508</v>
      </c>
      <c r="AC9" t="n">
        <v>1692.090460389301</v>
      </c>
      <c r="AD9" t="n">
        <v>1367168.156901226</v>
      </c>
      <c r="AE9" t="n">
        <v>1870619.787474507</v>
      </c>
      <c r="AF9" t="n">
        <v>1.953110945990062e-06</v>
      </c>
      <c r="AG9" t="n">
        <v>15</v>
      </c>
      <c r="AH9" t="n">
        <v>1692090.460389301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0.9554</v>
      </c>
      <c r="E10" t="n">
        <v>104.67</v>
      </c>
      <c r="F10" t="n">
        <v>98.94</v>
      </c>
      <c r="G10" t="n">
        <v>59.96</v>
      </c>
      <c r="H10" t="n">
        <v>0.89</v>
      </c>
      <c r="I10" t="n">
        <v>99</v>
      </c>
      <c r="J10" t="n">
        <v>179.63</v>
      </c>
      <c r="K10" t="n">
        <v>51.39</v>
      </c>
      <c r="L10" t="n">
        <v>9</v>
      </c>
      <c r="M10" t="n">
        <v>97</v>
      </c>
      <c r="N10" t="n">
        <v>34.24</v>
      </c>
      <c r="O10" t="n">
        <v>22388.15</v>
      </c>
      <c r="P10" t="n">
        <v>1227.48</v>
      </c>
      <c r="Q10" t="n">
        <v>1206.61</v>
      </c>
      <c r="R10" t="n">
        <v>317.01</v>
      </c>
      <c r="S10" t="n">
        <v>133.29</v>
      </c>
      <c r="T10" t="n">
        <v>74722.85000000001</v>
      </c>
      <c r="U10" t="n">
        <v>0.42</v>
      </c>
      <c r="V10" t="n">
        <v>0.76</v>
      </c>
      <c r="W10" t="n">
        <v>0.43</v>
      </c>
      <c r="X10" t="n">
        <v>4.4</v>
      </c>
      <c r="Y10" t="n">
        <v>0.5</v>
      </c>
      <c r="Z10" t="n">
        <v>10</v>
      </c>
      <c r="AA10" t="n">
        <v>1343.853479153036</v>
      </c>
      <c r="AB10" t="n">
        <v>1838.719616808444</v>
      </c>
      <c r="AC10" t="n">
        <v>1663.234797239436</v>
      </c>
      <c r="AD10" t="n">
        <v>1343853.479153036</v>
      </c>
      <c r="AE10" t="n">
        <v>1838719.616808444</v>
      </c>
      <c r="AF10" t="n">
        <v>1.972935290546527e-06</v>
      </c>
      <c r="AG10" t="n">
        <v>15</v>
      </c>
      <c r="AH10" t="n">
        <v>1663234.797239436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0.9666</v>
      </c>
      <c r="E11" t="n">
        <v>103.46</v>
      </c>
      <c r="F11" t="n">
        <v>98.09999999999999</v>
      </c>
      <c r="G11" t="n">
        <v>66.89</v>
      </c>
      <c r="H11" t="n">
        <v>0.98</v>
      </c>
      <c r="I11" t="n">
        <v>88</v>
      </c>
      <c r="J11" t="n">
        <v>181.12</v>
      </c>
      <c r="K11" t="n">
        <v>51.39</v>
      </c>
      <c r="L11" t="n">
        <v>10</v>
      </c>
      <c r="M11" t="n">
        <v>86</v>
      </c>
      <c r="N11" t="n">
        <v>34.73</v>
      </c>
      <c r="O11" t="n">
        <v>22572.13</v>
      </c>
      <c r="P11" t="n">
        <v>1213.65</v>
      </c>
      <c r="Q11" t="n">
        <v>1206.59</v>
      </c>
      <c r="R11" t="n">
        <v>287.55</v>
      </c>
      <c r="S11" t="n">
        <v>133.29</v>
      </c>
      <c r="T11" t="n">
        <v>60048.56</v>
      </c>
      <c r="U11" t="n">
        <v>0.46</v>
      </c>
      <c r="V11" t="n">
        <v>0.76</v>
      </c>
      <c r="W11" t="n">
        <v>0.43</v>
      </c>
      <c r="X11" t="n">
        <v>3.57</v>
      </c>
      <c r="Y11" t="n">
        <v>0.5</v>
      </c>
      <c r="Z11" t="n">
        <v>10</v>
      </c>
      <c r="AA11" t="n">
        <v>1316.255535196176</v>
      </c>
      <c r="AB11" t="n">
        <v>1800.958892351309</v>
      </c>
      <c r="AC11" t="n">
        <v>1629.07790332698</v>
      </c>
      <c r="AD11" t="n">
        <v>1316255.535196176</v>
      </c>
      <c r="AE11" t="n">
        <v>1800958.892351309</v>
      </c>
      <c r="AF11" t="n">
        <v>1.99606369252907e-06</v>
      </c>
      <c r="AG11" t="n">
        <v>15</v>
      </c>
      <c r="AH11" t="n">
        <v>1629077.90332698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0.9663</v>
      </c>
      <c r="E12" t="n">
        <v>103.49</v>
      </c>
      <c r="F12" t="n">
        <v>98.37</v>
      </c>
      <c r="G12" t="n">
        <v>72.87</v>
      </c>
      <c r="H12" t="n">
        <v>1.07</v>
      </c>
      <c r="I12" t="n">
        <v>81</v>
      </c>
      <c r="J12" t="n">
        <v>182.62</v>
      </c>
      <c r="K12" t="n">
        <v>51.39</v>
      </c>
      <c r="L12" t="n">
        <v>11</v>
      </c>
      <c r="M12" t="n">
        <v>79</v>
      </c>
      <c r="N12" t="n">
        <v>35.22</v>
      </c>
      <c r="O12" t="n">
        <v>22756.91</v>
      </c>
      <c r="P12" t="n">
        <v>1215.38</v>
      </c>
      <c r="Q12" t="n">
        <v>1206.6</v>
      </c>
      <c r="R12" t="n">
        <v>298.45</v>
      </c>
      <c r="S12" t="n">
        <v>133.29</v>
      </c>
      <c r="T12" t="n">
        <v>65533.68</v>
      </c>
      <c r="U12" t="n">
        <v>0.45</v>
      </c>
      <c r="V12" t="n">
        <v>0.76</v>
      </c>
      <c r="W12" t="n">
        <v>0.4</v>
      </c>
      <c r="X12" t="n">
        <v>3.83</v>
      </c>
      <c r="Y12" t="n">
        <v>0.5</v>
      </c>
      <c r="Z12" t="n">
        <v>10</v>
      </c>
      <c r="AA12" t="n">
        <v>1318.48109540266</v>
      </c>
      <c r="AB12" t="n">
        <v>1804.004002010608</v>
      </c>
      <c r="AC12" t="n">
        <v>1631.832391994234</v>
      </c>
      <c r="AD12" t="n">
        <v>1318481.09540266</v>
      </c>
      <c r="AE12" t="n">
        <v>1804004.002010608</v>
      </c>
      <c r="AF12" t="n">
        <v>1.99544418176168e-06</v>
      </c>
      <c r="AG12" t="n">
        <v>15</v>
      </c>
      <c r="AH12" t="n">
        <v>1631832.391994234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0.9735</v>
      </c>
      <c r="E13" t="n">
        <v>102.72</v>
      </c>
      <c r="F13" t="n">
        <v>97.88</v>
      </c>
      <c r="G13" t="n">
        <v>80.45</v>
      </c>
      <c r="H13" t="n">
        <v>1.16</v>
      </c>
      <c r="I13" t="n">
        <v>73</v>
      </c>
      <c r="J13" t="n">
        <v>184.12</v>
      </c>
      <c r="K13" t="n">
        <v>51.39</v>
      </c>
      <c r="L13" t="n">
        <v>12</v>
      </c>
      <c r="M13" t="n">
        <v>71</v>
      </c>
      <c r="N13" t="n">
        <v>35.73</v>
      </c>
      <c r="O13" t="n">
        <v>22942.24</v>
      </c>
      <c r="P13" t="n">
        <v>1206.11</v>
      </c>
      <c r="Q13" t="n">
        <v>1206.59</v>
      </c>
      <c r="R13" t="n">
        <v>281.22</v>
      </c>
      <c r="S13" t="n">
        <v>133.29</v>
      </c>
      <c r="T13" t="n">
        <v>56958.7</v>
      </c>
      <c r="U13" t="n">
        <v>0.47</v>
      </c>
      <c r="V13" t="n">
        <v>0.76</v>
      </c>
      <c r="W13" t="n">
        <v>0.39</v>
      </c>
      <c r="X13" t="n">
        <v>3.34</v>
      </c>
      <c r="Y13" t="n">
        <v>0.5</v>
      </c>
      <c r="Z13" t="n">
        <v>10</v>
      </c>
      <c r="AA13" t="n">
        <v>1300.767786185895</v>
      </c>
      <c r="AB13" t="n">
        <v>1779.76787088418</v>
      </c>
      <c r="AC13" t="n">
        <v>1609.909323206889</v>
      </c>
      <c r="AD13" t="n">
        <v>1300767.786185895</v>
      </c>
      <c r="AE13" t="n">
        <v>1779767.87088418</v>
      </c>
      <c r="AF13" t="n">
        <v>2.010312440179029e-06</v>
      </c>
      <c r="AG13" t="n">
        <v>15</v>
      </c>
      <c r="AH13" t="n">
        <v>1609909.323206889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0.9774</v>
      </c>
      <c r="E14" t="n">
        <v>102.31</v>
      </c>
      <c r="F14" t="n">
        <v>97.63</v>
      </c>
      <c r="G14" t="n">
        <v>86.15000000000001</v>
      </c>
      <c r="H14" t="n">
        <v>1.24</v>
      </c>
      <c r="I14" t="n">
        <v>68</v>
      </c>
      <c r="J14" t="n">
        <v>185.63</v>
      </c>
      <c r="K14" t="n">
        <v>51.39</v>
      </c>
      <c r="L14" t="n">
        <v>13</v>
      </c>
      <c r="M14" t="n">
        <v>66</v>
      </c>
      <c r="N14" t="n">
        <v>36.24</v>
      </c>
      <c r="O14" t="n">
        <v>23128.27</v>
      </c>
      <c r="P14" t="n">
        <v>1201.32</v>
      </c>
      <c r="Q14" t="n">
        <v>1206.61</v>
      </c>
      <c r="R14" t="n">
        <v>272.94</v>
      </c>
      <c r="S14" t="n">
        <v>133.29</v>
      </c>
      <c r="T14" t="n">
        <v>52843.96</v>
      </c>
      <c r="U14" t="n">
        <v>0.49</v>
      </c>
      <c r="V14" t="n">
        <v>0.77</v>
      </c>
      <c r="W14" t="n">
        <v>0.38</v>
      </c>
      <c r="X14" t="n">
        <v>3.1</v>
      </c>
      <c r="Y14" t="n">
        <v>0.5</v>
      </c>
      <c r="Z14" t="n">
        <v>10</v>
      </c>
      <c r="AA14" t="n">
        <v>1291.504651808013</v>
      </c>
      <c r="AB14" t="n">
        <v>1767.093641767715</v>
      </c>
      <c r="AC14" t="n">
        <v>1598.444704728907</v>
      </c>
      <c r="AD14" t="n">
        <v>1291504.651808013</v>
      </c>
      <c r="AE14" t="n">
        <v>1767093.641767715</v>
      </c>
      <c r="AF14" t="n">
        <v>2.018366080155093e-06</v>
      </c>
      <c r="AG14" t="n">
        <v>15</v>
      </c>
      <c r="AH14" t="n">
        <v>1598444.704728907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0.9813</v>
      </c>
      <c r="E15" t="n">
        <v>101.91</v>
      </c>
      <c r="F15" t="n">
        <v>97.40000000000001</v>
      </c>
      <c r="G15" t="n">
        <v>92.76000000000001</v>
      </c>
      <c r="H15" t="n">
        <v>1.33</v>
      </c>
      <c r="I15" t="n">
        <v>63</v>
      </c>
      <c r="J15" t="n">
        <v>187.14</v>
      </c>
      <c r="K15" t="n">
        <v>51.39</v>
      </c>
      <c r="L15" t="n">
        <v>14</v>
      </c>
      <c r="M15" t="n">
        <v>61</v>
      </c>
      <c r="N15" t="n">
        <v>36.75</v>
      </c>
      <c r="O15" t="n">
        <v>23314.98</v>
      </c>
      <c r="P15" t="n">
        <v>1194.47</v>
      </c>
      <c r="Q15" t="n">
        <v>1206.63</v>
      </c>
      <c r="R15" t="n">
        <v>265.19</v>
      </c>
      <c r="S15" t="n">
        <v>133.29</v>
      </c>
      <c r="T15" t="n">
        <v>48991.83</v>
      </c>
      <c r="U15" t="n">
        <v>0.5</v>
      </c>
      <c r="V15" t="n">
        <v>0.77</v>
      </c>
      <c r="W15" t="n">
        <v>0.37</v>
      </c>
      <c r="X15" t="n">
        <v>2.86</v>
      </c>
      <c r="Y15" t="n">
        <v>0.5</v>
      </c>
      <c r="Z15" t="n">
        <v>10</v>
      </c>
      <c r="AA15" t="n">
        <v>1280.508749402768</v>
      </c>
      <c r="AB15" t="n">
        <v>1752.048562991881</v>
      </c>
      <c r="AC15" t="n">
        <v>1584.835507155538</v>
      </c>
      <c r="AD15" t="n">
        <v>1280508.749402768</v>
      </c>
      <c r="AE15" t="n">
        <v>1752048.562991882</v>
      </c>
      <c r="AF15" t="n">
        <v>2.026419720131156e-06</v>
      </c>
      <c r="AG15" t="n">
        <v>15</v>
      </c>
      <c r="AH15" t="n">
        <v>1584835.507155538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0.9854000000000001</v>
      </c>
      <c r="E16" t="n">
        <v>101.49</v>
      </c>
      <c r="F16" t="n">
        <v>97.15000000000001</v>
      </c>
      <c r="G16" t="n">
        <v>100.5</v>
      </c>
      <c r="H16" t="n">
        <v>1.41</v>
      </c>
      <c r="I16" t="n">
        <v>58</v>
      </c>
      <c r="J16" t="n">
        <v>188.66</v>
      </c>
      <c r="K16" t="n">
        <v>51.39</v>
      </c>
      <c r="L16" t="n">
        <v>15</v>
      </c>
      <c r="M16" t="n">
        <v>56</v>
      </c>
      <c r="N16" t="n">
        <v>37.27</v>
      </c>
      <c r="O16" t="n">
        <v>23502.4</v>
      </c>
      <c r="P16" t="n">
        <v>1190</v>
      </c>
      <c r="Q16" t="n">
        <v>1206.6</v>
      </c>
      <c r="R16" t="n">
        <v>256.42</v>
      </c>
      <c r="S16" t="n">
        <v>133.29</v>
      </c>
      <c r="T16" t="n">
        <v>44630.93</v>
      </c>
      <c r="U16" t="n">
        <v>0.52</v>
      </c>
      <c r="V16" t="n">
        <v>0.77</v>
      </c>
      <c r="W16" t="n">
        <v>0.37</v>
      </c>
      <c r="X16" t="n">
        <v>2.61</v>
      </c>
      <c r="Y16" t="n">
        <v>0.5</v>
      </c>
      <c r="Z16" t="n">
        <v>10</v>
      </c>
      <c r="AA16" t="n">
        <v>1271.447437935284</v>
      </c>
      <c r="AB16" t="n">
        <v>1739.650476885221</v>
      </c>
      <c r="AC16" t="n">
        <v>1573.620676986074</v>
      </c>
      <c r="AD16" t="n">
        <v>1271447.437935284</v>
      </c>
      <c r="AE16" t="n">
        <v>1739650.476885221</v>
      </c>
      <c r="AF16" t="n">
        <v>2.03488636728548e-06</v>
      </c>
      <c r="AG16" t="n">
        <v>15</v>
      </c>
      <c r="AH16" t="n">
        <v>1573620.676986074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0.9886</v>
      </c>
      <c r="E17" t="n">
        <v>101.16</v>
      </c>
      <c r="F17" t="n">
        <v>96.95</v>
      </c>
      <c r="G17" t="n">
        <v>107.73</v>
      </c>
      <c r="H17" t="n">
        <v>1.49</v>
      </c>
      <c r="I17" t="n">
        <v>54</v>
      </c>
      <c r="J17" t="n">
        <v>190.19</v>
      </c>
      <c r="K17" t="n">
        <v>51.39</v>
      </c>
      <c r="L17" t="n">
        <v>16</v>
      </c>
      <c r="M17" t="n">
        <v>52</v>
      </c>
      <c r="N17" t="n">
        <v>37.79</v>
      </c>
      <c r="O17" t="n">
        <v>23690.52</v>
      </c>
      <c r="P17" t="n">
        <v>1184.27</v>
      </c>
      <c r="Q17" t="n">
        <v>1206.61</v>
      </c>
      <c r="R17" t="n">
        <v>249.72</v>
      </c>
      <c r="S17" t="n">
        <v>133.29</v>
      </c>
      <c r="T17" t="n">
        <v>41302.3</v>
      </c>
      <c r="U17" t="n">
        <v>0.53</v>
      </c>
      <c r="V17" t="n">
        <v>0.77</v>
      </c>
      <c r="W17" t="n">
        <v>0.36</v>
      </c>
      <c r="X17" t="n">
        <v>2.41</v>
      </c>
      <c r="Y17" t="n">
        <v>0.5</v>
      </c>
      <c r="Z17" t="n">
        <v>10</v>
      </c>
      <c r="AA17" t="n">
        <v>1262.448260776283</v>
      </c>
      <c r="AB17" t="n">
        <v>1727.3374056806</v>
      </c>
      <c r="AC17" t="n">
        <v>1562.482748015718</v>
      </c>
      <c r="AD17" t="n">
        <v>1262448.260776283</v>
      </c>
      <c r="AE17" t="n">
        <v>1727337.4056806</v>
      </c>
      <c r="AF17" t="n">
        <v>2.041494482137635e-06</v>
      </c>
      <c r="AG17" t="n">
        <v>15</v>
      </c>
      <c r="AH17" t="n">
        <v>1562482.748015718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0.991</v>
      </c>
      <c r="E18" t="n">
        <v>100.91</v>
      </c>
      <c r="F18" t="n">
        <v>96.81</v>
      </c>
      <c r="G18" t="n">
        <v>113.89</v>
      </c>
      <c r="H18" t="n">
        <v>1.57</v>
      </c>
      <c r="I18" t="n">
        <v>51</v>
      </c>
      <c r="J18" t="n">
        <v>191.72</v>
      </c>
      <c r="K18" t="n">
        <v>51.39</v>
      </c>
      <c r="L18" t="n">
        <v>17</v>
      </c>
      <c r="M18" t="n">
        <v>49</v>
      </c>
      <c r="N18" t="n">
        <v>38.33</v>
      </c>
      <c r="O18" t="n">
        <v>23879.37</v>
      </c>
      <c r="P18" t="n">
        <v>1180.92</v>
      </c>
      <c r="Q18" t="n">
        <v>1206.59</v>
      </c>
      <c r="R18" t="n">
        <v>244.94</v>
      </c>
      <c r="S18" t="n">
        <v>133.29</v>
      </c>
      <c r="T18" t="n">
        <v>38925.48</v>
      </c>
      <c r="U18" t="n">
        <v>0.54</v>
      </c>
      <c r="V18" t="n">
        <v>0.77</v>
      </c>
      <c r="W18" t="n">
        <v>0.35</v>
      </c>
      <c r="X18" t="n">
        <v>2.27</v>
      </c>
      <c r="Y18" t="n">
        <v>0.5</v>
      </c>
      <c r="Z18" t="n">
        <v>10</v>
      </c>
      <c r="AA18" t="n">
        <v>1256.580132577017</v>
      </c>
      <c r="AB18" t="n">
        <v>1719.308373794819</v>
      </c>
      <c r="AC18" t="n">
        <v>1555.219995664299</v>
      </c>
      <c r="AD18" t="n">
        <v>1256580.132577017</v>
      </c>
      <c r="AE18" t="n">
        <v>1719308.373794819</v>
      </c>
      <c r="AF18" t="n">
        <v>2.046450568276752e-06</v>
      </c>
      <c r="AG18" t="n">
        <v>15</v>
      </c>
      <c r="AH18" t="n">
        <v>1555219.995664299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0.9933999999999999</v>
      </c>
      <c r="E19" t="n">
        <v>100.67</v>
      </c>
      <c r="F19" t="n">
        <v>96.67</v>
      </c>
      <c r="G19" t="n">
        <v>120.83</v>
      </c>
      <c r="H19" t="n">
        <v>1.65</v>
      </c>
      <c r="I19" t="n">
        <v>48</v>
      </c>
      <c r="J19" t="n">
        <v>193.26</v>
      </c>
      <c r="K19" t="n">
        <v>51.39</v>
      </c>
      <c r="L19" t="n">
        <v>18</v>
      </c>
      <c r="M19" t="n">
        <v>46</v>
      </c>
      <c r="N19" t="n">
        <v>38.86</v>
      </c>
      <c r="O19" t="n">
        <v>24068.93</v>
      </c>
      <c r="P19" t="n">
        <v>1176.54</v>
      </c>
      <c r="Q19" t="n">
        <v>1206.61</v>
      </c>
      <c r="R19" t="n">
        <v>240.19</v>
      </c>
      <c r="S19" t="n">
        <v>133.29</v>
      </c>
      <c r="T19" t="n">
        <v>36565.66</v>
      </c>
      <c r="U19" t="n">
        <v>0.55</v>
      </c>
      <c r="V19" t="n">
        <v>0.77</v>
      </c>
      <c r="W19" t="n">
        <v>0.35</v>
      </c>
      <c r="X19" t="n">
        <v>2.13</v>
      </c>
      <c r="Y19" t="n">
        <v>0.5</v>
      </c>
      <c r="Z19" t="n">
        <v>10</v>
      </c>
      <c r="AA19" t="n">
        <v>1242.190230353917</v>
      </c>
      <c r="AB19" t="n">
        <v>1699.619474735492</v>
      </c>
      <c r="AC19" t="n">
        <v>1537.410177497651</v>
      </c>
      <c r="AD19" t="n">
        <v>1242190.230353917</v>
      </c>
      <c r="AE19" t="n">
        <v>1699619.474735492</v>
      </c>
      <c r="AF19" t="n">
        <v>2.051406654415868e-06</v>
      </c>
      <c r="AG19" t="n">
        <v>14</v>
      </c>
      <c r="AH19" t="n">
        <v>1537410.177497651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0.995</v>
      </c>
      <c r="E20" t="n">
        <v>100.5</v>
      </c>
      <c r="F20" t="n">
        <v>96.56999999999999</v>
      </c>
      <c r="G20" t="n">
        <v>125.96</v>
      </c>
      <c r="H20" t="n">
        <v>1.73</v>
      </c>
      <c r="I20" t="n">
        <v>46</v>
      </c>
      <c r="J20" t="n">
        <v>194.8</v>
      </c>
      <c r="K20" t="n">
        <v>51.39</v>
      </c>
      <c r="L20" t="n">
        <v>19</v>
      </c>
      <c r="M20" t="n">
        <v>44</v>
      </c>
      <c r="N20" t="n">
        <v>39.41</v>
      </c>
      <c r="O20" t="n">
        <v>24259.23</v>
      </c>
      <c r="P20" t="n">
        <v>1172.4</v>
      </c>
      <c r="Q20" t="n">
        <v>1206.6</v>
      </c>
      <c r="R20" t="n">
        <v>236.72</v>
      </c>
      <c r="S20" t="n">
        <v>133.29</v>
      </c>
      <c r="T20" t="n">
        <v>34840.72</v>
      </c>
      <c r="U20" t="n">
        <v>0.5600000000000001</v>
      </c>
      <c r="V20" t="n">
        <v>0.77</v>
      </c>
      <c r="W20" t="n">
        <v>0.35</v>
      </c>
      <c r="X20" t="n">
        <v>2.03</v>
      </c>
      <c r="Y20" t="n">
        <v>0.5</v>
      </c>
      <c r="Z20" t="n">
        <v>10</v>
      </c>
      <c r="AA20" t="n">
        <v>1236.638595156756</v>
      </c>
      <c r="AB20" t="n">
        <v>1692.023482537877</v>
      </c>
      <c r="AC20" t="n">
        <v>1530.539136134334</v>
      </c>
      <c r="AD20" t="n">
        <v>1236638.595156756</v>
      </c>
      <c r="AE20" t="n">
        <v>1692023.482537877</v>
      </c>
      <c r="AF20" t="n">
        <v>2.054710711841945e-06</v>
      </c>
      <c r="AG20" t="n">
        <v>14</v>
      </c>
      <c r="AH20" t="n">
        <v>1530539.136134334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0.9995000000000001</v>
      </c>
      <c r="E21" t="n">
        <v>100.05</v>
      </c>
      <c r="F21" t="n">
        <v>96.22</v>
      </c>
      <c r="G21" t="n">
        <v>134.26</v>
      </c>
      <c r="H21" t="n">
        <v>1.81</v>
      </c>
      <c r="I21" t="n">
        <v>43</v>
      </c>
      <c r="J21" t="n">
        <v>196.35</v>
      </c>
      <c r="K21" t="n">
        <v>51.39</v>
      </c>
      <c r="L21" t="n">
        <v>20</v>
      </c>
      <c r="M21" t="n">
        <v>41</v>
      </c>
      <c r="N21" t="n">
        <v>39.96</v>
      </c>
      <c r="O21" t="n">
        <v>24450.27</v>
      </c>
      <c r="P21" t="n">
        <v>1167.31</v>
      </c>
      <c r="Q21" t="n">
        <v>1206.59</v>
      </c>
      <c r="R21" t="n">
        <v>225.36</v>
      </c>
      <c r="S21" t="n">
        <v>133.29</v>
      </c>
      <c r="T21" t="n">
        <v>29178.02</v>
      </c>
      <c r="U21" t="n">
        <v>0.59</v>
      </c>
      <c r="V21" t="n">
        <v>0.78</v>
      </c>
      <c r="W21" t="n">
        <v>0.32</v>
      </c>
      <c r="X21" t="n">
        <v>1.68</v>
      </c>
      <c r="Y21" t="n">
        <v>0.5</v>
      </c>
      <c r="Z21" t="n">
        <v>10</v>
      </c>
      <c r="AA21" t="n">
        <v>1226.75680458456</v>
      </c>
      <c r="AB21" t="n">
        <v>1678.502780723167</v>
      </c>
      <c r="AC21" t="n">
        <v>1518.308831124396</v>
      </c>
      <c r="AD21" t="n">
        <v>1226756.80458456</v>
      </c>
      <c r="AE21" t="n">
        <v>1678502.780723167</v>
      </c>
      <c r="AF21" t="n">
        <v>2.064003373352788e-06</v>
      </c>
      <c r="AG21" t="n">
        <v>14</v>
      </c>
      <c r="AH21" t="n">
        <v>1518308.831124396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0.9981</v>
      </c>
      <c r="E22" t="n">
        <v>100.19</v>
      </c>
      <c r="F22" t="n">
        <v>96.43000000000001</v>
      </c>
      <c r="G22" t="n">
        <v>141.12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39</v>
      </c>
      <c r="N22" t="n">
        <v>40.51</v>
      </c>
      <c r="O22" t="n">
        <v>24642.07</v>
      </c>
      <c r="P22" t="n">
        <v>1167.67</v>
      </c>
      <c r="Q22" t="n">
        <v>1206.59</v>
      </c>
      <c r="R22" t="n">
        <v>232.17</v>
      </c>
      <c r="S22" t="n">
        <v>133.29</v>
      </c>
      <c r="T22" t="n">
        <v>32594.2</v>
      </c>
      <c r="U22" t="n">
        <v>0.57</v>
      </c>
      <c r="V22" t="n">
        <v>0.78</v>
      </c>
      <c r="W22" t="n">
        <v>0.34</v>
      </c>
      <c r="X22" t="n">
        <v>1.89</v>
      </c>
      <c r="Y22" t="n">
        <v>0.5</v>
      </c>
      <c r="Z22" t="n">
        <v>10</v>
      </c>
      <c r="AA22" t="n">
        <v>1228.860827914795</v>
      </c>
      <c r="AB22" t="n">
        <v>1681.381598266552</v>
      </c>
      <c r="AC22" t="n">
        <v>1520.912898361886</v>
      </c>
      <c r="AD22" t="n">
        <v>1228860.827914794</v>
      </c>
      <c r="AE22" t="n">
        <v>1681381.598266552</v>
      </c>
      <c r="AF22" t="n">
        <v>2.06111232310497e-06</v>
      </c>
      <c r="AG22" t="n">
        <v>14</v>
      </c>
      <c r="AH22" t="n">
        <v>1520912.898361886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</v>
      </c>
      <c r="E23" t="n">
        <v>100</v>
      </c>
      <c r="F23" t="n">
        <v>96.31</v>
      </c>
      <c r="G23" t="n">
        <v>148.17</v>
      </c>
      <c r="H23" t="n">
        <v>1.96</v>
      </c>
      <c r="I23" t="n">
        <v>39</v>
      </c>
      <c r="J23" t="n">
        <v>199.46</v>
      </c>
      <c r="K23" t="n">
        <v>51.39</v>
      </c>
      <c r="L23" t="n">
        <v>22</v>
      </c>
      <c r="M23" t="n">
        <v>37</v>
      </c>
      <c r="N23" t="n">
        <v>41.07</v>
      </c>
      <c r="O23" t="n">
        <v>24834.62</v>
      </c>
      <c r="P23" t="n">
        <v>1163.64</v>
      </c>
      <c r="Q23" t="n">
        <v>1206.61</v>
      </c>
      <c r="R23" t="n">
        <v>228.09</v>
      </c>
      <c r="S23" t="n">
        <v>133.29</v>
      </c>
      <c r="T23" t="n">
        <v>30560.59</v>
      </c>
      <c r="U23" t="n">
        <v>0.58</v>
      </c>
      <c r="V23" t="n">
        <v>0.78</v>
      </c>
      <c r="W23" t="n">
        <v>0.34</v>
      </c>
      <c r="X23" t="n">
        <v>1.77</v>
      </c>
      <c r="Y23" t="n">
        <v>0.5</v>
      </c>
      <c r="Z23" t="n">
        <v>10</v>
      </c>
      <c r="AA23" t="n">
        <v>1223.096903802187</v>
      </c>
      <c r="AB23" t="n">
        <v>1673.495143009297</v>
      </c>
      <c r="AC23" t="n">
        <v>1513.779115325674</v>
      </c>
      <c r="AD23" t="n">
        <v>1223096.903802187</v>
      </c>
      <c r="AE23" t="n">
        <v>1673495.143009297</v>
      </c>
      <c r="AF23" t="n">
        <v>2.065035891298437e-06</v>
      </c>
      <c r="AG23" t="n">
        <v>14</v>
      </c>
      <c r="AH23" t="n">
        <v>1513779.115325673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1.002</v>
      </c>
      <c r="E24" t="n">
        <v>99.8</v>
      </c>
      <c r="F24" t="n">
        <v>96.18000000000001</v>
      </c>
      <c r="G24" t="n">
        <v>155.96</v>
      </c>
      <c r="H24" t="n">
        <v>2.03</v>
      </c>
      <c r="I24" t="n">
        <v>37</v>
      </c>
      <c r="J24" t="n">
        <v>201.03</v>
      </c>
      <c r="K24" t="n">
        <v>51.39</v>
      </c>
      <c r="L24" t="n">
        <v>23</v>
      </c>
      <c r="M24" t="n">
        <v>35</v>
      </c>
      <c r="N24" t="n">
        <v>41.64</v>
      </c>
      <c r="O24" t="n">
        <v>25027.94</v>
      </c>
      <c r="P24" t="n">
        <v>1156.96</v>
      </c>
      <c r="Q24" t="n">
        <v>1206.59</v>
      </c>
      <c r="R24" t="n">
        <v>223.41</v>
      </c>
      <c r="S24" t="n">
        <v>133.29</v>
      </c>
      <c r="T24" t="n">
        <v>28231.69</v>
      </c>
      <c r="U24" t="n">
        <v>0.6</v>
      </c>
      <c r="V24" t="n">
        <v>0.78</v>
      </c>
      <c r="W24" t="n">
        <v>0.34</v>
      </c>
      <c r="X24" t="n">
        <v>1.64</v>
      </c>
      <c r="Y24" t="n">
        <v>0.5</v>
      </c>
      <c r="Z24" t="n">
        <v>10</v>
      </c>
      <c r="AA24" t="n">
        <v>1214.930889626681</v>
      </c>
      <c r="AB24" t="n">
        <v>1662.322042155251</v>
      </c>
      <c r="AC24" t="n">
        <v>1503.672359535592</v>
      </c>
      <c r="AD24" t="n">
        <v>1214930.889626681</v>
      </c>
      <c r="AE24" t="n">
        <v>1662322.042155251</v>
      </c>
      <c r="AF24" t="n">
        <v>2.069165963081034e-06</v>
      </c>
      <c r="AG24" t="n">
        <v>14</v>
      </c>
      <c r="AH24" t="n">
        <v>1503672.359535592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1.0025</v>
      </c>
      <c r="E25" t="n">
        <v>99.75</v>
      </c>
      <c r="F25" t="n">
        <v>96.16</v>
      </c>
      <c r="G25" t="n">
        <v>160.27</v>
      </c>
      <c r="H25" t="n">
        <v>2.1</v>
      </c>
      <c r="I25" t="n">
        <v>36</v>
      </c>
      <c r="J25" t="n">
        <v>202.61</v>
      </c>
      <c r="K25" t="n">
        <v>51.39</v>
      </c>
      <c r="L25" t="n">
        <v>24</v>
      </c>
      <c r="M25" t="n">
        <v>34</v>
      </c>
      <c r="N25" t="n">
        <v>42.21</v>
      </c>
      <c r="O25" t="n">
        <v>25222.04</v>
      </c>
      <c r="P25" t="n">
        <v>1156.75</v>
      </c>
      <c r="Q25" t="n">
        <v>1206.59</v>
      </c>
      <c r="R25" t="n">
        <v>223.11</v>
      </c>
      <c r="S25" t="n">
        <v>133.29</v>
      </c>
      <c r="T25" t="n">
        <v>28087.73</v>
      </c>
      <c r="U25" t="n">
        <v>0.6</v>
      </c>
      <c r="V25" t="n">
        <v>0.78</v>
      </c>
      <c r="W25" t="n">
        <v>0.33</v>
      </c>
      <c r="X25" t="n">
        <v>1.62</v>
      </c>
      <c r="Y25" t="n">
        <v>0.5</v>
      </c>
      <c r="Z25" t="n">
        <v>10</v>
      </c>
      <c r="AA25" t="n">
        <v>1214.175673039434</v>
      </c>
      <c r="AB25" t="n">
        <v>1661.288721502774</v>
      </c>
      <c r="AC25" t="n">
        <v>1502.737657555914</v>
      </c>
      <c r="AD25" t="n">
        <v>1214175.673039434</v>
      </c>
      <c r="AE25" t="n">
        <v>1661288.721502774</v>
      </c>
      <c r="AF25" t="n">
        <v>2.070198481026683e-06</v>
      </c>
      <c r="AG25" t="n">
        <v>14</v>
      </c>
      <c r="AH25" t="n">
        <v>1502737.657555914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1.0042</v>
      </c>
      <c r="E26" t="n">
        <v>99.58</v>
      </c>
      <c r="F26" t="n">
        <v>96.06</v>
      </c>
      <c r="G26" t="n">
        <v>169.52</v>
      </c>
      <c r="H26" t="n">
        <v>2.17</v>
      </c>
      <c r="I26" t="n">
        <v>34</v>
      </c>
      <c r="J26" t="n">
        <v>204.19</v>
      </c>
      <c r="K26" t="n">
        <v>51.39</v>
      </c>
      <c r="L26" t="n">
        <v>25</v>
      </c>
      <c r="M26" t="n">
        <v>32</v>
      </c>
      <c r="N26" t="n">
        <v>42.79</v>
      </c>
      <c r="O26" t="n">
        <v>25417.05</v>
      </c>
      <c r="P26" t="n">
        <v>1151.88</v>
      </c>
      <c r="Q26" t="n">
        <v>1206.59</v>
      </c>
      <c r="R26" t="n">
        <v>219.55</v>
      </c>
      <c r="S26" t="n">
        <v>133.29</v>
      </c>
      <c r="T26" t="n">
        <v>26318.33</v>
      </c>
      <c r="U26" t="n">
        <v>0.61</v>
      </c>
      <c r="V26" t="n">
        <v>0.78</v>
      </c>
      <c r="W26" t="n">
        <v>0.33</v>
      </c>
      <c r="X26" t="n">
        <v>1.52</v>
      </c>
      <c r="Y26" t="n">
        <v>0.5</v>
      </c>
      <c r="Z26" t="n">
        <v>10</v>
      </c>
      <c r="AA26" t="n">
        <v>1207.976470125121</v>
      </c>
      <c r="AB26" t="n">
        <v>1652.806698585881</v>
      </c>
      <c r="AC26" t="n">
        <v>1495.065147001615</v>
      </c>
      <c r="AD26" t="n">
        <v>1207976.470125121</v>
      </c>
      <c r="AE26" t="n">
        <v>1652806.698585881</v>
      </c>
      <c r="AF26" t="n">
        <v>2.073709042041891e-06</v>
      </c>
      <c r="AG26" t="n">
        <v>14</v>
      </c>
      <c r="AH26" t="n">
        <v>1495065.147001615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1.0051</v>
      </c>
      <c r="E27" t="n">
        <v>99.48999999999999</v>
      </c>
      <c r="F27" t="n">
        <v>96</v>
      </c>
      <c r="G27" t="n">
        <v>174.54</v>
      </c>
      <c r="H27" t="n">
        <v>2.24</v>
      </c>
      <c r="I27" t="n">
        <v>33</v>
      </c>
      <c r="J27" t="n">
        <v>205.77</v>
      </c>
      <c r="K27" t="n">
        <v>51.39</v>
      </c>
      <c r="L27" t="n">
        <v>26</v>
      </c>
      <c r="M27" t="n">
        <v>31</v>
      </c>
      <c r="N27" t="n">
        <v>43.38</v>
      </c>
      <c r="O27" t="n">
        <v>25612.75</v>
      </c>
      <c r="P27" t="n">
        <v>1150.82</v>
      </c>
      <c r="Q27" t="n">
        <v>1206.6</v>
      </c>
      <c r="R27" t="n">
        <v>217.36</v>
      </c>
      <c r="S27" t="n">
        <v>133.29</v>
      </c>
      <c r="T27" t="n">
        <v>25224.9</v>
      </c>
      <c r="U27" t="n">
        <v>0.61</v>
      </c>
      <c r="V27" t="n">
        <v>0.78</v>
      </c>
      <c r="W27" t="n">
        <v>0.33</v>
      </c>
      <c r="X27" t="n">
        <v>1.46</v>
      </c>
      <c r="Y27" t="n">
        <v>0.5</v>
      </c>
      <c r="Z27" t="n">
        <v>10</v>
      </c>
      <c r="AA27" t="n">
        <v>1206.010876582898</v>
      </c>
      <c r="AB27" t="n">
        <v>1650.117286785545</v>
      </c>
      <c r="AC27" t="n">
        <v>1492.632408888889</v>
      </c>
      <c r="AD27" t="n">
        <v>1206010.876582898</v>
      </c>
      <c r="AE27" t="n">
        <v>1650117.286785545</v>
      </c>
      <c r="AF27" t="n">
        <v>2.07556757434406e-06</v>
      </c>
      <c r="AG27" t="n">
        <v>14</v>
      </c>
      <c r="AH27" t="n">
        <v>1492632.408888889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1.0057</v>
      </c>
      <c r="E28" t="n">
        <v>99.43000000000001</v>
      </c>
      <c r="F28" t="n">
        <v>95.97</v>
      </c>
      <c r="G28" t="n">
        <v>179.95</v>
      </c>
      <c r="H28" t="n">
        <v>2.31</v>
      </c>
      <c r="I28" t="n">
        <v>32</v>
      </c>
      <c r="J28" t="n">
        <v>207.37</v>
      </c>
      <c r="K28" t="n">
        <v>51.39</v>
      </c>
      <c r="L28" t="n">
        <v>27</v>
      </c>
      <c r="M28" t="n">
        <v>30</v>
      </c>
      <c r="N28" t="n">
        <v>43.97</v>
      </c>
      <c r="O28" t="n">
        <v>25809.25</v>
      </c>
      <c r="P28" t="n">
        <v>1148.38</v>
      </c>
      <c r="Q28" t="n">
        <v>1206.6</v>
      </c>
      <c r="R28" t="n">
        <v>216.58</v>
      </c>
      <c r="S28" t="n">
        <v>133.29</v>
      </c>
      <c r="T28" t="n">
        <v>24843.16</v>
      </c>
      <c r="U28" t="n">
        <v>0.62</v>
      </c>
      <c r="V28" t="n">
        <v>0.78</v>
      </c>
      <c r="W28" t="n">
        <v>0.33</v>
      </c>
      <c r="X28" t="n">
        <v>1.43</v>
      </c>
      <c r="Y28" t="n">
        <v>0.5</v>
      </c>
      <c r="Z28" t="n">
        <v>10</v>
      </c>
      <c r="AA28" t="n">
        <v>1203.212218980398</v>
      </c>
      <c r="AB28" t="n">
        <v>1646.288039985744</v>
      </c>
      <c r="AC28" t="n">
        <v>1489.16862002928</v>
      </c>
      <c r="AD28" t="n">
        <v>1203212.218980398</v>
      </c>
      <c r="AE28" t="n">
        <v>1646288.039985744</v>
      </c>
      <c r="AF28" t="n">
        <v>2.076806595878839e-06</v>
      </c>
      <c r="AG28" t="n">
        <v>14</v>
      </c>
      <c r="AH28" t="n">
        <v>1489168.62002928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1.0069</v>
      </c>
      <c r="E29" t="n">
        <v>99.31999999999999</v>
      </c>
      <c r="F29" t="n">
        <v>95.89</v>
      </c>
      <c r="G29" t="n">
        <v>185.6</v>
      </c>
      <c r="H29" t="n">
        <v>2.38</v>
      </c>
      <c r="I29" t="n">
        <v>31</v>
      </c>
      <c r="J29" t="n">
        <v>208.97</v>
      </c>
      <c r="K29" t="n">
        <v>51.39</v>
      </c>
      <c r="L29" t="n">
        <v>28</v>
      </c>
      <c r="M29" t="n">
        <v>29</v>
      </c>
      <c r="N29" t="n">
        <v>44.57</v>
      </c>
      <c r="O29" t="n">
        <v>26006.56</v>
      </c>
      <c r="P29" t="n">
        <v>1144.49</v>
      </c>
      <c r="Q29" t="n">
        <v>1206.6</v>
      </c>
      <c r="R29" t="n">
        <v>214.05</v>
      </c>
      <c r="S29" t="n">
        <v>133.29</v>
      </c>
      <c r="T29" t="n">
        <v>23582.29</v>
      </c>
      <c r="U29" t="n">
        <v>0.62</v>
      </c>
      <c r="V29" t="n">
        <v>0.78</v>
      </c>
      <c r="W29" t="n">
        <v>0.32</v>
      </c>
      <c r="X29" t="n">
        <v>1.36</v>
      </c>
      <c r="Y29" t="n">
        <v>0.5</v>
      </c>
      <c r="Z29" t="n">
        <v>10</v>
      </c>
      <c r="AA29" t="n">
        <v>1198.460101485304</v>
      </c>
      <c r="AB29" t="n">
        <v>1639.785983180329</v>
      </c>
      <c r="AC29" t="n">
        <v>1483.28711039968</v>
      </c>
      <c r="AD29" t="n">
        <v>1198460.101485304</v>
      </c>
      <c r="AE29" t="n">
        <v>1639785.983180329</v>
      </c>
      <c r="AF29" t="n">
        <v>2.079284638948396e-06</v>
      </c>
      <c r="AG29" t="n">
        <v>14</v>
      </c>
      <c r="AH29" t="n">
        <v>1483287.11039968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1.012</v>
      </c>
      <c r="E30" t="n">
        <v>98.81999999999999</v>
      </c>
      <c r="F30" t="n">
        <v>95.45999999999999</v>
      </c>
      <c r="G30" t="n">
        <v>197.51</v>
      </c>
      <c r="H30" t="n">
        <v>2.45</v>
      </c>
      <c r="I30" t="n">
        <v>29</v>
      </c>
      <c r="J30" t="n">
        <v>210.57</v>
      </c>
      <c r="K30" t="n">
        <v>51.39</v>
      </c>
      <c r="L30" t="n">
        <v>29</v>
      </c>
      <c r="M30" t="n">
        <v>27</v>
      </c>
      <c r="N30" t="n">
        <v>45.18</v>
      </c>
      <c r="O30" t="n">
        <v>26204.71</v>
      </c>
      <c r="P30" t="n">
        <v>1134.58</v>
      </c>
      <c r="Q30" t="n">
        <v>1206.59</v>
      </c>
      <c r="R30" t="n">
        <v>198.42</v>
      </c>
      <c r="S30" t="n">
        <v>133.29</v>
      </c>
      <c r="T30" t="n">
        <v>15775.69</v>
      </c>
      <c r="U30" t="n">
        <v>0.67</v>
      </c>
      <c r="V30" t="n">
        <v>0.78</v>
      </c>
      <c r="W30" t="n">
        <v>0.32</v>
      </c>
      <c r="X30" t="n">
        <v>0.92</v>
      </c>
      <c r="Y30" t="n">
        <v>0.5</v>
      </c>
      <c r="Z30" t="n">
        <v>10</v>
      </c>
      <c r="AA30" t="n">
        <v>1183.99364561659</v>
      </c>
      <c r="AB30" t="n">
        <v>1619.992340045764</v>
      </c>
      <c r="AC30" t="n">
        <v>1465.382544785325</v>
      </c>
      <c r="AD30" t="n">
        <v>1183993.64561659</v>
      </c>
      <c r="AE30" t="n">
        <v>1619992.340045764</v>
      </c>
      <c r="AF30" t="n">
        <v>2.089816321994019e-06</v>
      </c>
      <c r="AG30" t="n">
        <v>14</v>
      </c>
      <c r="AH30" t="n">
        <v>1465382.544785325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1.0083</v>
      </c>
      <c r="E31" t="n">
        <v>99.18000000000001</v>
      </c>
      <c r="F31" t="n">
        <v>95.81999999999999</v>
      </c>
      <c r="G31" t="n">
        <v>198.26</v>
      </c>
      <c r="H31" t="n">
        <v>2.51</v>
      </c>
      <c r="I31" t="n">
        <v>29</v>
      </c>
      <c r="J31" t="n">
        <v>212.19</v>
      </c>
      <c r="K31" t="n">
        <v>51.39</v>
      </c>
      <c r="L31" t="n">
        <v>30</v>
      </c>
      <c r="M31" t="n">
        <v>27</v>
      </c>
      <c r="N31" t="n">
        <v>45.79</v>
      </c>
      <c r="O31" t="n">
        <v>26403.69</v>
      </c>
      <c r="P31" t="n">
        <v>1138.18</v>
      </c>
      <c r="Q31" t="n">
        <v>1206.6</v>
      </c>
      <c r="R31" t="n">
        <v>211.57</v>
      </c>
      <c r="S31" t="n">
        <v>133.29</v>
      </c>
      <c r="T31" t="n">
        <v>22351.13</v>
      </c>
      <c r="U31" t="n">
        <v>0.63</v>
      </c>
      <c r="V31" t="n">
        <v>0.78</v>
      </c>
      <c r="W31" t="n">
        <v>0.32</v>
      </c>
      <c r="X31" t="n">
        <v>1.28</v>
      </c>
      <c r="Y31" t="n">
        <v>0.5</v>
      </c>
      <c r="Z31" t="n">
        <v>10</v>
      </c>
      <c r="AA31" t="n">
        <v>1191.424703245279</v>
      </c>
      <c r="AB31" t="n">
        <v>1630.159840928462</v>
      </c>
      <c r="AC31" t="n">
        <v>1474.579673653956</v>
      </c>
      <c r="AD31" t="n">
        <v>1191424.703245279</v>
      </c>
      <c r="AE31" t="n">
        <v>1630159.840928462</v>
      </c>
      <c r="AF31" t="n">
        <v>2.082175689196214e-06</v>
      </c>
      <c r="AG31" t="n">
        <v>14</v>
      </c>
      <c r="AH31" t="n">
        <v>1474579.673653956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1.0088</v>
      </c>
      <c r="E32" t="n">
        <v>99.13</v>
      </c>
      <c r="F32" t="n">
        <v>95.81</v>
      </c>
      <c r="G32" t="n">
        <v>205.31</v>
      </c>
      <c r="H32" t="n">
        <v>2.58</v>
      </c>
      <c r="I32" t="n">
        <v>28</v>
      </c>
      <c r="J32" t="n">
        <v>213.81</v>
      </c>
      <c r="K32" t="n">
        <v>51.39</v>
      </c>
      <c r="L32" t="n">
        <v>31</v>
      </c>
      <c r="M32" t="n">
        <v>26</v>
      </c>
      <c r="N32" t="n">
        <v>46.41</v>
      </c>
      <c r="O32" t="n">
        <v>26603.52</v>
      </c>
      <c r="P32" t="n">
        <v>1136.57</v>
      </c>
      <c r="Q32" t="n">
        <v>1206.59</v>
      </c>
      <c r="R32" t="n">
        <v>211.07</v>
      </c>
      <c r="S32" t="n">
        <v>133.29</v>
      </c>
      <c r="T32" t="n">
        <v>22109.72</v>
      </c>
      <c r="U32" t="n">
        <v>0.63</v>
      </c>
      <c r="V32" t="n">
        <v>0.78</v>
      </c>
      <c r="W32" t="n">
        <v>0.32</v>
      </c>
      <c r="X32" t="n">
        <v>1.27</v>
      </c>
      <c r="Y32" t="n">
        <v>0.5</v>
      </c>
      <c r="Z32" t="n">
        <v>10</v>
      </c>
      <c r="AA32" t="n">
        <v>1189.487922575782</v>
      </c>
      <c r="AB32" t="n">
        <v>1627.509852171724</v>
      </c>
      <c r="AC32" t="n">
        <v>1472.182596104878</v>
      </c>
      <c r="AD32" t="n">
        <v>1189487.922575783</v>
      </c>
      <c r="AE32" t="n">
        <v>1627509.852171724</v>
      </c>
      <c r="AF32" t="n">
        <v>2.083208207141863e-06</v>
      </c>
      <c r="AG32" t="n">
        <v>14</v>
      </c>
      <c r="AH32" t="n">
        <v>1472182.596104878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1.0097</v>
      </c>
      <c r="E33" t="n">
        <v>99.04000000000001</v>
      </c>
      <c r="F33" t="n">
        <v>95.75</v>
      </c>
      <c r="G33" t="n">
        <v>212.78</v>
      </c>
      <c r="H33" t="n">
        <v>2.64</v>
      </c>
      <c r="I33" t="n">
        <v>27</v>
      </c>
      <c r="J33" t="n">
        <v>215.43</v>
      </c>
      <c r="K33" t="n">
        <v>51.39</v>
      </c>
      <c r="L33" t="n">
        <v>32</v>
      </c>
      <c r="M33" t="n">
        <v>25</v>
      </c>
      <c r="N33" t="n">
        <v>47.04</v>
      </c>
      <c r="O33" t="n">
        <v>26804.21</v>
      </c>
      <c r="P33" t="n">
        <v>1134.37</v>
      </c>
      <c r="Q33" t="n">
        <v>1206.6</v>
      </c>
      <c r="R33" t="n">
        <v>209.09</v>
      </c>
      <c r="S33" t="n">
        <v>133.29</v>
      </c>
      <c r="T33" t="n">
        <v>21123.66</v>
      </c>
      <c r="U33" t="n">
        <v>0.64</v>
      </c>
      <c r="V33" t="n">
        <v>0.78</v>
      </c>
      <c r="W33" t="n">
        <v>0.32</v>
      </c>
      <c r="X33" t="n">
        <v>1.21</v>
      </c>
      <c r="Y33" t="n">
        <v>0.5</v>
      </c>
      <c r="Z33" t="n">
        <v>10</v>
      </c>
      <c r="AA33" t="n">
        <v>1186.564686348084</v>
      </c>
      <c r="AB33" t="n">
        <v>1623.510151400907</v>
      </c>
      <c r="AC33" t="n">
        <v>1468.564621162012</v>
      </c>
      <c r="AD33" t="n">
        <v>1186564.686348084</v>
      </c>
      <c r="AE33" t="n">
        <v>1623510.151400907</v>
      </c>
      <c r="AF33" t="n">
        <v>2.085066739444032e-06</v>
      </c>
      <c r="AG33" t="n">
        <v>14</v>
      </c>
      <c r="AH33" t="n">
        <v>1468564.621162012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1.0107</v>
      </c>
      <c r="E34" t="n">
        <v>98.94</v>
      </c>
      <c r="F34" t="n">
        <v>95.69</v>
      </c>
      <c r="G34" t="n">
        <v>220.83</v>
      </c>
      <c r="H34" t="n">
        <v>2.7</v>
      </c>
      <c r="I34" t="n">
        <v>26</v>
      </c>
      <c r="J34" t="n">
        <v>217.07</v>
      </c>
      <c r="K34" t="n">
        <v>51.39</v>
      </c>
      <c r="L34" t="n">
        <v>33</v>
      </c>
      <c r="M34" t="n">
        <v>24</v>
      </c>
      <c r="N34" t="n">
        <v>47.68</v>
      </c>
      <c r="O34" t="n">
        <v>27005.77</v>
      </c>
      <c r="P34" t="n">
        <v>1132.4</v>
      </c>
      <c r="Q34" t="n">
        <v>1206.59</v>
      </c>
      <c r="R34" t="n">
        <v>207.03</v>
      </c>
      <c r="S34" t="n">
        <v>133.29</v>
      </c>
      <c r="T34" t="n">
        <v>20099.38</v>
      </c>
      <c r="U34" t="n">
        <v>0.64</v>
      </c>
      <c r="V34" t="n">
        <v>0.78</v>
      </c>
      <c r="W34" t="n">
        <v>0.32</v>
      </c>
      <c r="X34" t="n">
        <v>1.15</v>
      </c>
      <c r="Y34" t="n">
        <v>0.5</v>
      </c>
      <c r="Z34" t="n">
        <v>10</v>
      </c>
      <c r="AA34" t="n">
        <v>1183.738426717107</v>
      </c>
      <c r="AB34" t="n">
        <v>1619.643138288028</v>
      </c>
      <c r="AC34" t="n">
        <v>1465.06667035324</v>
      </c>
      <c r="AD34" t="n">
        <v>1183738.426717107</v>
      </c>
      <c r="AE34" t="n">
        <v>1619643.138288028</v>
      </c>
      <c r="AF34" t="n">
        <v>2.087131775335331e-06</v>
      </c>
      <c r="AG34" t="n">
        <v>14</v>
      </c>
      <c r="AH34" t="n">
        <v>1465066.67035324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1.0114</v>
      </c>
      <c r="E35" t="n">
        <v>98.87</v>
      </c>
      <c r="F35" t="n">
        <v>95.65000000000001</v>
      </c>
      <c r="G35" t="n">
        <v>229.56</v>
      </c>
      <c r="H35" t="n">
        <v>2.76</v>
      </c>
      <c r="I35" t="n">
        <v>25</v>
      </c>
      <c r="J35" t="n">
        <v>218.71</v>
      </c>
      <c r="K35" t="n">
        <v>51.39</v>
      </c>
      <c r="L35" t="n">
        <v>34</v>
      </c>
      <c r="M35" t="n">
        <v>23</v>
      </c>
      <c r="N35" t="n">
        <v>48.32</v>
      </c>
      <c r="O35" t="n">
        <v>27208.22</v>
      </c>
      <c r="P35" t="n">
        <v>1129.67</v>
      </c>
      <c r="Q35" t="n">
        <v>1206.59</v>
      </c>
      <c r="R35" t="n">
        <v>205.69</v>
      </c>
      <c r="S35" t="n">
        <v>133.29</v>
      </c>
      <c r="T35" t="n">
        <v>19432.79</v>
      </c>
      <c r="U35" t="n">
        <v>0.65</v>
      </c>
      <c r="V35" t="n">
        <v>0.78</v>
      </c>
      <c r="W35" t="n">
        <v>0.32</v>
      </c>
      <c r="X35" t="n">
        <v>1.11</v>
      </c>
      <c r="Y35" t="n">
        <v>0.5</v>
      </c>
      <c r="Z35" t="n">
        <v>10</v>
      </c>
      <c r="AA35" t="n">
        <v>1180.602377057837</v>
      </c>
      <c r="AB35" t="n">
        <v>1615.352256791469</v>
      </c>
      <c r="AC35" t="n">
        <v>1461.185304564422</v>
      </c>
      <c r="AD35" t="n">
        <v>1180602.377057837</v>
      </c>
      <c r="AE35" t="n">
        <v>1615352.256791469</v>
      </c>
      <c r="AF35" t="n">
        <v>2.08857730045924e-06</v>
      </c>
      <c r="AG35" t="n">
        <v>14</v>
      </c>
      <c r="AH35" t="n">
        <v>1461185.304564422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1.0125</v>
      </c>
      <c r="E36" t="n">
        <v>98.77</v>
      </c>
      <c r="F36" t="n">
        <v>95.58</v>
      </c>
      <c r="G36" t="n">
        <v>238.95</v>
      </c>
      <c r="H36" t="n">
        <v>2.82</v>
      </c>
      <c r="I36" t="n">
        <v>24</v>
      </c>
      <c r="J36" t="n">
        <v>220.36</v>
      </c>
      <c r="K36" t="n">
        <v>51.39</v>
      </c>
      <c r="L36" t="n">
        <v>35</v>
      </c>
      <c r="M36" t="n">
        <v>22</v>
      </c>
      <c r="N36" t="n">
        <v>48.97</v>
      </c>
      <c r="O36" t="n">
        <v>27411.55</v>
      </c>
      <c r="P36" t="n">
        <v>1124.9</v>
      </c>
      <c r="Q36" t="n">
        <v>1206.59</v>
      </c>
      <c r="R36" t="n">
        <v>203.24</v>
      </c>
      <c r="S36" t="n">
        <v>133.29</v>
      </c>
      <c r="T36" t="n">
        <v>18211.95</v>
      </c>
      <c r="U36" t="n">
        <v>0.66</v>
      </c>
      <c r="V36" t="n">
        <v>0.78</v>
      </c>
      <c r="W36" t="n">
        <v>0.32</v>
      </c>
      <c r="X36" t="n">
        <v>1.04</v>
      </c>
      <c r="Y36" t="n">
        <v>0.5</v>
      </c>
      <c r="Z36" t="n">
        <v>10</v>
      </c>
      <c r="AA36" t="n">
        <v>1175.262851724767</v>
      </c>
      <c r="AB36" t="n">
        <v>1608.04648266753</v>
      </c>
      <c r="AC36" t="n">
        <v>1454.576783269153</v>
      </c>
      <c r="AD36" t="n">
        <v>1175262.851724767</v>
      </c>
      <c r="AE36" t="n">
        <v>1608046.482667529</v>
      </c>
      <c r="AF36" t="n">
        <v>2.090848839939668e-06</v>
      </c>
      <c r="AG36" t="n">
        <v>14</v>
      </c>
      <c r="AH36" t="n">
        <v>1454576.783269153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1.0122</v>
      </c>
      <c r="E37" t="n">
        <v>98.8</v>
      </c>
      <c r="F37" t="n">
        <v>95.61</v>
      </c>
      <c r="G37" t="n">
        <v>239.03</v>
      </c>
      <c r="H37" t="n">
        <v>2.88</v>
      </c>
      <c r="I37" t="n">
        <v>24</v>
      </c>
      <c r="J37" t="n">
        <v>222.01</v>
      </c>
      <c r="K37" t="n">
        <v>51.39</v>
      </c>
      <c r="L37" t="n">
        <v>36</v>
      </c>
      <c r="M37" t="n">
        <v>22</v>
      </c>
      <c r="N37" t="n">
        <v>49.62</v>
      </c>
      <c r="O37" t="n">
        <v>27615.8</v>
      </c>
      <c r="P37" t="n">
        <v>1124.23</v>
      </c>
      <c r="Q37" t="n">
        <v>1206.6</v>
      </c>
      <c r="R37" t="n">
        <v>204.28</v>
      </c>
      <c r="S37" t="n">
        <v>133.29</v>
      </c>
      <c r="T37" t="n">
        <v>18729.76</v>
      </c>
      <c r="U37" t="n">
        <v>0.65</v>
      </c>
      <c r="V37" t="n">
        <v>0.78</v>
      </c>
      <c r="W37" t="n">
        <v>0.32</v>
      </c>
      <c r="X37" t="n">
        <v>1.07</v>
      </c>
      <c r="Y37" t="n">
        <v>0.5</v>
      </c>
      <c r="Z37" t="n">
        <v>10</v>
      </c>
      <c r="AA37" t="n">
        <v>1175.033866514349</v>
      </c>
      <c r="AB37" t="n">
        <v>1607.733175000521</v>
      </c>
      <c r="AC37" t="n">
        <v>1454.293377246154</v>
      </c>
      <c r="AD37" t="n">
        <v>1175033.866514349</v>
      </c>
      <c r="AE37" t="n">
        <v>1607733.175000521</v>
      </c>
      <c r="AF37" t="n">
        <v>2.090229329172278e-06</v>
      </c>
      <c r="AG37" t="n">
        <v>14</v>
      </c>
      <c r="AH37" t="n">
        <v>1454293.377246154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1.0133</v>
      </c>
      <c r="E38" t="n">
        <v>98.69</v>
      </c>
      <c r="F38" t="n">
        <v>95.54000000000001</v>
      </c>
      <c r="G38" t="n">
        <v>249.22</v>
      </c>
      <c r="H38" t="n">
        <v>2.94</v>
      </c>
      <c r="I38" t="n">
        <v>23</v>
      </c>
      <c r="J38" t="n">
        <v>223.68</v>
      </c>
      <c r="K38" t="n">
        <v>51.39</v>
      </c>
      <c r="L38" t="n">
        <v>37</v>
      </c>
      <c r="M38" t="n">
        <v>21</v>
      </c>
      <c r="N38" t="n">
        <v>50.29</v>
      </c>
      <c r="O38" t="n">
        <v>27821.09</v>
      </c>
      <c r="P38" t="n">
        <v>1125.24</v>
      </c>
      <c r="Q38" t="n">
        <v>1206.6</v>
      </c>
      <c r="R38" t="n">
        <v>201.76</v>
      </c>
      <c r="S38" t="n">
        <v>133.29</v>
      </c>
      <c r="T38" t="n">
        <v>17475.19</v>
      </c>
      <c r="U38" t="n">
        <v>0.66</v>
      </c>
      <c r="V38" t="n">
        <v>0.78</v>
      </c>
      <c r="W38" t="n">
        <v>0.31</v>
      </c>
      <c r="X38" t="n">
        <v>1</v>
      </c>
      <c r="Y38" t="n">
        <v>0.5</v>
      </c>
      <c r="Z38" t="n">
        <v>10</v>
      </c>
      <c r="AA38" t="n">
        <v>1174.671268314987</v>
      </c>
      <c r="AB38" t="n">
        <v>1607.237052147451</v>
      </c>
      <c r="AC38" t="n">
        <v>1453.844603661868</v>
      </c>
      <c r="AD38" t="n">
        <v>1174671.268314987</v>
      </c>
      <c r="AE38" t="n">
        <v>1607237.052147451</v>
      </c>
      <c r="AF38" t="n">
        <v>2.092500868652707e-06</v>
      </c>
      <c r="AG38" t="n">
        <v>14</v>
      </c>
      <c r="AH38" t="n">
        <v>1453844.603661868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1.0136</v>
      </c>
      <c r="E39" t="n">
        <v>98.66</v>
      </c>
      <c r="F39" t="n">
        <v>95.5</v>
      </c>
      <c r="G39" t="n">
        <v>249.14</v>
      </c>
      <c r="H39" t="n">
        <v>3</v>
      </c>
      <c r="I39" t="n">
        <v>23</v>
      </c>
      <c r="J39" t="n">
        <v>225.35</v>
      </c>
      <c r="K39" t="n">
        <v>51.39</v>
      </c>
      <c r="L39" t="n">
        <v>38</v>
      </c>
      <c r="M39" t="n">
        <v>21</v>
      </c>
      <c r="N39" t="n">
        <v>50.96</v>
      </c>
      <c r="O39" t="n">
        <v>28027.19</v>
      </c>
      <c r="P39" t="n">
        <v>1121.19</v>
      </c>
      <c r="Q39" t="n">
        <v>1206.59</v>
      </c>
      <c r="R39" t="n">
        <v>200.39</v>
      </c>
      <c r="S39" t="n">
        <v>133.29</v>
      </c>
      <c r="T39" t="n">
        <v>16791.17</v>
      </c>
      <c r="U39" t="n">
        <v>0.67</v>
      </c>
      <c r="V39" t="n">
        <v>0.78</v>
      </c>
      <c r="W39" t="n">
        <v>0.32</v>
      </c>
      <c r="X39" t="n">
        <v>0.96</v>
      </c>
      <c r="Y39" t="n">
        <v>0.5</v>
      </c>
      <c r="Z39" t="n">
        <v>10</v>
      </c>
      <c r="AA39" t="n">
        <v>1170.835103437428</v>
      </c>
      <c r="AB39" t="n">
        <v>1601.988242122325</v>
      </c>
      <c r="AC39" t="n">
        <v>1449.096732698789</v>
      </c>
      <c r="AD39" t="n">
        <v>1170835.103437428</v>
      </c>
      <c r="AE39" t="n">
        <v>1601988.242122325</v>
      </c>
      <c r="AF39" t="n">
        <v>2.093120379420096e-06</v>
      </c>
      <c r="AG39" t="n">
        <v>14</v>
      </c>
      <c r="AH39" t="n">
        <v>1449096.732698789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1.0132</v>
      </c>
      <c r="E40" t="n">
        <v>98.7</v>
      </c>
      <c r="F40" t="n">
        <v>95.58</v>
      </c>
      <c r="G40" t="n">
        <v>260.67</v>
      </c>
      <c r="H40" t="n">
        <v>3.05</v>
      </c>
      <c r="I40" t="n">
        <v>22</v>
      </c>
      <c r="J40" t="n">
        <v>227.03</v>
      </c>
      <c r="K40" t="n">
        <v>51.39</v>
      </c>
      <c r="L40" t="n">
        <v>39</v>
      </c>
      <c r="M40" t="n">
        <v>20</v>
      </c>
      <c r="N40" t="n">
        <v>51.64</v>
      </c>
      <c r="O40" t="n">
        <v>28234.24</v>
      </c>
      <c r="P40" t="n">
        <v>1120.83</v>
      </c>
      <c r="Q40" t="n">
        <v>1206.59</v>
      </c>
      <c r="R40" t="n">
        <v>203.53</v>
      </c>
      <c r="S40" t="n">
        <v>133.29</v>
      </c>
      <c r="T40" t="n">
        <v>18369.3</v>
      </c>
      <c r="U40" t="n">
        <v>0.65</v>
      </c>
      <c r="V40" t="n">
        <v>0.78</v>
      </c>
      <c r="W40" t="n">
        <v>0.31</v>
      </c>
      <c r="X40" t="n">
        <v>1.04</v>
      </c>
      <c r="Y40" t="n">
        <v>0.5</v>
      </c>
      <c r="Z40" t="n">
        <v>10</v>
      </c>
      <c r="AA40" t="n">
        <v>1171.028228768682</v>
      </c>
      <c r="AB40" t="n">
        <v>1602.252484720634</v>
      </c>
      <c r="AC40" t="n">
        <v>1449.335756354382</v>
      </c>
      <c r="AD40" t="n">
        <v>1171028.228768682</v>
      </c>
      <c r="AE40" t="n">
        <v>1602252.484720634</v>
      </c>
      <c r="AF40" t="n">
        <v>2.092294365063577e-06</v>
      </c>
      <c r="AG40" t="n">
        <v>14</v>
      </c>
      <c r="AH40" t="n">
        <v>1449335.756354382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1.0146</v>
      </c>
      <c r="E41" t="n">
        <v>98.56</v>
      </c>
      <c r="F41" t="n">
        <v>95.48</v>
      </c>
      <c r="G41" t="n">
        <v>272.8</v>
      </c>
      <c r="H41" t="n">
        <v>3.11</v>
      </c>
      <c r="I41" t="n">
        <v>21</v>
      </c>
      <c r="J41" t="n">
        <v>228.71</v>
      </c>
      <c r="K41" t="n">
        <v>51.39</v>
      </c>
      <c r="L41" t="n">
        <v>40</v>
      </c>
      <c r="M41" t="n">
        <v>19</v>
      </c>
      <c r="N41" t="n">
        <v>52.32</v>
      </c>
      <c r="O41" t="n">
        <v>28442.24</v>
      </c>
      <c r="P41" t="n">
        <v>1114.73</v>
      </c>
      <c r="Q41" t="n">
        <v>1206.62</v>
      </c>
      <c r="R41" t="n">
        <v>199.93</v>
      </c>
      <c r="S41" t="n">
        <v>133.29</v>
      </c>
      <c r="T41" t="n">
        <v>16572.23</v>
      </c>
      <c r="U41" t="n">
        <v>0.67</v>
      </c>
      <c r="V41" t="n">
        <v>0.78</v>
      </c>
      <c r="W41" t="n">
        <v>0.31</v>
      </c>
      <c r="X41" t="n">
        <v>0.9399999999999999</v>
      </c>
      <c r="Y41" t="n">
        <v>0.5</v>
      </c>
      <c r="Z41" t="n">
        <v>10</v>
      </c>
      <c r="AA41" t="n">
        <v>1164.223462987911</v>
      </c>
      <c r="AB41" t="n">
        <v>1592.941903974305</v>
      </c>
      <c r="AC41" t="n">
        <v>1440.913764367001</v>
      </c>
      <c r="AD41" t="n">
        <v>1164223.462987911</v>
      </c>
      <c r="AE41" t="n">
        <v>1592941.903974305</v>
      </c>
      <c r="AF41" t="n">
        <v>2.095185415311394e-06</v>
      </c>
      <c r="AG41" t="n">
        <v>14</v>
      </c>
      <c r="AH41" t="n">
        <v>1440913.764367001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0.8051</v>
      </c>
      <c r="E2" t="n">
        <v>124.21</v>
      </c>
      <c r="F2" t="n">
        <v>116.68</v>
      </c>
      <c r="G2" t="n">
        <v>14.8</v>
      </c>
      <c r="H2" t="n">
        <v>0.34</v>
      </c>
      <c r="I2" t="n">
        <v>473</v>
      </c>
      <c r="J2" t="n">
        <v>51.33</v>
      </c>
      <c r="K2" t="n">
        <v>24.83</v>
      </c>
      <c r="L2" t="n">
        <v>1</v>
      </c>
      <c r="M2" t="n">
        <v>471</v>
      </c>
      <c r="N2" t="n">
        <v>5.51</v>
      </c>
      <c r="O2" t="n">
        <v>6564.78</v>
      </c>
      <c r="P2" t="n">
        <v>651.73</v>
      </c>
      <c r="Q2" t="n">
        <v>1206.64</v>
      </c>
      <c r="R2" t="n">
        <v>919.21</v>
      </c>
      <c r="S2" t="n">
        <v>133.29</v>
      </c>
      <c r="T2" t="n">
        <v>373953.1</v>
      </c>
      <c r="U2" t="n">
        <v>0.15</v>
      </c>
      <c r="V2" t="n">
        <v>0.64</v>
      </c>
      <c r="W2" t="n">
        <v>1.03</v>
      </c>
      <c r="X2" t="n">
        <v>22.14</v>
      </c>
      <c r="Y2" t="n">
        <v>0.5</v>
      </c>
      <c r="Z2" t="n">
        <v>10</v>
      </c>
      <c r="AA2" t="n">
        <v>921.8065283063185</v>
      </c>
      <c r="AB2" t="n">
        <v>1261.256359262585</v>
      </c>
      <c r="AC2" t="n">
        <v>1140.883822518981</v>
      </c>
      <c r="AD2" t="n">
        <v>921806.5283063184</v>
      </c>
      <c r="AE2" t="n">
        <v>1261256.359262585</v>
      </c>
      <c r="AF2" t="n">
        <v>1.766179055908793e-06</v>
      </c>
      <c r="AG2" t="n">
        <v>18</v>
      </c>
      <c r="AH2" t="n">
        <v>1140883.822518981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0.9247</v>
      </c>
      <c r="E3" t="n">
        <v>108.14</v>
      </c>
      <c r="F3" t="n">
        <v>103.9</v>
      </c>
      <c r="G3" t="n">
        <v>30.56</v>
      </c>
      <c r="H3" t="n">
        <v>0.66</v>
      </c>
      <c r="I3" t="n">
        <v>204</v>
      </c>
      <c r="J3" t="n">
        <v>52.47</v>
      </c>
      <c r="K3" t="n">
        <v>24.83</v>
      </c>
      <c r="L3" t="n">
        <v>2</v>
      </c>
      <c r="M3" t="n">
        <v>202</v>
      </c>
      <c r="N3" t="n">
        <v>5.64</v>
      </c>
      <c r="O3" t="n">
        <v>6705.1</v>
      </c>
      <c r="P3" t="n">
        <v>562.6799999999999</v>
      </c>
      <c r="Q3" t="n">
        <v>1206.63</v>
      </c>
      <c r="R3" t="n">
        <v>484.97</v>
      </c>
      <c r="S3" t="n">
        <v>133.29</v>
      </c>
      <c r="T3" t="n">
        <v>158174.94</v>
      </c>
      <c r="U3" t="n">
        <v>0.27</v>
      </c>
      <c r="V3" t="n">
        <v>0.72</v>
      </c>
      <c r="W3" t="n">
        <v>0.6</v>
      </c>
      <c r="X3" t="n">
        <v>9.359999999999999</v>
      </c>
      <c r="Y3" t="n">
        <v>0.5</v>
      </c>
      <c r="Z3" t="n">
        <v>10</v>
      </c>
      <c r="AA3" t="n">
        <v>713.1807167626295</v>
      </c>
      <c r="AB3" t="n">
        <v>975.8053199872846</v>
      </c>
      <c r="AC3" t="n">
        <v>882.6758297990658</v>
      </c>
      <c r="AD3" t="n">
        <v>713180.7167626295</v>
      </c>
      <c r="AE3" t="n">
        <v>975805.3199872846</v>
      </c>
      <c r="AF3" t="n">
        <v>2.028550208668316e-06</v>
      </c>
      <c r="AG3" t="n">
        <v>16</v>
      </c>
      <c r="AH3" t="n">
        <v>882675.8297990658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0.965</v>
      </c>
      <c r="E4" t="n">
        <v>103.63</v>
      </c>
      <c r="F4" t="n">
        <v>100.33</v>
      </c>
      <c r="G4" t="n">
        <v>47.4</v>
      </c>
      <c r="H4" t="n">
        <v>0.97</v>
      </c>
      <c r="I4" t="n">
        <v>127</v>
      </c>
      <c r="J4" t="n">
        <v>53.61</v>
      </c>
      <c r="K4" t="n">
        <v>24.83</v>
      </c>
      <c r="L4" t="n">
        <v>3</v>
      </c>
      <c r="M4" t="n">
        <v>125</v>
      </c>
      <c r="N4" t="n">
        <v>5.78</v>
      </c>
      <c r="O4" t="n">
        <v>6845.59</v>
      </c>
      <c r="P4" t="n">
        <v>524.75</v>
      </c>
      <c r="Q4" t="n">
        <v>1206.59</v>
      </c>
      <c r="R4" t="n">
        <v>364.16</v>
      </c>
      <c r="S4" t="n">
        <v>133.29</v>
      </c>
      <c r="T4" t="n">
        <v>98156.96000000001</v>
      </c>
      <c r="U4" t="n">
        <v>0.37</v>
      </c>
      <c r="V4" t="n">
        <v>0.75</v>
      </c>
      <c r="W4" t="n">
        <v>0.48</v>
      </c>
      <c r="X4" t="n">
        <v>5.79</v>
      </c>
      <c r="Y4" t="n">
        <v>0.5</v>
      </c>
      <c r="Z4" t="n">
        <v>10</v>
      </c>
      <c r="AA4" t="n">
        <v>644.6580677312689</v>
      </c>
      <c r="AB4" t="n">
        <v>882.0496085766551</v>
      </c>
      <c r="AC4" t="n">
        <v>797.8680318984993</v>
      </c>
      <c r="AD4" t="n">
        <v>644658.0677312689</v>
      </c>
      <c r="AE4" t="n">
        <v>882049.6085766552</v>
      </c>
      <c r="AF4" t="n">
        <v>2.11695787970685e-06</v>
      </c>
      <c r="AG4" t="n">
        <v>15</v>
      </c>
      <c r="AH4" t="n">
        <v>797868.0318984994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0.9873</v>
      </c>
      <c r="E5" t="n">
        <v>101.29</v>
      </c>
      <c r="F5" t="n">
        <v>98.44</v>
      </c>
      <c r="G5" t="n">
        <v>65.63</v>
      </c>
      <c r="H5" t="n">
        <v>1.27</v>
      </c>
      <c r="I5" t="n">
        <v>90</v>
      </c>
      <c r="J5" t="n">
        <v>54.75</v>
      </c>
      <c r="K5" t="n">
        <v>24.83</v>
      </c>
      <c r="L5" t="n">
        <v>4</v>
      </c>
      <c r="M5" t="n">
        <v>88</v>
      </c>
      <c r="N5" t="n">
        <v>5.92</v>
      </c>
      <c r="O5" t="n">
        <v>6986.39</v>
      </c>
      <c r="P5" t="n">
        <v>495.03</v>
      </c>
      <c r="Q5" t="n">
        <v>1206.61</v>
      </c>
      <c r="R5" t="n">
        <v>299.82</v>
      </c>
      <c r="S5" t="n">
        <v>133.29</v>
      </c>
      <c r="T5" t="n">
        <v>66172.64</v>
      </c>
      <c r="U5" t="n">
        <v>0.44</v>
      </c>
      <c r="V5" t="n">
        <v>0.76</v>
      </c>
      <c r="W5" t="n">
        <v>0.42</v>
      </c>
      <c r="X5" t="n">
        <v>3.9</v>
      </c>
      <c r="Y5" t="n">
        <v>0.5</v>
      </c>
      <c r="Z5" t="n">
        <v>10</v>
      </c>
      <c r="AA5" t="n">
        <v>605.250283738622</v>
      </c>
      <c r="AB5" t="n">
        <v>828.1301399691865</v>
      </c>
      <c r="AC5" t="n">
        <v>749.0945616984779</v>
      </c>
      <c r="AD5" t="n">
        <v>605250.283738622</v>
      </c>
      <c r="AE5" t="n">
        <v>828130.1399691865</v>
      </c>
      <c r="AF5" t="n">
        <v>2.16587825350733e-06</v>
      </c>
      <c r="AG5" t="n">
        <v>15</v>
      </c>
      <c r="AH5" t="n">
        <v>749094.5616984779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0.9972</v>
      </c>
      <c r="E6" t="n">
        <v>100.28</v>
      </c>
      <c r="F6" t="n">
        <v>97.69</v>
      </c>
      <c r="G6" t="n">
        <v>84.94</v>
      </c>
      <c r="H6" t="n">
        <v>1.55</v>
      </c>
      <c r="I6" t="n">
        <v>69</v>
      </c>
      <c r="J6" t="n">
        <v>55.89</v>
      </c>
      <c r="K6" t="n">
        <v>24.83</v>
      </c>
      <c r="L6" t="n">
        <v>5</v>
      </c>
      <c r="M6" t="n">
        <v>57</v>
      </c>
      <c r="N6" t="n">
        <v>6.07</v>
      </c>
      <c r="O6" t="n">
        <v>7127.49</v>
      </c>
      <c r="P6" t="n">
        <v>471.84</v>
      </c>
      <c r="Q6" t="n">
        <v>1206.59</v>
      </c>
      <c r="R6" t="n">
        <v>274.31</v>
      </c>
      <c r="S6" t="n">
        <v>133.29</v>
      </c>
      <c r="T6" t="n">
        <v>53521.16</v>
      </c>
      <c r="U6" t="n">
        <v>0.49</v>
      </c>
      <c r="V6" t="n">
        <v>0.77</v>
      </c>
      <c r="W6" t="n">
        <v>0.4</v>
      </c>
      <c r="X6" t="n">
        <v>3.15</v>
      </c>
      <c r="Y6" t="n">
        <v>0.5</v>
      </c>
      <c r="Z6" t="n">
        <v>10</v>
      </c>
      <c r="AA6" t="n">
        <v>572.4000688414354</v>
      </c>
      <c r="AB6" t="n">
        <v>783.1830266976574</v>
      </c>
      <c r="AC6" t="n">
        <v>708.437137833914</v>
      </c>
      <c r="AD6" t="n">
        <v>572400.0688414355</v>
      </c>
      <c r="AE6" t="n">
        <v>783183.0266976574</v>
      </c>
      <c r="AF6" t="n">
        <v>2.18759626698826e-06</v>
      </c>
      <c r="AG6" t="n">
        <v>14</v>
      </c>
      <c r="AH6" t="n">
        <v>708437.137833914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1.001</v>
      </c>
      <c r="E7" t="n">
        <v>99.90000000000001</v>
      </c>
      <c r="F7" t="n">
        <v>97.39</v>
      </c>
      <c r="G7" t="n">
        <v>94.25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6</v>
      </c>
      <c r="N7" t="n">
        <v>6.21</v>
      </c>
      <c r="O7" t="n">
        <v>7268.89</v>
      </c>
      <c r="P7" t="n">
        <v>465.16</v>
      </c>
      <c r="Q7" t="n">
        <v>1206.65</v>
      </c>
      <c r="R7" t="n">
        <v>262.11</v>
      </c>
      <c r="S7" t="n">
        <v>133.29</v>
      </c>
      <c r="T7" t="n">
        <v>47454.78</v>
      </c>
      <c r="U7" t="n">
        <v>0.51</v>
      </c>
      <c r="V7" t="n">
        <v>0.77</v>
      </c>
      <c r="W7" t="n">
        <v>0.45</v>
      </c>
      <c r="X7" t="n">
        <v>2.85</v>
      </c>
      <c r="Y7" t="n">
        <v>0.5</v>
      </c>
      <c r="Z7" t="n">
        <v>10</v>
      </c>
      <c r="AA7" t="n">
        <v>564.6311697243941</v>
      </c>
      <c r="AB7" t="n">
        <v>772.5532761860818</v>
      </c>
      <c r="AC7" t="n">
        <v>698.8218757922147</v>
      </c>
      <c r="AD7" t="n">
        <v>564631.1697243941</v>
      </c>
      <c r="AE7" t="n">
        <v>772553.2761860818</v>
      </c>
      <c r="AF7" t="n">
        <v>2.195932474182961e-06</v>
      </c>
      <c r="AG7" t="n">
        <v>14</v>
      </c>
      <c r="AH7" t="n">
        <v>698821.8757922146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1.0008</v>
      </c>
      <c r="E8" t="n">
        <v>99.92</v>
      </c>
      <c r="F8" t="n">
        <v>97.41</v>
      </c>
      <c r="G8" t="n">
        <v>94.27</v>
      </c>
      <c r="H8" t="n">
        <v>2.09</v>
      </c>
      <c r="I8" t="n">
        <v>62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473.55</v>
      </c>
      <c r="Q8" t="n">
        <v>1206.63</v>
      </c>
      <c r="R8" t="n">
        <v>262.87</v>
      </c>
      <c r="S8" t="n">
        <v>133.29</v>
      </c>
      <c r="T8" t="n">
        <v>47837</v>
      </c>
      <c r="U8" t="n">
        <v>0.51</v>
      </c>
      <c r="V8" t="n">
        <v>0.77</v>
      </c>
      <c r="W8" t="n">
        <v>0.45</v>
      </c>
      <c r="X8" t="n">
        <v>2.87</v>
      </c>
      <c r="Y8" t="n">
        <v>0.5</v>
      </c>
      <c r="Z8" t="n">
        <v>10</v>
      </c>
      <c r="AA8" t="n">
        <v>572.0346245043411</v>
      </c>
      <c r="AB8" t="n">
        <v>782.6830096333786</v>
      </c>
      <c r="AC8" t="n">
        <v>707.9848416964714</v>
      </c>
      <c r="AD8" t="n">
        <v>572034.624504341</v>
      </c>
      <c r="AE8" t="n">
        <v>782683.0096333786</v>
      </c>
      <c r="AF8" t="n">
        <v>2.195493726435871e-06</v>
      </c>
      <c r="AG8" t="n">
        <v>14</v>
      </c>
      <c r="AH8" t="n">
        <v>707984.8416964714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0.5227000000000001</v>
      </c>
      <c r="E2" t="n">
        <v>191.33</v>
      </c>
      <c r="F2" t="n">
        <v>155.37</v>
      </c>
      <c r="G2" t="n">
        <v>7.51</v>
      </c>
      <c r="H2" t="n">
        <v>0.13</v>
      </c>
      <c r="I2" t="n">
        <v>1241</v>
      </c>
      <c r="J2" t="n">
        <v>133.21</v>
      </c>
      <c r="K2" t="n">
        <v>46.47</v>
      </c>
      <c r="L2" t="n">
        <v>1</v>
      </c>
      <c r="M2" t="n">
        <v>1239</v>
      </c>
      <c r="N2" t="n">
        <v>20.75</v>
      </c>
      <c r="O2" t="n">
        <v>16663.42</v>
      </c>
      <c r="P2" t="n">
        <v>1693.39</v>
      </c>
      <c r="Q2" t="n">
        <v>1206.78</v>
      </c>
      <c r="R2" t="n">
        <v>2236.5</v>
      </c>
      <c r="S2" t="n">
        <v>133.29</v>
      </c>
      <c r="T2" t="n">
        <v>1028757.02</v>
      </c>
      <c r="U2" t="n">
        <v>0.06</v>
      </c>
      <c r="V2" t="n">
        <v>0.48</v>
      </c>
      <c r="W2" t="n">
        <v>2.26</v>
      </c>
      <c r="X2" t="n">
        <v>60.81</v>
      </c>
      <c r="Y2" t="n">
        <v>0.5</v>
      </c>
      <c r="Z2" t="n">
        <v>10</v>
      </c>
      <c r="AA2" t="n">
        <v>3307.05258803589</v>
      </c>
      <c r="AB2" t="n">
        <v>4524.855247814265</v>
      </c>
      <c r="AC2" t="n">
        <v>4093.009413636927</v>
      </c>
      <c r="AD2" t="n">
        <v>3307052.58803589</v>
      </c>
      <c r="AE2" t="n">
        <v>4524855.247814265</v>
      </c>
      <c r="AF2" t="n">
        <v>1.094286625303743e-06</v>
      </c>
      <c r="AG2" t="n">
        <v>27</v>
      </c>
      <c r="AH2" t="n">
        <v>4093009.413636927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0.7671</v>
      </c>
      <c r="E3" t="n">
        <v>130.37</v>
      </c>
      <c r="F3" t="n">
        <v>115.8</v>
      </c>
      <c r="G3" t="n">
        <v>15.27</v>
      </c>
      <c r="H3" t="n">
        <v>0.26</v>
      </c>
      <c r="I3" t="n">
        <v>455</v>
      </c>
      <c r="J3" t="n">
        <v>134.55</v>
      </c>
      <c r="K3" t="n">
        <v>46.47</v>
      </c>
      <c r="L3" t="n">
        <v>2</v>
      </c>
      <c r="M3" t="n">
        <v>453</v>
      </c>
      <c r="N3" t="n">
        <v>21.09</v>
      </c>
      <c r="O3" t="n">
        <v>16828.84</v>
      </c>
      <c r="P3" t="n">
        <v>1254.82</v>
      </c>
      <c r="Q3" t="n">
        <v>1206.68</v>
      </c>
      <c r="R3" t="n">
        <v>889.16</v>
      </c>
      <c r="S3" t="n">
        <v>133.29</v>
      </c>
      <c r="T3" t="n">
        <v>359017.8</v>
      </c>
      <c r="U3" t="n">
        <v>0.15</v>
      </c>
      <c r="V3" t="n">
        <v>0.65</v>
      </c>
      <c r="W3" t="n">
        <v>1</v>
      </c>
      <c r="X3" t="n">
        <v>21.26</v>
      </c>
      <c r="Y3" t="n">
        <v>0.5</v>
      </c>
      <c r="Z3" t="n">
        <v>10</v>
      </c>
      <c r="AA3" t="n">
        <v>1711.896637243275</v>
      </c>
      <c r="AB3" t="n">
        <v>2342.292502625699</v>
      </c>
      <c r="AC3" t="n">
        <v>2118.747393603277</v>
      </c>
      <c r="AD3" t="n">
        <v>1711896.637243275</v>
      </c>
      <c r="AE3" t="n">
        <v>2342292.502625699</v>
      </c>
      <c r="AF3" t="n">
        <v>1.605944653282e-06</v>
      </c>
      <c r="AG3" t="n">
        <v>19</v>
      </c>
      <c r="AH3" t="n">
        <v>2118747.393603276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0.8535</v>
      </c>
      <c r="E4" t="n">
        <v>117.17</v>
      </c>
      <c r="F4" t="n">
        <v>107.39</v>
      </c>
      <c r="G4" t="n">
        <v>23.1</v>
      </c>
      <c r="H4" t="n">
        <v>0.39</v>
      </c>
      <c r="I4" t="n">
        <v>279</v>
      </c>
      <c r="J4" t="n">
        <v>135.9</v>
      </c>
      <c r="K4" t="n">
        <v>46.47</v>
      </c>
      <c r="L4" t="n">
        <v>3</v>
      </c>
      <c r="M4" t="n">
        <v>277</v>
      </c>
      <c r="N4" t="n">
        <v>21.43</v>
      </c>
      <c r="O4" t="n">
        <v>16994.64</v>
      </c>
      <c r="P4" t="n">
        <v>1158.09</v>
      </c>
      <c r="Q4" t="n">
        <v>1206.64</v>
      </c>
      <c r="R4" t="n">
        <v>603.55</v>
      </c>
      <c r="S4" t="n">
        <v>133.29</v>
      </c>
      <c r="T4" t="n">
        <v>217091.25</v>
      </c>
      <c r="U4" t="n">
        <v>0.22</v>
      </c>
      <c r="V4" t="n">
        <v>0.7</v>
      </c>
      <c r="W4" t="n">
        <v>0.72</v>
      </c>
      <c r="X4" t="n">
        <v>12.85</v>
      </c>
      <c r="Y4" t="n">
        <v>0.5</v>
      </c>
      <c r="Z4" t="n">
        <v>10</v>
      </c>
      <c r="AA4" t="n">
        <v>1430.181348855229</v>
      </c>
      <c r="AB4" t="n">
        <v>1956.837216651804</v>
      </c>
      <c r="AC4" t="n">
        <v>1770.079419132838</v>
      </c>
      <c r="AD4" t="n">
        <v>1430181.348855229</v>
      </c>
      <c r="AE4" t="n">
        <v>1956837.216651804</v>
      </c>
      <c r="AF4" t="n">
        <v>1.786825396397063e-06</v>
      </c>
      <c r="AG4" t="n">
        <v>17</v>
      </c>
      <c r="AH4" t="n">
        <v>1770079.419132838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0.8969</v>
      </c>
      <c r="E5" t="n">
        <v>111.5</v>
      </c>
      <c r="F5" t="n">
        <v>103.82</v>
      </c>
      <c r="G5" t="n">
        <v>30.84</v>
      </c>
      <c r="H5" t="n">
        <v>0.52</v>
      </c>
      <c r="I5" t="n">
        <v>202</v>
      </c>
      <c r="J5" t="n">
        <v>137.25</v>
      </c>
      <c r="K5" t="n">
        <v>46.47</v>
      </c>
      <c r="L5" t="n">
        <v>4</v>
      </c>
      <c r="M5" t="n">
        <v>200</v>
      </c>
      <c r="N5" t="n">
        <v>21.78</v>
      </c>
      <c r="O5" t="n">
        <v>17160.92</v>
      </c>
      <c r="P5" t="n">
        <v>1114.67</v>
      </c>
      <c r="Q5" t="n">
        <v>1206.62</v>
      </c>
      <c r="R5" t="n">
        <v>482.43</v>
      </c>
      <c r="S5" t="n">
        <v>133.29</v>
      </c>
      <c r="T5" t="n">
        <v>156919.56</v>
      </c>
      <c r="U5" t="n">
        <v>0.28</v>
      </c>
      <c r="V5" t="n">
        <v>0.72</v>
      </c>
      <c r="W5" t="n">
        <v>0.6</v>
      </c>
      <c r="X5" t="n">
        <v>9.279999999999999</v>
      </c>
      <c r="Y5" t="n">
        <v>0.5</v>
      </c>
      <c r="Z5" t="n">
        <v>10</v>
      </c>
      <c r="AA5" t="n">
        <v>1313.794973027815</v>
      </c>
      <c r="AB5" t="n">
        <v>1797.592242640216</v>
      </c>
      <c r="AC5" t="n">
        <v>1626.032561939192</v>
      </c>
      <c r="AD5" t="n">
        <v>1313794.973027815</v>
      </c>
      <c r="AE5" t="n">
        <v>1797592.242640216</v>
      </c>
      <c r="AF5" t="n">
        <v>1.877684473378471e-06</v>
      </c>
      <c r="AG5" t="n">
        <v>16</v>
      </c>
      <c r="AH5" t="n">
        <v>1626032.561939192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101.77</v>
      </c>
      <c r="G6" t="n">
        <v>38.65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1087.59</v>
      </c>
      <c r="Q6" t="n">
        <v>1206.6</v>
      </c>
      <c r="R6" t="n">
        <v>412.99</v>
      </c>
      <c r="S6" t="n">
        <v>133.29</v>
      </c>
      <c r="T6" t="n">
        <v>122417.54</v>
      </c>
      <c r="U6" t="n">
        <v>0.32</v>
      </c>
      <c r="V6" t="n">
        <v>0.74</v>
      </c>
      <c r="W6" t="n">
        <v>0.53</v>
      </c>
      <c r="X6" t="n">
        <v>7.23</v>
      </c>
      <c r="Y6" t="n">
        <v>0.5</v>
      </c>
      <c r="Z6" t="n">
        <v>10</v>
      </c>
      <c r="AA6" t="n">
        <v>1251.480669451027</v>
      </c>
      <c r="AB6" t="n">
        <v>1712.331063373404</v>
      </c>
      <c r="AC6" t="n">
        <v>1548.908589956787</v>
      </c>
      <c r="AD6" t="n">
        <v>1251480.669451027</v>
      </c>
      <c r="AE6" t="n">
        <v>1712331.063373404</v>
      </c>
      <c r="AF6" t="n">
        <v>1.93400035288999e-06</v>
      </c>
      <c r="AG6" t="n">
        <v>16</v>
      </c>
      <c r="AH6" t="n">
        <v>1548908.589956787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0.9433</v>
      </c>
      <c r="E7" t="n">
        <v>106.02</v>
      </c>
      <c r="F7" t="n">
        <v>100.32</v>
      </c>
      <c r="G7" t="n">
        <v>46.66</v>
      </c>
      <c r="H7" t="n">
        <v>0.76</v>
      </c>
      <c r="I7" t="n">
        <v>129</v>
      </c>
      <c r="J7" t="n">
        <v>139.95</v>
      </c>
      <c r="K7" t="n">
        <v>46.47</v>
      </c>
      <c r="L7" t="n">
        <v>6</v>
      </c>
      <c r="M7" t="n">
        <v>127</v>
      </c>
      <c r="N7" t="n">
        <v>22.49</v>
      </c>
      <c r="O7" t="n">
        <v>17494.97</v>
      </c>
      <c r="P7" t="n">
        <v>1067.09</v>
      </c>
      <c r="Q7" t="n">
        <v>1206.6</v>
      </c>
      <c r="R7" t="n">
        <v>363.95</v>
      </c>
      <c r="S7" t="n">
        <v>133.29</v>
      </c>
      <c r="T7" t="n">
        <v>98040.64999999999</v>
      </c>
      <c r="U7" t="n">
        <v>0.37</v>
      </c>
      <c r="V7" t="n">
        <v>0.75</v>
      </c>
      <c r="W7" t="n">
        <v>0.48</v>
      </c>
      <c r="X7" t="n">
        <v>5.78</v>
      </c>
      <c r="Y7" t="n">
        <v>0.5</v>
      </c>
      <c r="Z7" t="n">
        <v>10</v>
      </c>
      <c r="AA7" t="n">
        <v>1200.210146000979</v>
      </c>
      <c r="AB7" t="n">
        <v>1642.180471293191</v>
      </c>
      <c r="AC7" t="n">
        <v>1485.453071927735</v>
      </c>
      <c r="AD7" t="n">
        <v>1200210.146000979</v>
      </c>
      <c r="AE7" t="n">
        <v>1642180.471293191</v>
      </c>
      <c r="AF7" t="n">
        <v>1.974824131718042e-06</v>
      </c>
      <c r="AG7" t="n">
        <v>15</v>
      </c>
      <c r="AH7" t="n">
        <v>1485453.071927735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0.9562</v>
      </c>
      <c r="E8" t="n">
        <v>104.58</v>
      </c>
      <c r="F8" t="n">
        <v>99.43000000000001</v>
      </c>
      <c r="G8" t="n">
        <v>54.73</v>
      </c>
      <c r="H8" t="n">
        <v>0.88</v>
      </c>
      <c r="I8" t="n">
        <v>109</v>
      </c>
      <c r="J8" t="n">
        <v>141.31</v>
      </c>
      <c r="K8" t="n">
        <v>46.47</v>
      </c>
      <c r="L8" t="n">
        <v>7</v>
      </c>
      <c r="M8" t="n">
        <v>107</v>
      </c>
      <c r="N8" t="n">
        <v>22.85</v>
      </c>
      <c r="O8" t="n">
        <v>17662.75</v>
      </c>
      <c r="P8" t="n">
        <v>1052.85</v>
      </c>
      <c r="Q8" t="n">
        <v>1206.59</v>
      </c>
      <c r="R8" t="n">
        <v>333.36</v>
      </c>
      <c r="S8" t="n">
        <v>133.29</v>
      </c>
      <c r="T8" t="n">
        <v>82845.71000000001</v>
      </c>
      <c r="U8" t="n">
        <v>0.4</v>
      </c>
      <c r="V8" t="n">
        <v>0.75</v>
      </c>
      <c r="W8" t="n">
        <v>0.45</v>
      </c>
      <c r="X8" t="n">
        <v>4.89</v>
      </c>
      <c r="Y8" t="n">
        <v>0.5</v>
      </c>
      <c r="Z8" t="n">
        <v>10</v>
      </c>
      <c r="AA8" t="n">
        <v>1171.72045355202</v>
      </c>
      <c r="AB8" t="n">
        <v>1603.199617208</v>
      </c>
      <c r="AC8" t="n">
        <v>1450.192495846462</v>
      </c>
      <c r="AD8" t="n">
        <v>1171720.45355202</v>
      </c>
      <c r="AE8" t="n">
        <v>1603199.617208</v>
      </c>
      <c r="AF8" t="n">
        <v>2.001830631558139e-06</v>
      </c>
      <c r="AG8" t="n">
        <v>15</v>
      </c>
      <c r="AH8" t="n">
        <v>1450192.495846462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0.966</v>
      </c>
      <c r="E9" t="n">
        <v>103.52</v>
      </c>
      <c r="F9" t="n">
        <v>98.75</v>
      </c>
      <c r="G9" t="n">
        <v>62.37</v>
      </c>
      <c r="H9" t="n">
        <v>0.99</v>
      </c>
      <c r="I9" t="n">
        <v>95</v>
      </c>
      <c r="J9" t="n">
        <v>142.68</v>
      </c>
      <c r="K9" t="n">
        <v>46.47</v>
      </c>
      <c r="L9" t="n">
        <v>8</v>
      </c>
      <c r="M9" t="n">
        <v>93</v>
      </c>
      <c r="N9" t="n">
        <v>23.21</v>
      </c>
      <c r="O9" t="n">
        <v>17831.04</v>
      </c>
      <c r="P9" t="n">
        <v>1041.02</v>
      </c>
      <c r="Q9" t="n">
        <v>1206.6</v>
      </c>
      <c r="R9" t="n">
        <v>310.41</v>
      </c>
      <c r="S9" t="n">
        <v>133.29</v>
      </c>
      <c r="T9" t="n">
        <v>71444.53999999999</v>
      </c>
      <c r="U9" t="n">
        <v>0.43</v>
      </c>
      <c r="V9" t="n">
        <v>0.76</v>
      </c>
      <c r="W9" t="n">
        <v>0.43</v>
      </c>
      <c r="X9" t="n">
        <v>4.21</v>
      </c>
      <c r="Y9" t="n">
        <v>0.5</v>
      </c>
      <c r="Z9" t="n">
        <v>10</v>
      </c>
      <c r="AA9" t="n">
        <v>1149.669737097629</v>
      </c>
      <c r="AB9" t="n">
        <v>1573.028854146149</v>
      </c>
      <c r="AC9" t="n">
        <v>1422.901188066303</v>
      </c>
      <c r="AD9" t="n">
        <v>1149669.737097629</v>
      </c>
      <c r="AE9" t="n">
        <v>1573028.854146149</v>
      </c>
      <c r="AF9" t="n">
        <v>2.022347197328134e-06</v>
      </c>
      <c r="AG9" t="n">
        <v>15</v>
      </c>
      <c r="AH9" t="n">
        <v>1422901.188066303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0.9616</v>
      </c>
      <c r="E10" t="n">
        <v>103.99</v>
      </c>
      <c r="F10" t="n">
        <v>99.5</v>
      </c>
      <c r="G10" t="n">
        <v>70.23999999999999</v>
      </c>
      <c r="H10" t="n">
        <v>1.11</v>
      </c>
      <c r="I10" t="n">
        <v>85</v>
      </c>
      <c r="J10" t="n">
        <v>144.05</v>
      </c>
      <c r="K10" t="n">
        <v>46.47</v>
      </c>
      <c r="L10" t="n">
        <v>9</v>
      </c>
      <c r="M10" t="n">
        <v>83</v>
      </c>
      <c r="N10" t="n">
        <v>23.58</v>
      </c>
      <c r="O10" t="n">
        <v>17999.83</v>
      </c>
      <c r="P10" t="n">
        <v>1044.65</v>
      </c>
      <c r="Q10" t="n">
        <v>1206.6</v>
      </c>
      <c r="R10" t="n">
        <v>339.74</v>
      </c>
      <c r="S10" t="n">
        <v>133.29</v>
      </c>
      <c r="T10" t="n">
        <v>86157.78999999999</v>
      </c>
      <c r="U10" t="n">
        <v>0.39</v>
      </c>
      <c r="V10" t="n">
        <v>0.75</v>
      </c>
      <c r="W10" t="n">
        <v>0.37</v>
      </c>
      <c r="X10" t="n">
        <v>4.96</v>
      </c>
      <c r="Y10" t="n">
        <v>0.5</v>
      </c>
      <c r="Z10" t="n">
        <v>10</v>
      </c>
      <c r="AA10" t="n">
        <v>1158.428801379417</v>
      </c>
      <c r="AB10" t="n">
        <v>1585.013392319137</v>
      </c>
      <c r="AC10" t="n">
        <v>1433.741938736465</v>
      </c>
      <c r="AD10" t="n">
        <v>1158428.801379417</v>
      </c>
      <c r="AE10" t="n">
        <v>1585013.392319137</v>
      </c>
      <c r="AF10" t="n">
        <v>2.01313567800283e-06</v>
      </c>
      <c r="AG10" t="n">
        <v>15</v>
      </c>
      <c r="AH10" t="n">
        <v>1433741.938736465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0.9785</v>
      </c>
      <c r="E11" t="n">
        <v>102.2</v>
      </c>
      <c r="F11" t="n">
        <v>97.98</v>
      </c>
      <c r="G11" t="n">
        <v>78.38</v>
      </c>
      <c r="H11" t="n">
        <v>1.22</v>
      </c>
      <c r="I11" t="n">
        <v>75</v>
      </c>
      <c r="J11" t="n">
        <v>145.42</v>
      </c>
      <c r="K11" t="n">
        <v>46.47</v>
      </c>
      <c r="L11" t="n">
        <v>10</v>
      </c>
      <c r="M11" t="n">
        <v>73</v>
      </c>
      <c r="N11" t="n">
        <v>23.95</v>
      </c>
      <c r="O11" t="n">
        <v>18169.15</v>
      </c>
      <c r="P11" t="n">
        <v>1024.02</v>
      </c>
      <c r="Q11" t="n">
        <v>1206.62</v>
      </c>
      <c r="R11" t="n">
        <v>284.8</v>
      </c>
      <c r="S11" t="n">
        <v>133.29</v>
      </c>
      <c r="T11" t="n">
        <v>58736.4</v>
      </c>
      <c r="U11" t="n">
        <v>0.47</v>
      </c>
      <c r="V11" t="n">
        <v>0.76</v>
      </c>
      <c r="W11" t="n">
        <v>0.39</v>
      </c>
      <c r="X11" t="n">
        <v>3.44</v>
      </c>
      <c r="Y11" t="n">
        <v>0.5</v>
      </c>
      <c r="Z11" t="n">
        <v>10</v>
      </c>
      <c r="AA11" t="n">
        <v>1120.578550074946</v>
      </c>
      <c r="AB11" t="n">
        <v>1533.225008649121</v>
      </c>
      <c r="AC11" t="n">
        <v>1386.896165718463</v>
      </c>
      <c r="AD11" t="n">
        <v>1120578.550074946</v>
      </c>
      <c r="AE11" t="n">
        <v>1533225.008649122</v>
      </c>
      <c r="AF11" t="n">
        <v>2.048516286320475e-06</v>
      </c>
      <c r="AG11" t="n">
        <v>15</v>
      </c>
      <c r="AH11" t="n">
        <v>1386896.165718463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0.9834000000000001</v>
      </c>
      <c r="E12" t="n">
        <v>101.69</v>
      </c>
      <c r="F12" t="n">
        <v>97.66</v>
      </c>
      <c r="G12" t="n">
        <v>86.17</v>
      </c>
      <c r="H12" t="n">
        <v>1.33</v>
      </c>
      <c r="I12" t="n">
        <v>68</v>
      </c>
      <c r="J12" t="n">
        <v>146.8</v>
      </c>
      <c r="K12" t="n">
        <v>46.47</v>
      </c>
      <c r="L12" t="n">
        <v>11</v>
      </c>
      <c r="M12" t="n">
        <v>66</v>
      </c>
      <c r="N12" t="n">
        <v>24.33</v>
      </c>
      <c r="O12" t="n">
        <v>18338.99</v>
      </c>
      <c r="P12" t="n">
        <v>1015.17</v>
      </c>
      <c r="Q12" t="n">
        <v>1206.59</v>
      </c>
      <c r="R12" t="n">
        <v>273.95</v>
      </c>
      <c r="S12" t="n">
        <v>133.29</v>
      </c>
      <c r="T12" t="n">
        <v>53348.82</v>
      </c>
      <c r="U12" t="n">
        <v>0.49</v>
      </c>
      <c r="V12" t="n">
        <v>0.77</v>
      </c>
      <c r="W12" t="n">
        <v>0.38</v>
      </c>
      <c r="X12" t="n">
        <v>3.12</v>
      </c>
      <c r="Y12" t="n">
        <v>0.5</v>
      </c>
      <c r="Z12" t="n">
        <v>10</v>
      </c>
      <c r="AA12" t="n">
        <v>1107.423626470219</v>
      </c>
      <c r="AB12" t="n">
        <v>1515.225861818865</v>
      </c>
      <c r="AC12" t="n">
        <v>1370.614832199725</v>
      </c>
      <c r="AD12" t="n">
        <v>1107423.626470219</v>
      </c>
      <c r="AE12" t="n">
        <v>1515225.861818865</v>
      </c>
      <c r="AF12" t="n">
        <v>2.058774569205473e-06</v>
      </c>
      <c r="AG12" t="n">
        <v>15</v>
      </c>
      <c r="AH12" t="n">
        <v>1370614.832199725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0.9879</v>
      </c>
      <c r="E13" t="n">
        <v>101.22</v>
      </c>
      <c r="F13" t="n">
        <v>97.34999999999999</v>
      </c>
      <c r="G13" t="n">
        <v>94.20999999999999</v>
      </c>
      <c r="H13" t="n">
        <v>1.43</v>
      </c>
      <c r="I13" t="n">
        <v>62</v>
      </c>
      <c r="J13" t="n">
        <v>148.18</v>
      </c>
      <c r="K13" t="n">
        <v>46.47</v>
      </c>
      <c r="L13" t="n">
        <v>12</v>
      </c>
      <c r="M13" t="n">
        <v>60</v>
      </c>
      <c r="N13" t="n">
        <v>24.71</v>
      </c>
      <c r="O13" t="n">
        <v>18509.36</v>
      </c>
      <c r="P13" t="n">
        <v>1007.63</v>
      </c>
      <c r="Q13" t="n">
        <v>1206.59</v>
      </c>
      <c r="R13" t="n">
        <v>263.45</v>
      </c>
      <c r="S13" t="n">
        <v>133.29</v>
      </c>
      <c r="T13" t="n">
        <v>48128.25</v>
      </c>
      <c r="U13" t="n">
        <v>0.51</v>
      </c>
      <c r="V13" t="n">
        <v>0.77</v>
      </c>
      <c r="W13" t="n">
        <v>0.37</v>
      </c>
      <c r="X13" t="n">
        <v>2.81</v>
      </c>
      <c r="Y13" t="n">
        <v>0.5</v>
      </c>
      <c r="Z13" t="n">
        <v>10</v>
      </c>
      <c r="AA13" t="n">
        <v>1095.959965292199</v>
      </c>
      <c r="AB13" t="n">
        <v>1499.540774854059</v>
      </c>
      <c r="AC13" t="n">
        <v>1356.426707920683</v>
      </c>
      <c r="AD13" t="n">
        <v>1095959.965292199</v>
      </c>
      <c r="AE13" t="n">
        <v>1499540.774854059</v>
      </c>
      <c r="AF13" t="n">
        <v>2.068195441242716e-06</v>
      </c>
      <c r="AG13" t="n">
        <v>15</v>
      </c>
      <c r="AH13" t="n">
        <v>1356426.707920683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0.9912</v>
      </c>
      <c r="E14" t="n">
        <v>100.88</v>
      </c>
      <c r="F14" t="n">
        <v>97.15000000000001</v>
      </c>
      <c r="G14" t="n">
        <v>102.26</v>
      </c>
      <c r="H14" t="n">
        <v>1.54</v>
      </c>
      <c r="I14" t="n">
        <v>57</v>
      </c>
      <c r="J14" t="n">
        <v>149.56</v>
      </c>
      <c r="K14" t="n">
        <v>46.47</v>
      </c>
      <c r="L14" t="n">
        <v>13</v>
      </c>
      <c r="M14" t="n">
        <v>55</v>
      </c>
      <c r="N14" t="n">
        <v>25.1</v>
      </c>
      <c r="O14" t="n">
        <v>18680.25</v>
      </c>
      <c r="P14" t="n">
        <v>1000.61</v>
      </c>
      <c r="Q14" t="n">
        <v>1206.6</v>
      </c>
      <c r="R14" t="n">
        <v>256.58</v>
      </c>
      <c r="S14" t="n">
        <v>133.29</v>
      </c>
      <c r="T14" t="n">
        <v>44718.66</v>
      </c>
      <c r="U14" t="n">
        <v>0.52</v>
      </c>
      <c r="V14" t="n">
        <v>0.77</v>
      </c>
      <c r="W14" t="n">
        <v>0.37</v>
      </c>
      <c r="X14" t="n">
        <v>2.61</v>
      </c>
      <c r="Y14" t="n">
        <v>0.5</v>
      </c>
      <c r="Z14" t="n">
        <v>10</v>
      </c>
      <c r="AA14" t="n">
        <v>1086.336017129084</v>
      </c>
      <c r="AB14" t="n">
        <v>1486.372864398659</v>
      </c>
      <c r="AC14" t="n">
        <v>1344.515524357868</v>
      </c>
      <c r="AD14" t="n">
        <v>1086336.017129084</v>
      </c>
      <c r="AE14" t="n">
        <v>1486372.864398659</v>
      </c>
      <c r="AF14" t="n">
        <v>2.075104080736694e-06</v>
      </c>
      <c r="AG14" t="n">
        <v>15</v>
      </c>
      <c r="AH14" t="n">
        <v>1344515.524357868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0.9956</v>
      </c>
      <c r="E15" t="n">
        <v>100.45</v>
      </c>
      <c r="F15" t="n">
        <v>96.84999999999999</v>
      </c>
      <c r="G15" t="n">
        <v>111.75</v>
      </c>
      <c r="H15" t="n">
        <v>1.64</v>
      </c>
      <c r="I15" t="n">
        <v>52</v>
      </c>
      <c r="J15" t="n">
        <v>150.95</v>
      </c>
      <c r="K15" t="n">
        <v>46.47</v>
      </c>
      <c r="L15" t="n">
        <v>14</v>
      </c>
      <c r="M15" t="n">
        <v>50</v>
      </c>
      <c r="N15" t="n">
        <v>25.49</v>
      </c>
      <c r="O15" t="n">
        <v>18851.69</v>
      </c>
      <c r="P15" t="n">
        <v>993.01</v>
      </c>
      <c r="Q15" t="n">
        <v>1206.59</v>
      </c>
      <c r="R15" t="n">
        <v>246.26</v>
      </c>
      <c r="S15" t="n">
        <v>133.29</v>
      </c>
      <c r="T15" t="n">
        <v>39579.79</v>
      </c>
      <c r="U15" t="n">
        <v>0.54</v>
      </c>
      <c r="V15" t="n">
        <v>0.77</v>
      </c>
      <c r="W15" t="n">
        <v>0.36</v>
      </c>
      <c r="X15" t="n">
        <v>2.31</v>
      </c>
      <c r="Y15" t="n">
        <v>0.5</v>
      </c>
      <c r="Z15" t="n">
        <v>10</v>
      </c>
      <c r="AA15" t="n">
        <v>1067.557012688222</v>
      </c>
      <c r="AB15" t="n">
        <v>1460.678602051466</v>
      </c>
      <c r="AC15" t="n">
        <v>1321.273486346967</v>
      </c>
      <c r="AD15" t="n">
        <v>1067557.012688222</v>
      </c>
      <c r="AE15" t="n">
        <v>1460678.602051466</v>
      </c>
      <c r="AF15" t="n">
        <v>2.084315600061998e-06</v>
      </c>
      <c r="AG15" t="n">
        <v>14</v>
      </c>
      <c r="AH15" t="n">
        <v>1321273.486346967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0.9986</v>
      </c>
      <c r="E16" t="n">
        <v>100.14</v>
      </c>
      <c r="F16" t="n">
        <v>96.65000000000001</v>
      </c>
      <c r="G16" t="n">
        <v>120.82</v>
      </c>
      <c r="H16" t="n">
        <v>1.74</v>
      </c>
      <c r="I16" t="n">
        <v>48</v>
      </c>
      <c r="J16" t="n">
        <v>152.35</v>
      </c>
      <c r="K16" t="n">
        <v>46.47</v>
      </c>
      <c r="L16" t="n">
        <v>15</v>
      </c>
      <c r="M16" t="n">
        <v>46</v>
      </c>
      <c r="N16" t="n">
        <v>25.88</v>
      </c>
      <c r="O16" t="n">
        <v>19023.66</v>
      </c>
      <c r="P16" t="n">
        <v>984.8099999999999</v>
      </c>
      <c r="Q16" t="n">
        <v>1206.6</v>
      </c>
      <c r="R16" t="n">
        <v>239.63</v>
      </c>
      <c r="S16" t="n">
        <v>133.29</v>
      </c>
      <c r="T16" t="n">
        <v>36285.44</v>
      </c>
      <c r="U16" t="n">
        <v>0.5600000000000001</v>
      </c>
      <c r="V16" t="n">
        <v>0.77</v>
      </c>
      <c r="W16" t="n">
        <v>0.35</v>
      </c>
      <c r="X16" t="n">
        <v>2.11</v>
      </c>
      <c r="Y16" t="n">
        <v>0.5</v>
      </c>
      <c r="Z16" t="n">
        <v>10</v>
      </c>
      <c r="AA16" t="n">
        <v>1057.332903539791</v>
      </c>
      <c r="AB16" t="n">
        <v>1446.689524858722</v>
      </c>
      <c r="AC16" t="n">
        <v>1308.619507047705</v>
      </c>
      <c r="AD16" t="n">
        <v>1057332.903539791</v>
      </c>
      <c r="AE16" t="n">
        <v>1446689.524858722</v>
      </c>
      <c r="AF16" t="n">
        <v>2.09059618142016e-06</v>
      </c>
      <c r="AG16" t="n">
        <v>14</v>
      </c>
      <c r="AH16" t="n">
        <v>1308619.507047705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1.0007</v>
      </c>
      <c r="E17" t="n">
        <v>99.93000000000001</v>
      </c>
      <c r="F17" t="n">
        <v>96.52</v>
      </c>
      <c r="G17" t="n">
        <v>128.7</v>
      </c>
      <c r="H17" t="n">
        <v>1.84</v>
      </c>
      <c r="I17" t="n">
        <v>45</v>
      </c>
      <c r="J17" t="n">
        <v>153.75</v>
      </c>
      <c r="K17" t="n">
        <v>46.47</v>
      </c>
      <c r="L17" t="n">
        <v>16</v>
      </c>
      <c r="M17" t="n">
        <v>43</v>
      </c>
      <c r="N17" t="n">
        <v>26.28</v>
      </c>
      <c r="O17" t="n">
        <v>19196.18</v>
      </c>
      <c r="P17" t="n">
        <v>980.79</v>
      </c>
      <c r="Q17" t="n">
        <v>1206.63</v>
      </c>
      <c r="R17" t="n">
        <v>235.19</v>
      </c>
      <c r="S17" t="n">
        <v>133.29</v>
      </c>
      <c r="T17" t="n">
        <v>34084</v>
      </c>
      <c r="U17" t="n">
        <v>0.57</v>
      </c>
      <c r="V17" t="n">
        <v>0.78</v>
      </c>
      <c r="W17" t="n">
        <v>0.35</v>
      </c>
      <c r="X17" t="n">
        <v>1.98</v>
      </c>
      <c r="Y17" t="n">
        <v>0.5</v>
      </c>
      <c r="Z17" t="n">
        <v>10</v>
      </c>
      <c r="AA17" t="n">
        <v>1051.71852075294</v>
      </c>
      <c r="AB17" t="n">
        <v>1439.007678640664</v>
      </c>
      <c r="AC17" t="n">
        <v>1301.67080545116</v>
      </c>
      <c r="AD17" t="n">
        <v>1051718.52075294</v>
      </c>
      <c r="AE17" t="n">
        <v>1439007.678640664</v>
      </c>
      <c r="AF17" t="n">
        <v>2.094992588370873e-06</v>
      </c>
      <c r="AG17" t="n">
        <v>14</v>
      </c>
      <c r="AH17" t="n">
        <v>1301670.80545116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1.0003</v>
      </c>
      <c r="E18" t="n">
        <v>99.97</v>
      </c>
      <c r="F18" t="n">
        <v>96.62</v>
      </c>
      <c r="G18" t="n">
        <v>134.81</v>
      </c>
      <c r="H18" t="n">
        <v>1.94</v>
      </c>
      <c r="I18" t="n">
        <v>43</v>
      </c>
      <c r="J18" t="n">
        <v>155.15</v>
      </c>
      <c r="K18" t="n">
        <v>46.47</v>
      </c>
      <c r="L18" t="n">
        <v>17</v>
      </c>
      <c r="M18" t="n">
        <v>41</v>
      </c>
      <c r="N18" t="n">
        <v>26.68</v>
      </c>
      <c r="O18" t="n">
        <v>19369.26</v>
      </c>
      <c r="P18" t="n">
        <v>975.79</v>
      </c>
      <c r="Q18" t="n">
        <v>1206.59</v>
      </c>
      <c r="R18" t="n">
        <v>239</v>
      </c>
      <c r="S18" t="n">
        <v>133.29</v>
      </c>
      <c r="T18" t="n">
        <v>35999.22</v>
      </c>
      <c r="U18" t="n">
        <v>0.5600000000000001</v>
      </c>
      <c r="V18" t="n">
        <v>0.77</v>
      </c>
      <c r="W18" t="n">
        <v>0.34</v>
      </c>
      <c r="X18" t="n">
        <v>2.08</v>
      </c>
      <c r="Y18" t="n">
        <v>0.5</v>
      </c>
      <c r="Z18" t="n">
        <v>10</v>
      </c>
      <c r="AA18" t="n">
        <v>1047.838381477312</v>
      </c>
      <c r="AB18" t="n">
        <v>1433.698700904086</v>
      </c>
      <c r="AC18" t="n">
        <v>1296.868509098564</v>
      </c>
      <c r="AD18" t="n">
        <v>1047838.381477312</v>
      </c>
      <c r="AE18" t="n">
        <v>1433698.700904086</v>
      </c>
      <c r="AF18" t="n">
        <v>2.094155177523118e-06</v>
      </c>
      <c r="AG18" t="n">
        <v>14</v>
      </c>
      <c r="AH18" t="n">
        <v>1296868.509098564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1.0038</v>
      </c>
      <c r="E19" t="n">
        <v>99.62</v>
      </c>
      <c r="F19" t="n">
        <v>96.34999999999999</v>
      </c>
      <c r="G19" t="n">
        <v>144.53</v>
      </c>
      <c r="H19" t="n">
        <v>2.04</v>
      </c>
      <c r="I19" t="n">
        <v>40</v>
      </c>
      <c r="J19" t="n">
        <v>156.56</v>
      </c>
      <c r="K19" t="n">
        <v>46.47</v>
      </c>
      <c r="L19" t="n">
        <v>18</v>
      </c>
      <c r="M19" t="n">
        <v>38</v>
      </c>
      <c r="N19" t="n">
        <v>27.09</v>
      </c>
      <c r="O19" t="n">
        <v>19542.89</v>
      </c>
      <c r="P19" t="n">
        <v>969.17</v>
      </c>
      <c r="Q19" t="n">
        <v>1206.59</v>
      </c>
      <c r="R19" t="n">
        <v>229.46</v>
      </c>
      <c r="S19" t="n">
        <v>133.29</v>
      </c>
      <c r="T19" t="n">
        <v>31243.29</v>
      </c>
      <c r="U19" t="n">
        <v>0.58</v>
      </c>
      <c r="V19" t="n">
        <v>0.78</v>
      </c>
      <c r="W19" t="n">
        <v>0.34</v>
      </c>
      <c r="X19" t="n">
        <v>1.81</v>
      </c>
      <c r="Y19" t="n">
        <v>0.5</v>
      </c>
      <c r="Z19" t="n">
        <v>10</v>
      </c>
      <c r="AA19" t="n">
        <v>1038.562283546749</v>
      </c>
      <c r="AB19" t="n">
        <v>1421.006734482931</v>
      </c>
      <c r="AC19" t="n">
        <v>1285.387846139356</v>
      </c>
      <c r="AD19" t="n">
        <v>1038562.283546749</v>
      </c>
      <c r="AE19" t="n">
        <v>1421006.734482931</v>
      </c>
      <c r="AF19" t="n">
        <v>2.101482522440974e-06</v>
      </c>
      <c r="AG19" t="n">
        <v>14</v>
      </c>
      <c r="AH19" t="n">
        <v>1285387.846139356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1.0053</v>
      </c>
      <c r="E20" t="n">
        <v>99.47</v>
      </c>
      <c r="F20" t="n">
        <v>96.25</v>
      </c>
      <c r="G20" t="n">
        <v>151.98</v>
      </c>
      <c r="H20" t="n">
        <v>2.13</v>
      </c>
      <c r="I20" t="n">
        <v>38</v>
      </c>
      <c r="J20" t="n">
        <v>157.97</v>
      </c>
      <c r="K20" t="n">
        <v>46.47</v>
      </c>
      <c r="L20" t="n">
        <v>19</v>
      </c>
      <c r="M20" t="n">
        <v>36</v>
      </c>
      <c r="N20" t="n">
        <v>27.5</v>
      </c>
      <c r="O20" t="n">
        <v>19717.08</v>
      </c>
      <c r="P20" t="n">
        <v>961.73</v>
      </c>
      <c r="Q20" t="n">
        <v>1206.59</v>
      </c>
      <c r="R20" t="n">
        <v>226.04</v>
      </c>
      <c r="S20" t="n">
        <v>133.29</v>
      </c>
      <c r="T20" t="n">
        <v>29542.79</v>
      </c>
      <c r="U20" t="n">
        <v>0.59</v>
      </c>
      <c r="V20" t="n">
        <v>0.78</v>
      </c>
      <c r="W20" t="n">
        <v>0.34</v>
      </c>
      <c r="X20" t="n">
        <v>1.71</v>
      </c>
      <c r="Y20" t="n">
        <v>0.5</v>
      </c>
      <c r="Z20" t="n">
        <v>10</v>
      </c>
      <c r="AA20" t="n">
        <v>1030.634711416756</v>
      </c>
      <c r="AB20" t="n">
        <v>1410.159880554875</v>
      </c>
      <c r="AC20" t="n">
        <v>1275.57620072654</v>
      </c>
      <c r="AD20" t="n">
        <v>1030634.711416756</v>
      </c>
      <c r="AE20" t="n">
        <v>1410159.880554875</v>
      </c>
      <c r="AF20" t="n">
        <v>2.104622813120055e-06</v>
      </c>
      <c r="AG20" t="n">
        <v>14</v>
      </c>
      <c r="AH20" t="n">
        <v>1275576.20072654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1.007</v>
      </c>
      <c r="E21" t="n">
        <v>99.31</v>
      </c>
      <c r="F21" t="n">
        <v>96.15000000000001</v>
      </c>
      <c r="G21" t="n">
        <v>160.25</v>
      </c>
      <c r="H21" t="n">
        <v>2.22</v>
      </c>
      <c r="I21" t="n">
        <v>36</v>
      </c>
      <c r="J21" t="n">
        <v>159.39</v>
      </c>
      <c r="K21" t="n">
        <v>46.47</v>
      </c>
      <c r="L21" t="n">
        <v>20</v>
      </c>
      <c r="M21" t="n">
        <v>34</v>
      </c>
      <c r="N21" t="n">
        <v>27.92</v>
      </c>
      <c r="O21" t="n">
        <v>19891.97</v>
      </c>
      <c r="P21" t="n">
        <v>957.08</v>
      </c>
      <c r="Q21" t="n">
        <v>1206.59</v>
      </c>
      <c r="R21" t="n">
        <v>222.64</v>
      </c>
      <c r="S21" t="n">
        <v>133.29</v>
      </c>
      <c r="T21" t="n">
        <v>27852.49</v>
      </c>
      <c r="U21" t="n">
        <v>0.6</v>
      </c>
      <c r="V21" t="n">
        <v>0.78</v>
      </c>
      <c r="W21" t="n">
        <v>0.33</v>
      </c>
      <c r="X21" t="n">
        <v>1.61</v>
      </c>
      <c r="Y21" t="n">
        <v>0.5</v>
      </c>
      <c r="Z21" t="n">
        <v>10</v>
      </c>
      <c r="AA21" t="n">
        <v>1024.96133492268</v>
      </c>
      <c r="AB21" t="n">
        <v>1402.397316543975</v>
      </c>
      <c r="AC21" t="n">
        <v>1268.554484930013</v>
      </c>
      <c r="AD21" t="n">
        <v>1024961.334922681</v>
      </c>
      <c r="AE21" t="n">
        <v>1402397.316543975</v>
      </c>
      <c r="AF21" t="n">
        <v>2.108181809223013e-06</v>
      </c>
      <c r="AG21" t="n">
        <v>14</v>
      </c>
      <c r="AH21" t="n">
        <v>1268554.484930013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1.0081</v>
      </c>
      <c r="E22" t="n">
        <v>99.19</v>
      </c>
      <c r="F22" t="n">
        <v>96.09</v>
      </c>
      <c r="G22" t="n">
        <v>169.57</v>
      </c>
      <c r="H22" t="n">
        <v>2.31</v>
      </c>
      <c r="I22" t="n">
        <v>34</v>
      </c>
      <c r="J22" t="n">
        <v>160.81</v>
      </c>
      <c r="K22" t="n">
        <v>46.47</v>
      </c>
      <c r="L22" t="n">
        <v>21</v>
      </c>
      <c r="M22" t="n">
        <v>32</v>
      </c>
      <c r="N22" t="n">
        <v>28.34</v>
      </c>
      <c r="O22" t="n">
        <v>20067.32</v>
      </c>
      <c r="P22" t="n">
        <v>953.14</v>
      </c>
      <c r="Q22" t="n">
        <v>1206.59</v>
      </c>
      <c r="R22" t="n">
        <v>220.62</v>
      </c>
      <c r="S22" t="n">
        <v>133.29</v>
      </c>
      <c r="T22" t="n">
        <v>26854.25</v>
      </c>
      <c r="U22" t="n">
        <v>0.6</v>
      </c>
      <c r="V22" t="n">
        <v>0.78</v>
      </c>
      <c r="W22" t="n">
        <v>0.33</v>
      </c>
      <c r="X22" t="n">
        <v>1.55</v>
      </c>
      <c r="Y22" t="n">
        <v>0.5</v>
      </c>
      <c r="Z22" t="n">
        <v>10</v>
      </c>
      <c r="AA22" t="n">
        <v>1020.500659243886</v>
      </c>
      <c r="AB22" t="n">
        <v>1396.294023289126</v>
      </c>
      <c r="AC22" t="n">
        <v>1263.033681417381</v>
      </c>
      <c r="AD22" t="n">
        <v>1020500.659243886</v>
      </c>
      <c r="AE22" t="n">
        <v>1396294.023289126</v>
      </c>
      <c r="AF22" t="n">
        <v>2.110484689054339e-06</v>
      </c>
      <c r="AG22" t="n">
        <v>14</v>
      </c>
      <c r="AH22" t="n">
        <v>1263033.681417381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1.0099</v>
      </c>
      <c r="E23" t="n">
        <v>99.02</v>
      </c>
      <c r="F23" t="n">
        <v>95.97</v>
      </c>
      <c r="G23" t="n">
        <v>179.94</v>
      </c>
      <c r="H23" t="n">
        <v>2.4</v>
      </c>
      <c r="I23" t="n">
        <v>32</v>
      </c>
      <c r="J23" t="n">
        <v>162.24</v>
      </c>
      <c r="K23" t="n">
        <v>46.47</v>
      </c>
      <c r="L23" t="n">
        <v>22</v>
      </c>
      <c r="M23" t="n">
        <v>30</v>
      </c>
      <c r="N23" t="n">
        <v>28.77</v>
      </c>
      <c r="O23" t="n">
        <v>20243.25</v>
      </c>
      <c r="P23" t="n">
        <v>947.48</v>
      </c>
      <c r="Q23" t="n">
        <v>1206.59</v>
      </c>
      <c r="R23" t="n">
        <v>216.47</v>
      </c>
      <c r="S23" t="n">
        <v>133.29</v>
      </c>
      <c r="T23" t="n">
        <v>24789.6</v>
      </c>
      <c r="U23" t="n">
        <v>0.62</v>
      </c>
      <c r="V23" t="n">
        <v>0.78</v>
      </c>
      <c r="W23" t="n">
        <v>0.33</v>
      </c>
      <c r="X23" t="n">
        <v>1.43</v>
      </c>
      <c r="Y23" t="n">
        <v>0.5</v>
      </c>
      <c r="Z23" t="n">
        <v>10</v>
      </c>
      <c r="AA23" t="n">
        <v>1013.880693212099</v>
      </c>
      <c r="AB23" t="n">
        <v>1387.236293712146</v>
      </c>
      <c r="AC23" t="n">
        <v>1254.840408838625</v>
      </c>
      <c r="AD23" t="n">
        <v>1013880.693212099</v>
      </c>
      <c r="AE23" t="n">
        <v>1387236.293712146</v>
      </c>
      <c r="AF23" t="n">
        <v>2.114253037869237e-06</v>
      </c>
      <c r="AG23" t="n">
        <v>14</v>
      </c>
      <c r="AH23" t="n">
        <v>1254840.408838625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1.011</v>
      </c>
      <c r="E24" t="n">
        <v>98.91</v>
      </c>
      <c r="F24" t="n">
        <v>95.89</v>
      </c>
      <c r="G24" t="n">
        <v>185.59</v>
      </c>
      <c r="H24" t="n">
        <v>2.49</v>
      </c>
      <c r="I24" t="n">
        <v>31</v>
      </c>
      <c r="J24" t="n">
        <v>163.67</v>
      </c>
      <c r="K24" t="n">
        <v>46.47</v>
      </c>
      <c r="L24" t="n">
        <v>23</v>
      </c>
      <c r="M24" t="n">
        <v>29</v>
      </c>
      <c r="N24" t="n">
        <v>29.2</v>
      </c>
      <c r="O24" t="n">
        <v>20419.76</v>
      </c>
      <c r="P24" t="n">
        <v>940.58</v>
      </c>
      <c r="Q24" t="n">
        <v>1206.59</v>
      </c>
      <c r="R24" t="n">
        <v>213.73</v>
      </c>
      <c r="S24" t="n">
        <v>133.29</v>
      </c>
      <c r="T24" t="n">
        <v>23424.3</v>
      </c>
      <c r="U24" t="n">
        <v>0.62</v>
      </c>
      <c r="V24" t="n">
        <v>0.78</v>
      </c>
      <c r="W24" t="n">
        <v>0.32</v>
      </c>
      <c r="X24" t="n">
        <v>1.35</v>
      </c>
      <c r="Y24" t="n">
        <v>0.5</v>
      </c>
      <c r="Z24" t="n">
        <v>10</v>
      </c>
      <c r="AA24" t="n">
        <v>1006.876912189536</v>
      </c>
      <c r="AB24" t="n">
        <v>1377.653411532064</v>
      </c>
      <c r="AC24" t="n">
        <v>1246.17210348415</v>
      </c>
      <c r="AD24" t="n">
        <v>1006876.912189536</v>
      </c>
      <c r="AE24" t="n">
        <v>1377653.411532064</v>
      </c>
      <c r="AF24" t="n">
        <v>2.116555917700562e-06</v>
      </c>
      <c r="AG24" t="n">
        <v>14</v>
      </c>
      <c r="AH24" t="n">
        <v>1246172.10348415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1.0122</v>
      </c>
      <c r="E25" t="n">
        <v>98.8</v>
      </c>
      <c r="F25" t="n">
        <v>95.83</v>
      </c>
      <c r="G25" t="n">
        <v>198.26</v>
      </c>
      <c r="H25" t="n">
        <v>2.58</v>
      </c>
      <c r="I25" t="n">
        <v>29</v>
      </c>
      <c r="J25" t="n">
        <v>165.1</v>
      </c>
      <c r="K25" t="n">
        <v>46.47</v>
      </c>
      <c r="L25" t="n">
        <v>24</v>
      </c>
      <c r="M25" t="n">
        <v>27</v>
      </c>
      <c r="N25" t="n">
        <v>29.64</v>
      </c>
      <c r="O25" t="n">
        <v>20596.86</v>
      </c>
      <c r="P25" t="n">
        <v>932.6900000000001</v>
      </c>
      <c r="Q25" t="n">
        <v>1206.59</v>
      </c>
      <c r="R25" t="n">
        <v>212.29</v>
      </c>
      <c r="S25" t="n">
        <v>133.29</v>
      </c>
      <c r="T25" t="n">
        <v>22711.64</v>
      </c>
      <c r="U25" t="n">
        <v>0.63</v>
      </c>
      <c r="V25" t="n">
        <v>0.78</v>
      </c>
      <c r="W25" t="n">
        <v>0.31</v>
      </c>
      <c r="X25" t="n">
        <v>1.29</v>
      </c>
      <c r="Y25" t="n">
        <v>0.5</v>
      </c>
      <c r="Z25" t="n">
        <v>10</v>
      </c>
      <c r="AA25" t="n">
        <v>998.967212440425</v>
      </c>
      <c r="AB25" t="n">
        <v>1366.831011384005</v>
      </c>
      <c r="AC25" t="n">
        <v>1236.382578016887</v>
      </c>
      <c r="AD25" t="n">
        <v>998967.2124404249</v>
      </c>
      <c r="AE25" t="n">
        <v>1366831.011384005</v>
      </c>
      <c r="AF25" t="n">
        <v>2.119068150243827e-06</v>
      </c>
      <c r="AG25" t="n">
        <v>14</v>
      </c>
      <c r="AH25" t="n">
        <v>1236382.578016887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1.0125</v>
      </c>
      <c r="E26" t="n">
        <v>98.77</v>
      </c>
      <c r="F26" t="n">
        <v>95.81999999999999</v>
      </c>
      <c r="G26" t="n">
        <v>205.33</v>
      </c>
      <c r="H26" t="n">
        <v>2.66</v>
      </c>
      <c r="I26" t="n">
        <v>28</v>
      </c>
      <c r="J26" t="n">
        <v>166.54</v>
      </c>
      <c r="K26" t="n">
        <v>46.47</v>
      </c>
      <c r="L26" t="n">
        <v>25</v>
      </c>
      <c r="M26" t="n">
        <v>26</v>
      </c>
      <c r="N26" t="n">
        <v>30.08</v>
      </c>
      <c r="O26" t="n">
        <v>20774.56</v>
      </c>
      <c r="P26" t="n">
        <v>931.97</v>
      </c>
      <c r="Q26" t="n">
        <v>1206.59</v>
      </c>
      <c r="R26" t="n">
        <v>211.74</v>
      </c>
      <c r="S26" t="n">
        <v>133.29</v>
      </c>
      <c r="T26" t="n">
        <v>22441.02</v>
      </c>
      <c r="U26" t="n">
        <v>0.63</v>
      </c>
      <c r="V26" t="n">
        <v>0.78</v>
      </c>
      <c r="W26" t="n">
        <v>0.32</v>
      </c>
      <c r="X26" t="n">
        <v>1.28</v>
      </c>
      <c r="Y26" t="n">
        <v>0.5</v>
      </c>
      <c r="Z26" t="n">
        <v>10</v>
      </c>
      <c r="AA26" t="n">
        <v>998.074486546971</v>
      </c>
      <c r="AB26" t="n">
        <v>1365.609544432295</v>
      </c>
      <c r="AC26" t="n">
        <v>1235.277686156709</v>
      </c>
      <c r="AD26" t="n">
        <v>998074.486546971</v>
      </c>
      <c r="AE26" t="n">
        <v>1365609.544432295</v>
      </c>
      <c r="AF26" t="n">
        <v>2.119696208379644e-06</v>
      </c>
      <c r="AG26" t="n">
        <v>14</v>
      </c>
      <c r="AH26" t="n">
        <v>1235277.686156709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1.0134</v>
      </c>
      <c r="E27" t="n">
        <v>98.68000000000001</v>
      </c>
      <c r="F27" t="n">
        <v>95.76000000000001</v>
      </c>
      <c r="G27" t="n">
        <v>212.8</v>
      </c>
      <c r="H27" t="n">
        <v>2.74</v>
      </c>
      <c r="I27" t="n">
        <v>27</v>
      </c>
      <c r="J27" t="n">
        <v>167.99</v>
      </c>
      <c r="K27" t="n">
        <v>46.47</v>
      </c>
      <c r="L27" t="n">
        <v>26</v>
      </c>
      <c r="M27" t="n">
        <v>25</v>
      </c>
      <c r="N27" t="n">
        <v>30.52</v>
      </c>
      <c r="O27" t="n">
        <v>20952.87</v>
      </c>
      <c r="P27" t="n">
        <v>923.98</v>
      </c>
      <c r="Q27" t="n">
        <v>1206.59</v>
      </c>
      <c r="R27" t="n">
        <v>209.41</v>
      </c>
      <c r="S27" t="n">
        <v>133.29</v>
      </c>
      <c r="T27" t="n">
        <v>21284.41</v>
      </c>
      <c r="U27" t="n">
        <v>0.64</v>
      </c>
      <c r="V27" t="n">
        <v>0.78</v>
      </c>
      <c r="W27" t="n">
        <v>0.32</v>
      </c>
      <c r="X27" t="n">
        <v>1.22</v>
      </c>
      <c r="Y27" t="n">
        <v>0.5</v>
      </c>
      <c r="Z27" t="n">
        <v>10</v>
      </c>
      <c r="AA27" t="n">
        <v>990.3623794962461</v>
      </c>
      <c r="AB27" t="n">
        <v>1355.057499331342</v>
      </c>
      <c r="AC27" t="n">
        <v>1225.732713430303</v>
      </c>
      <c r="AD27" t="n">
        <v>990362.3794962461</v>
      </c>
      <c r="AE27" t="n">
        <v>1355057.499331342</v>
      </c>
      <c r="AF27" t="n">
        <v>2.121580382787092e-06</v>
      </c>
      <c r="AG27" t="n">
        <v>14</v>
      </c>
      <c r="AH27" t="n">
        <v>1225732.713430303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1.0144</v>
      </c>
      <c r="E28" t="n">
        <v>98.58</v>
      </c>
      <c r="F28" t="n">
        <v>95.69</v>
      </c>
      <c r="G28" t="n">
        <v>220.82</v>
      </c>
      <c r="H28" t="n">
        <v>2.82</v>
      </c>
      <c r="I28" t="n">
        <v>26</v>
      </c>
      <c r="J28" t="n">
        <v>169.44</v>
      </c>
      <c r="K28" t="n">
        <v>46.47</v>
      </c>
      <c r="L28" t="n">
        <v>27</v>
      </c>
      <c r="M28" t="n">
        <v>24</v>
      </c>
      <c r="N28" t="n">
        <v>30.97</v>
      </c>
      <c r="O28" t="n">
        <v>21131.78</v>
      </c>
      <c r="P28" t="n">
        <v>918.67</v>
      </c>
      <c r="Q28" t="n">
        <v>1206.59</v>
      </c>
      <c r="R28" t="n">
        <v>206.99</v>
      </c>
      <c r="S28" t="n">
        <v>133.29</v>
      </c>
      <c r="T28" t="n">
        <v>20079.74</v>
      </c>
      <c r="U28" t="n">
        <v>0.64</v>
      </c>
      <c r="V28" t="n">
        <v>0.78</v>
      </c>
      <c r="W28" t="n">
        <v>0.32</v>
      </c>
      <c r="X28" t="n">
        <v>1.15</v>
      </c>
      <c r="Y28" t="n">
        <v>0.5</v>
      </c>
      <c r="Z28" t="n">
        <v>10</v>
      </c>
      <c r="AA28" t="n">
        <v>984.8687306572099</v>
      </c>
      <c r="AB28" t="n">
        <v>1347.540846627091</v>
      </c>
      <c r="AC28" t="n">
        <v>1218.933439510457</v>
      </c>
      <c r="AD28" t="n">
        <v>984868.7306572099</v>
      </c>
      <c r="AE28" t="n">
        <v>1347540.846627091</v>
      </c>
      <c r="AF28" t="n">
        <v>2.123673909906479e-06</v>
      </c>
      <c r="AG28" t="n">
        <v>14</v>
      </c>
      <c r="AH28" t="n">
        <v>1218933.439510457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1.0152</v>
      </c>
      <c r="E29" t="n">
        <v>98.51000000000001</v>
      </c>
      <c r="F29" t="n">
        <v>95.64</v>
      </c>
      <c r="G29" t="n">
        <v>229.55</v>
      </c>
      <c r="H29" t="n">
        <v>2.9</v>
      </c>
      <c r="I29" t="n">
        <v>25</v>
      </c>
      <c r="J29" t="n">
        <v>170.9</v>
      </c>
      <c r="K29" t="n">
        <v>46.47</v>
      </c>
      <c r="L29" t="n">
        <v>28</v>
      </c>
      <c r="M29" t="n">
        <v>23</v>
      </c>
      <c r="N29" t="n">
        <v>31.43</v>
      </c>
      <c r="O29" t="n">
        <v>21311.32</v>
      </c>
      <c r="P29" t="n">
        <v>912.95</v>
      </c>
      <c r="Q29" t="n">
        <v>1206.59</v>
      </c>
      <c r="R29" t="n">
        <v>205.46</v>
      </c>
      <c r="S29" t="n">
        <v>133.29</v>
      </c>
      <c r="T29" t="n">
        <v>19317.86</v>
      </c>
      <c r="U29" t="n">
        <v>0.65</v>
      </c>
      <c r="V29" t="n">
        <v>0.78</v>
      </c>
      <c r="W29" t="n">
        <v>0.32</v>
      </c>
      <c r="X29" t="n">
        <v>1.11</v>
      </c>
      <c r="Y29" t="n">
        <v>0.5</v>
      </c>
      <c r="Z29" t="n">
        <v>10</v>
      </c>
      <c r="AA29" t="n">
        <v>979.2246868320552</v>
      </c>
      <c r="AB29" t="n">
        <v>1339.818416867874</v>
      </c>
      <c r="AC29" t="n">
        <v>1211.948027608962</v>
      </c>
      <c r="AD29" t="n">
        <v>979224.6868320552</v>
      </c>
      <c r="AE29" t="n">
        <v>1339818.416867874</v>
      </c>
      <c r="AF29" t="n">
        <v>2.125348731601989e-06</v>
      </c>
      <c r="AG29" t="n">
        <v>14</v>
      </c>
      <c r="AH29" t="n">
        <v>1211948.027608962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1.0158</v>
      </c>
      <c r="E30" t="n">
        <v>98.44</v>
      </c>
      <c r="F30" t="n">
        <v>95.61</v>
      </c>
      <c r="G30" t="n">
        <v>239.02</v>
      </c>
      <c r="H30" t="n">
        <v>2.98</v>
      </c>
      <c r="I30" t="n">
        <v>24</v>
      </c>
      <c r="J30" t="n">
        <v>172.36</v>
      </c>
      <c r="K30" t="n">
        <v>46.47</v>
      </c>
      <c r="L30" t="n">
        <v>29</v>
      </c>
      <c r="M30" t="n">
        <v>22</v>
      </c>
      <c r="N30" t="n">
        <v>31.89</v>
      </c>
      <c r="O30" t="n">
        <v>21491.47</v>
      </c>
      <c r="P30" t="n">
        <v>906.74</v>
      </c>
      <c r="Q30" t="n">
        <v>1206.59</v>
      </c>
      <c r="R30" t="n">
        <v>204.22</v>
      </c>
      <c r="S30" t="n">
        <v>133.29</v>
      </c>
      <c r="T30" t="n">
        <v>18702.69</v>
      </c>
      <c r="U30" t="n">
        <v>0.65</v>
      </c>
      <c r="V30" t="n">
        <v>0.78</v>
      </c>
      <c r="W30" t="n">
        <v>0.32</v>
      </c>
      <c r="X30" t="n">
        <v>1.07</v>
      </c>
      <c r="Y30" t="n">
        <v>0.5</v>
      </c>
      <c r="Z30" t="n">
        <v>10</v>
      </c>
      <c r="AA30" t="n">
        <v>973.3586959948074</v>
      </c>
      <c r="AB30" t="n">
        <v>1331.7923094151</v>
      </c>
      <c r="AC30" t="n">
        <v>1204.687920586768</v>
      </c>
      <c r="AD30" t="n">
        <v>973358.6959948074</v>
      </c>
      <c r="AE30" t="n">
        <v>1331792.3094151</v>
      </c>
      <c r="AF30" t="n">
        <v>2.126604847873622e-06</v>
      </c>
      <c r="AG30" t="n">
        <v>14</v>
      </c>
      <c r="AH30" t="n">
        <v>1204687.920586768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1.0166</v>
      </c>
      <c r="E31" t="n">
        <v>98.37</v>
      </c>
      <c r="F31" t="n">
        <v>95.56</v>
      </c>
      <c r="G31" t="n">
        <v>249.3</v>
      </c>
      <c r="H31" t="n">
        <v>3.06</v>
      </c>
      <c r="I31" t="n">
        <v>23</v>
      </c>
      <c r="J31" t="n">
        <v>173.82</v>
      </c>
      <c r="K31" t="n">
        <v>46.47</v>
      </c>
      <c r="L31" t="n">
        <v>30</v>
      </c>
      <c r="M31" t="n">
        <v>21</v>
      </c>
      <c r="N31" t="n">
        <v>32.36</v>
      </c>
      <c r="O31" t="n">
        <v>21672.25</v>
      </c>
      <c r="P31" t="n">
        <v>904.73</v>
      </c>
      <c r="Q31" t="n">
        <v>1206.59</v>
      </c>
      <c r="R31" t="n">
        <v>202.81</v>
      </c>
      <c r="S31" t="n">
        <v>133.29</v>
      </c>
      <c r="T31" t="n">
        <v>18003.89</v>
      </c>
      <c r="U31" t="n">
        <v>0.66</v>
      </c>
      <c r="V31" t="n">
        <v>0.78</v>
      </c>
      <c r="W31" t="n">
        <v>0.31</v>
      </c>
      <c r="X31" t="n">
        <v>1.03</v>
      </c>
      <c r="Y31" t="n">
        <v>0.5</v>
      </c>
      <c r="Z31" t="n">
        <v>10</v>
      </c>
      <c r="AA31" t="n">
        <v>970.909080946391</v>
      </c>
      <c r="AB31" t="n">
        <v>1328.440638036468</v>
      </c>
      <c r="AC31" t="n">
        <v>1201.656128020412</v>
      </c>
      <c r="AD31" t="n">
        <v>970909.080946391</v>
      </c>
      <c r="AE31" t="n">
        <v>1328440.638036468</v>
      </c>
      <c r="AF31" t="n">
        <v>2.128279669569131e-06</v>
      </c>
      <c r="AG31" t="n">
        <v>14</v>
      </c>
      <c r="AH31" t="n">
        <v>1201656.128020412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1.0179</v>
      </c>
      <c r="E32" t="n">
        <v>98.25</v>
      </c>
      <c r="F32" t="n">
        <v>95.47</v>
      </c>
      <c r="G32" t="n">
        <v>260.36</v>
      </c>
      <c r="H32" t="n">
        <v>3.14</v>
      </c>
      <c r="I32" t="n">
        <v>22</v>
      </c>
      <c r="J32" t="n">
        <v>175.29</v>
      </c>
      <c r="K32" t="n">
        <v>46.47</v>
      </c>
      <c r="L32" t="n">
        <v>31</v>
      </c>
      <c r="M32" t="n">
        <v>18</v>
      </c>
      <c r="N32" t="n">
        <v>32.83</v>
      </c>
      <c r="O32" t="n">
        <v>21853.67</v>
      </c>
      <c r="P32" t="n">
        <v>898.88</v>
      </c>
      <c r="Q32" t="n">
        <v>1206.59</v>
      </c>
      <c r="R32" t="n">
        <v>199.33</v>
      </c>
      <c r="S32" t="n">
        <v>133.29</v>
      </c>
      <c r="T32" t="n">
        <v>16267.53</v>
      </c>
      <c r="U32" t="n">
        <v>0.67</v>
      </c>
      <c r="V32" t="n">
        <v>0.78</v>
      </c>
      <c r="W32" t="n">
        <v>0.31</v>
      </c>
      <c r="X32" t="n">
        <v>0.93</v>
      </c>
      <c r="Y32" t="n">
        <v>0.5</v>
      </c>
      <c r="Z32" t="n">
        <v>10</v>
      </c>
      <c r="AA32" t="n">
        <v>964.7184045538095</v>
      </c>
      <c r="AB32" t="n">
        <v>1319.970281482771</v>
      </c>
      <c r="AC32" t="n">
        <v>1193.99417040798</v>
      </c>
      <c r="AD32" t="n">
        <v>964718.4045538094</v>
      </c>
      <c r="AE32" t="n">
        <v>1319970.281482771</v>
      </c>
      <c r="AF32" t="n">
        <v>2.131001254824335e-06</v>
      </c>
      <c r="AG32" t="n">
        <v>14</v>
      </c>
      <c r="AH32" t="n">
        <v>1193994.17040798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1.018</v>
      </c>
      <c r="E33" t="n">
        <v>98.23</v>
      </c>
      <c r="F33" t="n">
        <v>95.48</v>
      </c>
      <c r="G33" t="n">
        <v>272.81</v>
      </c>
      <c r="H33" t="n">
        <v>3.21</v>
      </c>
      <c r="I33" t="n">
        <v>21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891.01</v>
      </c>
      <c r="Q33" t="n">
        <v>1206.59</v>
      </c>
      <c r="R33" t="n">
        <v>199.93</v>
      </c>
      <c r="S33" t="n">
        <v>133.29</v>
      </c>
      <c r="T33" t="n">
        <v>16571.41</v>
      </c>
      <c r="U33" t="n">
        <v>0.67</v>
      </c>
      <c r="V33" t="n">
        <v>0.78</v>
      </c>
      <c r="W33" t="n">
        <v>0.31</v>
      </c>
      <c r="X33" t="n">
        <v>0.9399999999999999</v>
      </c>
      <c r="Y33" t="n">
        <v>0.5</v>
      </c>
      <c r="Z33" t="n">
        <v>10</v>
      </c>
      <c r="AA33" t="n">
        <v>957.9120999699173</v>
      </c>
      <c r="AB33" t="n">
        <v>1310.657595278124</v>
      </c>
      <c r="AC33" t="n">
        <v>1185.570273904267</v>
      </c>
      <c r="AD33" t="n">
        <v>957912.0999699173</v>
      </c>
      <c r="AE33" t="n">
        <v>1310657.595278124</v>
      </c>
      <c r="AF33" t="n">
        <v>2.131210607536274e-06</v>
      </c>
      <c r="AG33" t="n">
        <v>14</v>
      </c>
      <c r="AH33" t="n">
        <v>1185570.273904267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1.0183</v>
      </c>
      <c r="E34" t="n">
        <v>98.20999999999999</v>
      </c>
      <c r="F34" t="n">
        <v>95.45</v>
      </c>
      <c r="G34" t="n">
        <v>272.73</v>
      </c>
      <c r="H34" t="n">
        <v>3.28</v>
      </c>
      <c r="I34" t="n">
        <v>21</v>
      </c>
      <c r="J34" t="n">
        <v>178.25</v>
      </c>
      <c r="K34" t="n">
        <v>46.47</v>
      </c>
      <c r="L34" t="n">
        <v>33</v>
      </c>
      <c r="M34" t="n">
        <v>12</v>
      </c>
      <c r="N34" t="n">
        <v>33.79</v>
      </c>
      <c r="O34" t="n">
        <v>22218.44</v>
      </c>
      <c r="P34" t="n">
        <v>890.4299999999999</v>
      </c>
      <c r="Q34" t="n">
        <v>1206.59</v>
      </c>
      <c r="R34" t="n">
        <v>198.74</v>
      </c>
      <c r="S34" t="n">
        <v>133.29</v>
      </c>
      <c r="T34" t="n">
        <v>15976.61</v>
      </c>
      <c r="U34" t="n">
        <v>0.67</v>
      </c>
      <c r="V34" t="n">
        <v>0.78</v>
      </c>
      <c r="W34" t="n">
        <v>0.32</v>
      </c>
      <c r="X34" t="n">
        <v>0.92</v>
      </c>
      <c r="Y34" t="n">
        <v>0.5</v>
      </c>
      <c r="Z34" t="n">
        <v>10</v>
      </c>
      <c r="AA34" t="n">
        <v>957.1377101515239</v>
      </c>
      <c r="AB34" t="n">
        <v>1309.59804096493</v>
      </c>
      <c r="AC34" t="n">
        <v>1184.611841967631</v>
      </c>
      <c r="AD34" t="n">
        <v>957137.7101515239</v>
      </c>
      <c r="AE34" t="n">
        <v>1309598.04096493</v>
      </c>
      <c r="AF34" t="n">
        <v>2.13183866567209e-06</v>
      </c>
      <c r="AG34" t="n">
        <v>14</v>
      </c>
      <c r="AH34" t="n">
        <v>1184611.841967631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1.0189</v>
      </c>
      <c r="E35" t="n">
        <v>98.14</v>
      </c>
      <c r="F35" t="n">
        <v>95.42</v>
      </c>
      <c r="G35" t="n">
        <v>286.25</v>
      </c>
      <c r="H35" t="n">
        <v>3.36</v>
      </c>
      <c r="I35" t="n">
        <v>20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887.3200000000001</v>
      </c>
      <c r="Q35" t="n">
        <v>1206.6</v>
      </c>
      <c r="R35" t="n">
        <v>197.33</v>
      </c>
      <c r="S35" t="n">
        <v>133.29</v>
      </c>
      <c r="T35" t="n">
        <v>15278.41</v>
      </c>
      <c r="U35" t="n">
        <v>0.68</v>
      </c>
      <c r="V35" t="n">
        <v>0.78</v>
      </c>
      <c r="W35" t="n">
        <v>0.32</v>
      </c>
      <c r="X35" t="n">
        <v>0.88</v>
      </c>
      <c r="Y35" t="n">
        <v>0.5</v>
      </c>
      <c r="Z35" t="n">
        <v>10</v>
      </c>
      <c r="AA35" t="n">
        <v>953.9517155914526</v>
      </c>
      <c r="AB35" t="n">
        <v>1305.238822651681</v>
      </c>
      <c r="AC35" t="n">
        <v>1180.668661331997</v>
      </c>
      <c r="AD35" t="n">
        <v>953951.7155914527</v>
      </c>
      <c r="AE35" t="n">
        <v>1305238.822651681</v>
      </c>
      <c r="AF35" t="n">
        <v>2.133094781943722e-06</v>
      </c>
      <c r="AG35" t="n">
        <v>14</v>
      </c>
      <c r="AH35" t="n">
        <v>1180668.661331997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1.0185</v>
      </c>
      <c r="E36" t="n">
        <v>98.18000000000001</v>
      </c>
      <c r="F36" t="n">
        <v>95.45999999999999</v>
      </c>
      <c r="G36" t="n">
        <v>286.38</v>
      </c>
      <c r="H36" t="n">
        <v>3.43</v>
      </c>
      <c r="I36" t="n">
        <v>20</v>
      </c>
      <c r="J36" t="n">
        <v>181.23</v>
      </c>
      <c r="K36" t="n">
        <v>46.47</v>
      </c>
      <c r="L36" t="n">
        <v>35</v>
      </c>
      <c r="M36" t="n">
        <v>4</v>
      </c>
      <c r="N36" t="n">
        <v>34.76</v>
      </c>
      <c r="O36" t="n">
        <v>22585.84</v>
      </c>
      <c r="P36" t="n">
        <v>894.11</v>
      </c>
      <c r="Q36" t="n">
        <v>1206.6</v>
      </c>
      <c r="R36" t="n">
        <v>198.78</v>
      </c>
      <c r="S36" t="n">
        <v>133.29</v>
      </c>
      <c r="T36" t="n">
        <v>16004.58</v>
      </c>
      <c r="U36" t="n">
        <v>0.67</v>
      </c>
      <c r="V36" t="n">
        <v>0.78</v>
      </c>
      <c r="W36" t="n">
        <v>0.32</v>
      </c>
      <c r="X36" t="n">
        <v>0.92</v>
      </c>
      <c r="Y36" t="n">
        <v>0.5</v>
      </c>
      <c r="Z36" t="n">
        <v>10</v>
      </c>
      <c r="AA36" t="n">
        <v>960.1261120857753</v>
      </c>
      <c r="AB36" t="n">
        <v>1313.686904330362</v>
      </c>
      <c r="AC36" t="n">
        <v>1188.310469952221</v>
      </c>
      <c r="AD36" t="n">
        <v>960126.1120857752</v>
      </c>
      <c r="AE36" t="n">
        <v>1313686.904330362</v>
      </c>
      <c r="AF36" t="n">
        <v>2.132257371095967e-06</v>
      </c>
      <c r="AG36" t="n">
        <v>14</v>
      </c>
      <c r="AH36" t="n">
        <v>1188310.469952221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95.51000000000001</v>
      </c>
      <c r="G37" t="n">
        <v>286.53</v>
      </c>
      <c r="H37" t="n">
        <v>3.5</v>
      </c>
      <c r="I37" t="n">
        <v>20</v>
      </c>
      <c r="J37" t="n">
        <v>182.73</v>
      </c>
      <c r="K37" t="n">
        <v>46.47</v>
      </c>
      <c r="L37" t="n">
        <v>36</v>
      </c>
      <c r="M37" t="n">
        <v>2</v>
      </c>
      <c r="N37" t="n">
        <v>35.26</v>
      </c>
      <c r="O37" t="n">
        <v>22770.67</v>
      </c>
      <c r="P37" t="n">
        <v>898.9</v>
      </c>
      <c r="Q37" t="n">
        <v>1206.6</v>
      </c>
      <c r="R37" t="n">
        <v>200.26</v>
      </c>
      <c r="S37" t="n">
        <v>133.29</v>
      </c>
      <c r="T37" t="n">
        <v>16743.2</v>
      </c>
      <c r="U37" t="n">
        <v>0.67</v>
      </c>
      <c r="V37" t="n">
        <v>0.78</v>
      </c>
      <c r="W37" t="n">
        <v>0.33</v>
      </c>
      <c r="X37" t="n">
        <v>0.97</v>
      </c>
      <c r="Y37" t="n">
        <v>0.5</v>
      </c>
      <c r="Z37" t="n">
        <v>10</v>
      </c>
      <c r="AA37" t="n">
        <v>964.6883940571591</v>
      </c>
      <c r="AB37" t="n">
        <v>1319.929219797284</v>
      </c>
      <c r="AC37" t="n">
        <v>1193.957027592126</v>
      </c>
      <c r="AD37" t="n">
        <v>964688.3940571592</v>
      </c>
      <c r="AE37" t="n">
        <v>1319929.219797284</v>
      </c>
      <c r="AF37" t="n">
        <v>2.131210607536274e-06</v>
      </c>
      <c r="AG37" t="n">
        <v>14</v>
      </c>
      <c r="AH37" t="n">
        <v>1193957.027592126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1.0185</v>
      </c>
      <c r="E38" t="n">
        <v>98.19</v>
      </c>
      <c r="F38" t="n">
        <v>95.45999999999999</v>
      </c>
      <c r="G38" t="n">
        <v>286.38</v>
      </c>
      <c r="H38" t="n">
        <v>3.56</v>
      </c>
      <c r="I38" t="n">
        <v>20</v>
      </c>
      <c r="J38" t="n">
        <v>184.23</v>
      </c>
      <c r="K38" t="n">
        <v>46.47</v>
      </c>
      <c r="L38" t="n">
        <v>37</v>
      </c>
      <c r="M38" t="n">
        <v>1</v>
      </c>
      <c r="N38" t="n">
        <v>35.77</v>
      </c>
      <c r="O38" t="n">
        <v>22956.06</v>
      </c>
      <c r="P38" t="n">
        <v>905.22</v>
      </c>
      <c r="Q38" t="n">
        <v>1206.59</v>
      </c>
      <c r="R38" t="n">
        <v>198.5</v>
      </c>
      <c r="S38" t="n">
        <v>133.29</v>
      </c>
      <c r="T38" t="n">
        <v>15863.54</v>
      </c>
      <c r="U38" t="n">
        <v>0.67</v>
      </c>
      <c r="V38" t="n">
        <v>0.78</v>
      </c>
      <c r="W38" t="n">
        <v>0.33</v>
      </c>
      <c r="X38" t="n">
        <v>0.92</v>
      </c>
      <c r="Y38" t="n">
        <v>0.5</v>
      </c>
      <c r="Z38" t="n">
        <v>10</v>
      </c>
      <c r="AA38" t="n">
        <v>969.6240262228648</v>
      </c>
      <c r="AB38" t="n">
        <v>1326.682369471127</v>
      </c>
      <c r="AC38" t="n">
        <v>1200.065666139202</v>
      </c>
      <c r="AD38" t="n">
        <v>969624.0262228649</v>
      </c>
      <c r="AE38" t="n">
        <v>1326682.369471127</v>
      </c>
      <c r="AF38" t="n">
        <v>2.132257371095967e-06</v>
      </c>
      <c r="AG38" t="n">
        <v>14</v>
      </c>
      <c r="AH38" t="n">
        <v>1200065.666139201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1.0186</v>
      </c>
      <c r="E39" t="n">
        <v>98.18000000000001</v>
      </c>
      <c r="F39" t="n">
        <v>95.45</v>
      </c>
      <c r="G39" t="n">
        <v>286.36</v>
      </c>
      <c r="H39" t="n">
        <v>3.63</v>
      </c>
      <c r="I39" t="n">
        <v>20</v>
      </c>
      <c r="J39" t="n">
        <v>185.74</v>
      </c>
      <c r="K39" t="n">
        <v>46.47</v>
      </c>
      <c r="L39" t="n">
        <v>38</v>
      </c>
      <c r="M39" t="n">
        <v>0</v>
      </c>
      <c r="N39" t="n">
        <v>36.27</v>
      </c>
      <c r="O39" t="n">
        <v>23142.13</v>
      </c>
      <c r="P39" t="n">
        <v>911.71</v>
      </c>
      <c r="Q39" t="n">
        <v>1206.59</v>
      </c>
      <c r="R39" t="n">
        <v>198.17</v>
      </c>
      <c r="S39" t="n">
        <v>133.29</v>
      </c>
      <c r="T39" t="n">
        <v>15694.78</v>
      </c>
      <c r="U39" t="n">
        <v>0.67</v>
      </c>
      <c r="V39" t="n">
        <v>0.78</v>
      </c>
      <c r="W39" t="n">
        <v>0.33</v>
      </c>
      <c r="X39" t="n">
        <v>0.91</v>
      </c>
      <c r="Y39" t="n">
        <v>0.5</v>
      </c>
      <c r="Z39" t="n">
        <v>10</v>
      </c>
      <c r="AA39" t="n">
        <v>975.0778282887255</v>
      </c>
      <c r="AB39" t="n">
        <v>1334.144502062403</v>
      </c>
      <c r="AC39" t="n">
        <v>1206.815623269136</v>
      </c>
      <c r="AD39" t="n">
        <v>975077.8282887256</v>
      </c>
      <c r="AE39" t="n">
        <v>1334144.502062403</v>
      </c>
      <c r="AF39" t="n">
        <v>2.132466723807906e-06</v>
      </c>
      <c r="AG39" t="n">
        <v>14</v>
      </c>
      <c r="AH39" t="n">
        <v>1206815.623269136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0.4716</v>
      </c>
      <c r="E2" t="n">
        <v>212.04</v>
      </c>
      <c r="F2" t="n">
        <v>165.82</v>
      </c>
      <c r="G2" t="n">
        <v>6.92</v>
      </c>
      <c r="H2" t="n">
        <v>0.12</v>
      </c>
      <c r="I2" t="n">
        <v>1438</v>
      </c>
      <c r="J2" t="n">
        <v>150.44</v>
      </c>
      <c r="K2" t="n">
        <v>49.1</v>
      </c>
      <c r="L2" t="n">
        <v>1</v>
      </c>
      <c r="M2" t="n">
        <v>1436</v>
      </c>
      <c r="N2" t="n">
        <v>25.34</v>
      </c>
      <c r="O2" t="n">
        <v>18787.76</v>
      </c>
      <c r="P2" t="n">
        <v>1957.72</v>
      </c>
      <c r="Q2" t="n">
        <v>1206.75</v>
      </c>
      <c r="R2" t="n">
        <v>2593.42</v>
      </c>
      <c r="S2" t="n">
        <v>133.29</v>
      </c>
      <c r="T2" t="n">
        <v>1206230.42</v>
      </c>
      <c r="U2" t="n">
        <v>0.05</v>
      </c>
      <c r="V2" t="n">
        <v>0.45</v>
      </c>
      <c r="W2" t="n">
        <v>2.58</v>
      </c>
      <c r="X2" t="n">
        <v>71.27</v>
      </c>
      <c r="Y2" t="n">
        <v>0.5</v>
      </c>
      <c r="Z2" t="n">
        <v>10</v>
      </c>
      <c r="AA2" t="n">
        <v>4195.948681231956</v>
      </c>
      <c r="AB2" t="n">
        <v>5741.082097853144</v>
      </c>
      <c r="AC2" t="n">
        <v>5193.161280093155</v>
      </c>
      <c r="AD2" t="n">
        <v>4195948.681231956</v>
      </c>
      <c r="AE2" t="n">
        <v>5741082.097853144</v>
      </c>
      <c r="AF2" t="n">
        <v>9.802751148497717e-07</v>
      </c>
      <c r="AG2" t="n">
        <v>30</v>
      </c>
      <c r="AH2" t="n">
        <v>5193161.280093155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0.7366</v>
      </c>
      <c r="E3" t="n">
        <v>135.76</v>
      </c>
      <c r="F3" t="n">
        <v>118.11</v>
      </c>
      <c r="G3" t="n">
        <v>14.09</v>
      </c>
      <c r="H3" t="n">
        <v>0.23</v>
      </c>
      <c r="I3" t="n">
        <v>503</v>
      </c>
      <c r="J3" t="n">
        <v>151.83</v>
      </c>
      <c r="K3" t="n">
        <v>49.1</v>
      </c>
      <c r="L3" t="n">
        <v>2</v>
      </c>
      <c r="M3" t="n">
        <v>501</v>
      </c>
      <c r="N3" t="n">
        <v>25.73</v>
      </c>
      <c r="O3" t="n">
        <v>18959.54</v>
      </c>
      <c r="P3" t="n">
        <v>1387.48</v>
      </c>
      <c r="Q3" t="n">
        <v>1206.66</v>
      </c>
      <c r="R3" t="n">
        <v>967.09</v>
      </c>
      <c r="S3" t="n">
        <v>133.29</v>
      </c>
      <c r="T3" t="n">
        <v>397743.43</v>
      </c>
      <c r="U3" t="n">
        <v>0.14</v>
      </c>
      <c r="V3" t="n">
        <v>0.63</v>
      </c>
      <c r="W3" t="n">
        <v>1.09</v>
      </c>
      <c r="X3" t="n">
        <v>23.57</v>
      </c>
      <c r="Y3" t="n">
        <v>0.5</v>
      </c>
      <c r="Z3" t="n">
        <v>10</v>
      </c>
      <c r="AA3" t="n">
        <v>1946.476607583922</v>
      </c>
      <c r="AB3" t="n">
        <v>2663.255166983672</v>
      </c>
      <c r="AC3" t="n">
        <v>2409.077831748853</v>
      </c>
      <c r="AD3" t="n">
        <v>1946476.607583922</v>
      </c>
      <c r="AE3" t="n">
        <v>2663255.166983671</v>
      </c>
      <c r="AF3" t="n">
        <v>1.531108247663999e-06</v>
      </c>
      <c r="AG3" t="n">
        <v>19</v>
      </c>
      <c r="AH3" t="n">
        <v>2409077.831748853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0.8306</v>
      </c>
      <c r="E4" t="n">
        <v>120.39</v>
      </c>
      <c r="F4" t="n">
        <v>108.73</v>
      </c>
      <c r="G4" t="n">
        <v>21.25</v>
      </c>
      <c r="H4" t="n">
        <v>0.35</v>
      </c>
      <c r="I4" t="n">
        <v>307</v>
      </c>
      <c r="J4" t="n">
        <v>153.23</v>
      </c>
      <c r="K4" t="n">
        <v>49.1</v>
      </c>
      <c r="L4" t="n">
        <v>3</v>
      </c>
      <c r="M4" t="n">
        <v>305</v>
      </c>
      <c r="N4" t="n">
        <v>26.13</v>
      </c>
      <c r="O4" t="n">
        <v>19131.85</v>
      </c>
      <c r="P4" t="n">
        <v>1272.62</v>
      </c>
      <c r="Q4" t="n">
        <v>1206.62</v>
      </c>
      <c r="R4" t="n">
        <v>649.28</v>
      </c>
      <c r="S4" t="n">
        <v>133.29</v>
      </c>
      <c r="T4" t="n">
        <v>239819.12</v>
      </c>
      <c r="U4" t="n">
        <v>0.21</v>
      </c>
      <c r="V4" t="n">
        <v>0.6899999999999999</v>
      </c>
      <c r="W4" t="n">
        <v>0.76</v>
      </c>
      <c r="X4" t="n">
        <v>14.19</v>
      </c>
      <c r="Y4" t="n">
        <v>0.5</v>
      </c>
      <c r="Z4" t="n">
        <v>10</v>
      </c>
      <c r="AA4" t="n">
        <v>1595.790510156052</v>
      </c>
      <c r="AB4" t="n">
        <v>2183.430977304143</v>
      </c>
      <c r="AC4" t="n">
        <v>1975.047389294858</v>
      </c>
      <c r="AD4" t="n">
        <v>1595790.510156052</v>
      </c>
      <c r="AE4" t="n">
        <v>2183430.977304143</v>
      </c>
      <c r="AF4" t="n">
        <v>1.726498113643385e-06</v>
      </c>
      <c r="AG4" t="n">
        <v>17</v>
      </c>
      <c r="AH4" t="n">
        <v>1975047.389294858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0.8794</v>
      </c>
      <c r="E5" t="n">
        <v>113.72</v>
      </c>
      <c r="F5" t="n">
        <v>104.69</v>
      </c>
      <c r="G5" t="n">
        <v>28.42</v>
      </c>
      <c r="H5" t="n">
        <v>0.46</v>
      </c>
      <c r="I5" t="n">
        <v>221</v>
      </c>
      <c r="J5" t="n">
        <v>154.63</v>
      </c>
      <c r="K5" t="n">
        <v>49.1</v>
      </c>
      <c r="L5" t="n">
        <v>4</v>
      </c>
      <c r="M5" t="n">
        <v>219</v>
      </c>
      <c r="N5" t="n">
        <v>26.53</v>
      </c>
      <c r="O5" t="n">
        <v>19304.72</v>
      </c>
      <c r="P5" t="n">
        <v>1220.87</v>
      </c>
      <c r="Q5" t="n">
        <v>1206.66</v>
      </c>
      <c r="R5" t="n">
        <v>511.92</v>
      </c>
      <c r="S5" t="n">
        <v>133.29</v>
      </c>
      <c r="T5" t="n">
        <v>171566.15</v>
      </c>
      <c r="U5" t="n">
        <v>0.26</v>
      </c>
      <c r="V5" t="n">
        <v>0.71</v>
      </c>
      <c r="W5" t="n">
        <v>0.62</v>
      </c>
      <c r="X5" t="n">
        <v>10.14</v>
      </c>
      <c r="Y5" t="n">
        <v>0.5</v>
      </c>
      <c r="Z5" t="n">
        <v>10</v>
      </c>
      <c r="AA5" t="n">
        <v>1451.050538588616</v>
      </c>
      <c r="AB5" t="n">
        <v>1985.391362728697</v>
      </c>
      <c r="AC5" t="n">
        <v>1795.908397584148</v>
      </c>
      <c r="AD5" t="n">
        <v>1451050.538588616</v>
      </c>
      <c r="AE5" t="n">
        <v>1985391.362728697</v>
      </c>
      <c r="AF5" t="n">
        <v>1.827934554705024e-06</v>
      </c>
      <c r="AG5" t="n">
        <v>16</v>
      </c>
      <c r="AH5" t="n">
        <v>1795908.397584148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0.9087</v>
      </c>
      <c r="E6" t="n">
        <v>110.05</v>
      </c>
      <c r="F6" t="n">
        <v>102.49</v>
      </c>
      <c r="G6" t="n">
        <v>35.55</v>
      </c>
      <c r="H6" t="n">
        <v>0.57</v>
      </c>
      <c r="I6" t="n">
        <v>173</v>
      </c>
      <c r="J6" t="n">
        <v>156.03</v>
      </c>
      <c r="K6" t="n">
        <v>49.1</v>
      </c>
      <c r="L6" t="n">
        <v>5</v>
      </c>
      <c r="M6" t="n">
        <v>171</v>
      </c>
      <c r="N6" t="n">
        <v>26.94</v>
      </c>
      <c r="O6" t="n">
        <v>19478.15</v>
      </c>
      <c r="P6" t="n">
        <v>1191.62</v>
      </c>
      <c r="Q6" t="n">
        <v>1206.6</v>
      </c>
      <c r="R6" t="n">
        <v>437.53</v>
      </c>
      <c r="S6" t="n">
        <v>133.29</v>
      </c>
      <c r="T6" t="n">
        <v>134610</v>
      </c>
      <c r="U6" t="n">
        <v>0.3</v>
      </c>
      <c r="V6" t="n">
        <v>0.73</v>
      </c>
      <c r="W6" t="n">
        <v>0.55</v>
      </c>
      <c r="X6" t="n">
        <v>7.95</v>
      </c>
      <c r="Y6" t="n">
        <v>0.5</v>
      </c>
      <c r="Z6" t="n">
        <v>10</v>
      </c>
      <c r="AA6" t="n">
        <v>1377.782200487043</v>
      </c>
      <c r="AB6" t="n">
        <v>1885.142390167177</v>
      </c>
      <c r="AC6" t="n">
        <v>1705.227046263583</v>
      </c>
      <c r="AD6" t="n">
        <v>1377782.200487043</v>
      </c>
      <c r="AE6" t="n">
        <v>1885142.390167177</v>
      </c>
      <c r="AF6" t="n">
        <v>1.888837991653917e-06</v>
      </c>
      <c r="AG6" t="n">
        <v>16</v>
      </c>
      <c r="AH6" t="n">
        <v>1705227.046263583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0.9301</v>
      </c>
      <c r="E7" t="n">
        <v>107.51</v>
      </c>
      <c r="F7" t="n">
        <v>100.93</v>
      </c>
      <c r="G7" t="n">
        <v>42.95</v>
      </c>
      <c r="H7" t="n">
        <v>0.67</v>
      </c>
      <c r="I7" t="n">
        <v>141</v>
      </c>
      <c r="J7" t="n">
        <v>157.44</v>
      </c>
      <c r="K7" t="n">
        <v>49.1</v>
      </c>
      <c r="L7" t="n">
        <v>6</v>
      </c>
      <c r="M7" t="n">
        <v>139</v>
      </c>
      <c r="N7" t="n">
        <v>27.35</v>
      </c>
      <c r="O7" t="n">
        <v>19652.13</v>
      </c>
      <c r="P7" t="n">
        <v>1169.82</v>
      </c>
      <c r="Q7" t="n">
        <v>1206.62</v>
      </c>
      <c r="R7" t="n">
        <v>384.48</v>
      </c>
      <c r="S7" t="n">
        <v>133.29</v>
      </c>
      <c r="T7" t="n">
        <v>108246.13</v>
      </c>
      <c r="U7" t="n">
        <v>0.35</v>
      </c>
      <c r="V7" t="n">
        <v>0.74</v>
      </c>
      <c r="W7" t="n">
        <v>0.49</v>
      </c>
      <c r="X7" t="n">
        <v>6.39</v>
      </c>
      <c r="Y7" t="n">
        <v>0.5</v>
      </c>
      <c r="Z7" t="n">
        <v>10</v>
      </c>
      <c r="AA7" t="n">
        <v>1319.225082418591</v>
      </c>
      <c r="AB7" t="n">
        <v>1805.021957868196</v>
      </c>
      <c r="AC7" t="n">
        <v>1632.753195573484</v>
      </c>
      <c r="AD7" t="n">
        <v>1319225.082418591</v>
      </c>
      <c r="AE7" t="n">
        <v>1805021.957868196</v>
      </c>
      <c r="AF7" t="n">
        <v>1.933320365398161e-06</v>
      </c>
      <c r="AG7" t="n">
        <v>15</v>
      </c>
      <c r="AH7" t="n">
        <v>1632753.195573484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0.9442</v>
      </c>
      <c r="E8" t="n">
        <v>105.91</v>
      </c>
      <c r="F8" t="n">
        <v>99.97</v>
      </c>
      <c r="G8" t="n">
        <v>49.98</v>
      </c>
      <c r="H8" t="n">
        <v>0.78</v>
      </c>
      <c r="I8" t="n">
        <v>120</v>
      </c>
      <c r="J8" t="n">
        <v>158.86</v>
      </c>
      <c r="K8" t="n">
        <v>49.1</v>
      </c>
      <c r="L8" t="n">
        <v>7</v>
      </c>
      <c r="M8" t="n">
        <v>118</v>
      </c>
      <c r="N8" t="n">
        <v>27.77</v>
      </c>
      <c r="O8" t="n">
        <v>19826.68</v>
      </c>
      <c r="P8" t="n">
        <v>1154.06</v>
      </c>
      <c r="Q8" t="n">
        <v>1206.6</v>
      </c>
      <c r="R8" t="n">
        <v>351.98</v>
      </c>
      <c r="S8" t="n">
        <v>133.29</v>
      </c>
      <c r="T8" t="n">
        <v>92103.48</v>
      </c>
      <c r="U8" t="n">
        <v>0.38</v>
      </c>
      <c r="V8" t="n">
        <v>0.75</v>
      </c>
      <c r="W8" t="n">
        <v>0.46</v>
      </c>
      <c r="X8" t="n">
        <v>5.43</v>
      </c>
      <c r="Y8" t="n">
        <v>0.5</v>
      </c>
      <c r="Z8" t="n">
        <v>10</v>
      </c>
      <c r="AA8" t="n">
        <v>1285.698598040564</v>
      </c>
      <c r="AB8" t="n">
        <v>1759.149542858077</v>
      </c>
      <c r="AC8" t="n">
        <v>1591.258779469592</v>
      </c>
      <c r="AD8" t="n">
        <v>1285698.598040564</v>
      </c>
      <c r="AE8" t="n">
        <v>1759149.542858077</v>
      </c>
      <c r="AF8" t="n">
        <v>1.962628845295069e-06</v>
      </c>
      <c r="AG8" t="n">
        <v>15</v>
      </c>
      <c r="AH8" t="n">
        <v>1591258.779469592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0.9553</v>
      </c>
      <c r="E9" t="n">
        <v>104.68</v>
      </c>
      <c r="F9" t="n">
        <v>99.22</v>
      </c>
      <c r="G9" t="n">
        <v>57.24</v>
      </c>
      <c r="H9" t="n">
        <v>0.88</v>
      </c>
      <c r="I9" t="n">
        <v>104</v>
      </c>
      <c r="J9" t="n">
        <v>160.28</v>
      </c>
      <c r="K9" t="n">
        <v>49.1</v>
      </c>
      <c r="L9" t="n">
        <v>8</v>
      </c>
      <c r="M9" t="n">
        <v>102</v>
      </c>
      <c r="N9" t="n">
        <v>28.19</v>
      </c>
      <c r="O9" t="n">
        <v>20001.93</v>
      </c>
      <c r="P9" t="n">
        <v>1142.38</v>
      </c>
      <c r="Q9" t="n">
        <v>1206.67</v>
      </c>
      <c r="R9" t="n">
        <v>326.66</v>
      </c>
      <c r="S9" t="n">
        <v>133.29</v>
      </c>
      <c r="T9" t="n">
        <v>79523.60000000001</v>
      </c>
      <c r="U9" t="n">
        <v>0.41</v>
      </c>
      <c r="V9" t="n">
        <v>0.75</v>
      </c>
      <c r="W9" t="n">
        <v>0.44</v>
      </c>
      <c r="X9" t="n">
        <v>4.68</v>
      </c>
      <c r="Y9" t="n">
        <v>0.5</v>
      </c>
      <c r="Z9" t="n">
        <v>10</v>
      </c>
      <c r="AA9" t="n">
        <v>1260.670109713976</v>
      </c>
      <c r="AB9" t="n">
        <v>1724.904460950664</v>
      </c>
      <c r="AC9" t="n">
        <v>1560.282000116148</v>
      </c>
      <c r="AD9" t="n">
        <v>1260670.109713977</v>
      </c>
      <c r="AE9" t="n">
        <v>1724904.460950664</v>
      </c>
      <c r="AF9" t="n">
        <v>1.985701478405401e-06</v>
      </c>
      <c r="AG9" t="n">
        <v>15</v>
      </c>
      <c r="AH9" t="n">
        <v>1560282.000116148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0.966</v>
      </c>
      <c r="E10" t="n">
        <v>103.52</v>
      </c>
      <c r="F10" t="n">
        <v>98.47</v>
      </c>
      <c r="G10" t="n">
        <v>64.92</v>
      </c>
      <c r="H10" t="n">
        <v>0.99</v>
      </c>
      <c r="I10" t="n">
        <v>91</v>
      </c>
      <c r="J10" t="n">
        <v>161.71</v>
      </c>
      <c r="K10" t="n">
        <v>49.1</v>
      </c>
      <c r="L10" t="n">
        <v>9</v>
      </c>
      <c r="M10" t="n">
        <v>89</v>
      </c>
      <c r="N10" t="n">
        <v>28.61</v>
      </c>
      <c r="O10" t="n">
        <v>20177.64</v>
      </c>
      <c r="P10" t="n">
        <v>1129.92</v>
      </c>
      <c r="Q10" t="n">
        <v>1206.6</v>
      </c>
      <c r="R10" t="n">
        <v>300.51</v>
      </c>
      <c r="S10" t="n">
        <v>133.29</v>
      </c>
      <c r="T10" t="n">
        <v>66513.14</v>
      </c>
      <c r="U10" t="n">
        <v>0.44</v>
      </c>
      <c r="V10" t="n">
        <v>0.76</v>
      </c>
      <c r="W10" t="n">
        <v>0.42</v>
      </c>
      <c r="X10" t="n">
        <v>3.93</v>
      </c>
      <c r="Y10" t="n">
        <v>0.5</v>
      </c>
      <c r="Z10" t="n">
        <v>10</v>
      </c>
      <c r="AA10" t="n">
        <v>1235.977576699652</v>
      </c>
      <c r="AB10" t="n">
        <v>1691.119047922791</v>
      </c>
      <c r="AC10" t="n">
        <v>1529.72101948953</v>
      </c>
      <c r="AD10" t="n">
        <v>1235977.576699652</v>
      </c>
      <c r="AE10" t="n">
        <v>1691119.047922791</v>
      </c>
      <c r="AF10" t="n">
        <v>2.007942665277522e-06</v>
      </c>
      <c r="AG10" t="n">
        <v>15</v>
      </c>
      <c r="AH10" t="n">
        <v>1529721.01948953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0.9661999999999999</v>
      </c>
      <c r="E11" t="n">
        <v>103.49</v>
      </c>
      <c r="F11" t="n">
        <v>98.70999999999999</v>
      </c>
      <c r="G11" t="n">
        <v>72.23</v>
      </c>
      <c r="H11" t="n">
        <v>1.09</v>
      </c>
      <c r="I11" t="n">
        <v>82</v>
      </c>
      <c r="J11" t="n">
        <v>163.13</v>
      </c>
      <c r="K11" t="n">
        <v>49.1</v>
      </c>
      <c r="L11" t="n">
        <v>10</v>
      </c>
      <c r="M11" t="n">
        <v>80</v>
      </c>
      <c r="N11" t="n">
        <v>29.04</v>
      </c>
      <c r="O11" t="n">
        <v>20353.94</v>
      </c>
      <c r="P11" t="n">
        <v>1129.47</v>
      </c>
      <c r="Q11" t="n">
        <v>1206.6</v>
      </c>
      <c r="R11" t="n">
        <v>310.4</v>
      </c>
      <c r="S11" t="n">
        <v>133.29</v>
      </c>
      <c r="T11" t="n">
        <v>71500.39999999999</v>
      </c>
      <c r="U11" t="n">
        <v>0.43</v>
      </c>
      <c r="V11" t="n">
        <v>0.76</v>
      </c>
      <c r="W11" t="n">
        <v>0.41</v>
      </c>
      <c r="X11" t="n">
        <v>4.17</v>
      </c>
      <c r="Y11" t="n">
        <v>0.5</v>
      </c>
      <c r="Z11" t="n">
        <v>10</v>
      </c>
      <c r="AA11" t="n">
        <v>1235.588699565513</v>
      </c>
      <c r="AB11" t="n">
        <v>1690.586969071815</v>
      </c>
      <c r="AC11" t="n">
        <v>1529.239721497314</v>
      </c>
      <c r="AD11" t="n">
        <v>1235588.699565513</v>
      </c>
      <c r="AE11" t="n">
        <v>1690586.969071815</v>
      </c>
      <c r="AF11" t="n">
        <v>2.008358388396627e-06</v>
      </c>
      <c r="AG11" t="n">
        <v>15</v>
      </c>
      <c r="AH11" t="n">
        <v>1529239.721497314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0.9758</v>
      </c>
      <c r="E12" t="n">
        <v>102.48</v>
      </c>
      <c r="F12" t="n">
        <v>97.95</v>
      </c>
      <c r="G12" t="n">
        <v>79.42</v>
      </c>
      <c r="H12" t="n">
        <v>1.18</v>
      </c>
      <c r="I12" t="n">
        <v>74</v>
      </c>
      <c r="J12" t="n">
        <v>164.57</v>
      </c>
      <c r="K12" t="n">
        <v>49.1</v>
      </c>
      <c r="L12" t="n">
        <v>11</v>
      </c>
      <c r="M12" t="n">
        <v>72</v>
      </c>
      <c r="N12" t="n">
        <v>29.47</v>
      </c>
      <c r="O12" t="n">
        <v>20530.82</v>
      </c>
      <c r="P12" t="n">
        <v>1117.12</v>
      </c>
      <c r="Q12" t="n">
        <v>1206.59</v>
      </c>
      <c r="R12" t="n">
        <v>283.6</v>
      </c>
      <c r="S12" t="n">
        <v>133.29</v>
      </c>
      <c r="T12" t="n">
        <v>58141.99</v>
      </c>
      <c r="U12" t="n">
        <v>0.47</v>
      </c>
      <c r="V12" t="n">
        <v>0.76</v>
      </c>
      <c r="W12" t="n">
        <v>0.39</v>
      </c>
      <c r="X12" t="n">
        <v>3.41</v>
      </c>
      <c r="Y12" t="n">
        <v>0.5</v>
      </c>
      <c r="Z12" t="n">
        <v>10</v>
      </c>
      <c r="AA12" t="n">
        <v>1212.769733651674</v>
      </c>
      <c r="AB12" t="n">
        <v>1659.365053206773</v>
      </c>
      <c r="AC12" t="n">
        <v>1500.997581462198</v>
      </c>
      <c r="AD12" t="n">
        <v>1212769.733651674</v>
      </c>
      <c r="AE12" t="n">
        <v>1659365.053206773</v>
      </c>
      <c r="AF12" t="n">
        <v>2.028313098113671e-06</v>
      </c>
      <c r="AG12" t="n">
        <v>15</v>
      </c>
      <c r="AH12" t="n">
        <v>1500997.581462197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0.9805</v>
      </c>
      <c r="E13" t="n">
        <v>101.99</v>
      </c>
      <c r="F13" t="n">
        <v>97.63</v>
      </c>
      <c r="G13" t="n">
        <v>86.15000000000001</v>
      </c>
      <c r="H13" t="n">
        <v>1.28</v>
      </c>
      <c r="I13" t="n">
        <v>68</v>
      </c>
      <c r="J13" t="n">
        <v>166.01</v>
      </c>
      <c r="K13" t="n">
        <v>49.1</v>
      </c>
      <c r="L13" t="n">
        <v>12</v>
      </c>
      <c r="M13" t="n">
        <v>66</v>
      </c>
      <c r="N13" t="n">
        <v>29.91</v>
      </c>
      <c r="O13" t="n">
        <v>20708.3</v>
      </c>
      <c r="P13" t="n">
        <v>1109.57</v>
      </c>
      <c r="Q13" t="n">
        <v>1206.61</v>
      </c>
      <c r="R13" t="n">
        <v>273.03</v>
      </c>
      <c r="S13" t="n">
        <v>133.29</v>
      </c>
      <c r="T13" t="n">
        <v>52888.87</v>
      </c>
      <c r="U13" t="n">
        <v>0.49</v>
      </c>
      <c r="V13" t="n">
        <v>0.77</v>
      </c>
      <c r="W13" t="n">
        <v>0.38</v>
      </c>
      <c r="X13" t="n">
        <v>3.09</v>
      </c>
      <c r="Y13" t="n">
        <v>0.5</v>
      </c>
      <c r="Z13" t="n">
        <v>10</v>
      </c>
      <c r="AA13" t="n">
        <v>1200.478759231706</v>
      </c>
      <c r="AB13" t="n">
        <v>1642.547999765852</v>
      </c>
      <c r="AC13" t="n">
        <v>1485.785523998795</v>
      </c>
      <c r="AD13" t="n">
        <v>1200478.759231706</v>
      </c>
      <c r="AE13" t="n">
        <v>1642547.999765852</v>
      </c>
      <c r="AF13" t="n">
        <v>2.03808259141264e-06</v>
      </c>
      <c r="AG13" t="n">
        <v>15</v>
      </c>
      <c r="AH13" t="n">
        <v>1485785.523998795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0.985</v>
      </c>
      <c r="E14" t="n">
        <v>101.52</v>
      </c>
      <c r="F14" t="n">
        <v>97.34999999999999</v>
      </c>
      <c r="G14" t="n">
        <v>94.20999999999999</v>
      </c>
      <c r="H14" t="n">
        <v>1.38</v>
      </c>
      <c r="I14" t="n">
        <v>62</v>
      </c>
      <c r="J14" t="n">
        <v>167.45</v>
      </c>
      <c r="K14" t="n">
        <v>49.1</v>
      </c>
      <c r="L14" t="n">
        <v>13</v>
      </c>
      <c r="M14" t="n">
        <v>60</v>
      </c>
      <c r="N14" t="n">
        <v>30.36</v>
      </c>
      <c r="O14" t="n">
        <v>20886.38</v>
      </c>
      <c r="P14" t="n">
        <v>1103.02</v>
      </c>
      <c r="Q14" t="n">
        <v>1206.6</v>
      </c>
      <c r="R14" t="n">
        <v>263.35</v>
      </c>
      <c r="S14" t="n">
        <v>133.29</v>
      </c>
      <c r="T14" t="n">
        <v>48079.08</v>
      </c>
      <c r="U14" t="n">
        <v>0.51</v>
      </c>
      <c r="V14" t="n">
        <v>0.77</v>
      </c>
      <c r="W14" t="n">
        <v>0.37</v>
      </c>
      <c r="X14" t="n">
        <v>2.81</v>
      </c>
      <c r="Y14" t="n">
        <v>0.5</v>
      </c>
      <c r="Z14" t="n">
        <v>10</v>
      </c>
      <c r="AA14" t="n">
        <v>1189.447497259859</v>
      </c>
      <c r="AB14" t="n">
        <v>1627.454540471039</v>
      </c>
      <c r="AC14" t="n">
        <v>1472.132563275276</v>
      </c>
      <c r="AD14" t="n">
        <v>1189447.497259859</v>
      </c>
      <c r="AE14" t="n">
        <v>1627454.540471039</v>
      </c>
      <c r="AF14" t="n">
        <v>2.047436361592504e-06</v>
      </c>
      <c r="AG14" t="n">
        <v>15</v>
      </c>
      <c r="AH14" t="n">
        <v>1472132.563275276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0.9876</v>
      </c>
      <c r="E15" t="n">
        <v>101.26</v>
      </c>
      <c r="F15" t="n">
        <v>97.20999999999999</v>
      </c>
      <c r="G15" t="n">
        <v>100.56</v>
      </c>
      <c r="H15" t="n">
        <v>1.47</v>
      </c>
      <c r="I15" t="n">
        <v>58</v>
      </c>
      <c r="J15" t="n">
        <v>168.9</v>
      </c>
      <c r="K15" t="n">
        <v>49.1</v>
      </c>
      <c r="L15" t="n">
        <v>14</v>
      </c>
      <c r="M15" t="n">
        <v>56</v>
      </c>
      <c r="N15" t="n">
        <v>30.81</v>
      </c>
      <c r="O15" t="n">
        <v>21065.06</v>
      </c>
      <c r="P15" t="n">
        <v>1097.59</v>
      </c>
      <c r="Q15" t="n">
        <v>1206.6</v>
      </c>
      <c r="R15" t="n">
        <v>258.73</v>
      </c>
      <c r="S15" t="n">
        <v>133.29</v>
      </c>
      <c r="T15" t="n">
        <v>45786.26</v>
      </c>
      <c r="U15" t="n">
        <v>0.52</v>
      </c>
      <c r="V15" t="n">
        <v>0.77</v>
      </c>
      <c r="W15" t="n">
        <v>0.37</v>
      </c>
      <c r="X15" t="n">
        <v>2.67</v>
      </c>
      <c r="Y15" t="n">
        <v>0.5</v>
      </c>
      <c r="Z15" t="n">
        <v>10</v>
      </c>
      <c r="AA15" t="n">
        <v>1181.690971065449</v>
      </c>
      <c r="AB15" t="n">
        <v>1616.841719138062</v>
      </c>
      <c r="AC15" t="n">
        <v>1462.53261471513</v>
      </c>
      <c r="AD15" t="n">
        <v>1181690.971065449</v>
      </c>
      <c r="AE15" t="n">
        <v>1616841.719138062</v>
      </c>
      <c r="AF15" t="n">
        <v>2.05284076214087e-06</v>
      </c>
      <c r="AG15" t="n">
        <v>15</v>
      </c>
      <c r="AH15" t="n">
        <v>1462532.61471513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0.991</v>
      </c>
      <c r="E16" t="n">
        <v>100.91</v>
      </c>
      <c r="F16" t="n">
        <v>96.98999999999999</v>
      </c>
      <c r="G16" t="n">
        <v>107.76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52</v>
      </c>
      <c r="N16" t="n">
        <v>31.26</v>
      </c>
      <c r="O16" t="n">
        <v>21244.37</v>
      </c>
      <c r="P16" t="n">
        <v>1093.16</v>
      </c>
      <c r="Q16" t="n">
        <v>1206.59</v>
      </c>
      <c r="R16" t="n">
        <v>251.09</v>
      </c>
      <c r="S16" t="n">
        <v>133.29</v>
      </c>
      <c r="T16" t="n">
        <v>41987.67</v>
      </c>
      <c r="U16" t="n">
        <v>0.53</v>
      </c>
      <c r="V16" t="n">
        <v>0.77</v>
      </c>
      <c r="W16" t="n">
        <v>0.36</v>
      </c>
      <c r="X16" t="n">
        <v>2.45</v>
      </c>
      <c r="Y16" t="n">
        <v>0.5</v>
      </c>
      <c r="Z16" t="n">
        <v>10</v>
      </c>
      <c r="AA16" t="n">
        <v>1173.918539958103</v>
      </c>
      <c r="AB16" t="n">
        <v>1606.207136001531</v>
      </c>
      <c r="AC16" t="n">
        <v>1452.912981267418</v>
      </c>
      <c r="AD16" t="n">
        <v>1173918.539958103</v>
      </c>
      <c r="AE16" t="n">
        <v>1606207.136001531</v>
      </c>
      <c r="AF16" t="n">
        <v>2.059908055165656e-06</v>
      </c>
      <c r="AG16" t="n">
        <v>15</v>
      </c>
      <c r="AH16" t="n">
        <v>1452912.981267418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0.9942</v>
      </c>
      <c r="E17" t="n">
        <v>100.58</v>
      </c>
      <c r="F17" t="n">
        <v>96.78</v>
      </c>
      <c r="G17" t="n">
        <v>116.13</v>
      </c>
      <c r="H17" t="n">
        <v>1.65</v>
      </c>
      <c r="I17" t="n">
        <v>50</v>
      </c>
      <c r="J17" t="n">
        <v>171.81</v>
      </c>
      <c r="K17" t="n">
        <v>49.1</v>
      </c>
      <c r="L17" t="n">
        <v>16</v>
      </c>
      <c r="M17" t="n">
        <v>48</v>
      </c>
      <c r="N17" t="n">
        <v>31.72</v>
      </c>
      <c r="O17" t="n">
        <v>21424.29</v>
      </c>
      <c r="P17" t="n">
        <v>1085.58</v>
      </c>
      <c r="Q17" t="n">
        <v>1206.59</v>
      </c>
      <c r="R17" t="n">
        <v>243.76</v>
      </c>
      <c r="S17" t="n">
        <v>133.29</v>
      </c>
      <c r="T17" t="n">
        <v>38340.66</v>
      </c>
      <c r="U17" t="n">
        <v>0.55</v>
      </c>
      <c r="V17" t="n">
        <v>0.77</v>
      </c>
      <c r="W17" t="n">
        <v>0.36</v>
      </c>
      <c r="X17" t="n">
        <v>2.24</v>
      </c>
      <c r="Y17" t="n">
        <v>0.5</v>
      </c>
      <c r="Z17" t="n">
        <v>10</v>
      </c>
      <c r="AA17" t="n">
        <v>1156.059452881276</v>
      </c>
      <c r="AB17" t="n">
        <v>1581.771545175701</v>
      </c>
      <c r="AC17" t="n">
        <v>1430.809488934438</v>
      </c>
      <c r="AD17" t="n">
        <v>1156059.452881276</v>
      </c>
      <c r="AE17" t="n">
        <v>1581771.545175701</v>
      </c>
      <c r="AF17" t="n">
        <v>2.066559625071338e-06</v>
      </c>
      <c r="AG17" t="n">
        <v>14</v>
      </c>
      <c r="AH17" t="n">
        <v>1430809.488934438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0.9967</v>
      </c>
      <c r="E18" t="n">
        <v>100.34</v>
      </c>
      <c r="F18" t="n">
        <v>96.62</v>
      </c>
      <c r="G18" t="n">
        <v>123.35</v>
      </c>
      <c r="H18" t="n">
        <v>1.74</v>
      </c>
      <c r="I18" t="n">
        <v>47</v>
      </c>
      <c r="J18" t="n">
        <v>173.28</v>
      </c>
      <c r="K18" t="n">
        <v>49.1</v>
      </c>
      <c r="L18" t="n">
        <v>17</v>
      </c>
      <c r="M18" t="n">
        <v>45</v>
      </c>
      <c r="N18" t="n">
        <v>32.18</v>
      </c>
      <c r="O18" t="n">
        <v>21604.83</v>
      </c>
      <c r="P18" t="n">
        <v>1079.28</v>
      </c>
      <c r="Q18" t="n">
        <v>1206.61</v>
      </c>
      <c r="R18" t="n">
        <v>238.6</v>
      </c>
      <c r="S18" t="n">
        <v>133.29</v>
      </c>
      <c r="T18" t="n">
        <v>35777.2</v>
      </c>
      <c r="U18" t="n">
        <v>0.5600000000000001</v>
      </c>
      <c r="V18" t="n">
        <v>0.77</v>
      </c>
      <c r="W18" t="n">
        <v>0.35</v>
      </c>
      <c r="X18" t="n">
        <v>2.08</v>
      </c>
      <c r="Y18" t="n">
        <v>0.5</v>
      </c>
      <c r="Z18" t="n">
        <v>10</v>
      </c>
      <c r="AA18" t="n">
        <v>1147.766062173664</v>
      </c>
      <c r="AB18" t="n">
        <v>1570.42416213097</v>
      </c>
      <c r="AC18" t="n">
        <v>1420.545084201345</v>
      </c>
      <c r="AD18" t="n">
        <v>1147766.062173664</v>
      </c>
      <c r="AE18" t="n">
        <v>1570424.162130971</v>
      </c>
      <c r="AF18" t="n">
        <v>2.071756164060151e-06</v>
      </c>
      <c r="AG18" t="n">
        <v>14</v>
      </c>
      <c r="AH18" t="n">
        <v>1420545.084201345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1.0005</v>
      </c>
      <c r="E19" t="n">
        <v>99.95</v>
      </c>
      <c r="F19" t="n">
        <v>96.33</v>
      </c>
      <c r="G19" t="n">
        <v>131.35</v>
      </c>
      <c r="H19" t="n">
        <v>1.83</v>
      </c>
      <c r="I19" t="n">
        <v>44</v>
      </c>
      <c r="J19" t="n">
        <v>174.75</v>
      </c>
      <c r="K19" t="n">
        <v>49.1</v>
      </c>
      <c r="L19" t="n">
        <v>18</v>
      </c>
      <c r="M19" t="n">
        <v>42</v>
      </c>
      <c r="N19" t="n">
        <v>32.65</v>
      </c>
      <c r="O19" t="n">
        <v>21786.02</v>
      </c>
      <c r="P19" t="n">
        <v>1074.18</v>
      </c>
      <c r="Q19" t="n">
        <v>1206.6</v>
      </c>
      <c r="R19" t="n">
        <v>227.97</v>
      </c>
      <c r="S19" t="n">
        <v>133.29</v>
      </c>
      <c r="T19" t="n">
        <v>30479.39</v>
      </c>
      <c r="U19" t="n">
        <v>0.58</v>
      </c>
      <c r="V19" t="n">
        <v>0.78</v>
      </c>
      <c r="W19" t="n">
        <v>0.35</v>
      </c>
      <c r="X19" t="n">
        <v>1.79</v>
      </c>
      <c r="Y19" t="n">
        <v>0.5</v>
      </c>
      <c r="Z19" t="n">
        <v>10</v>
      </c>
      <c r="AA19" t="n">
        <v>1139.088039100904</v>
      </c>
      <c r="AB19" t="n">
        <v>1558.550508115463</v>
      </c>
      <c r="AC19" t="n">
        <v>1409.804635060299</v>
      </c>
      <c r="AD19" t="n">
        <v>1139088.039100904</v>
      </c>
      <c r="AE19" t="n">
        <v>1558550.508115463</v>
      </c>
      <c r="AF19" t="n">
        <v>2.079654903323147e-06</v>
      </c>
      <c r="AG19" t="n">
        <v>14</v>
      </c>
      <c r="AH19" t="n">
        <v>1409804.635060299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0.9992</v>
      </c>
      <c r="E20" t="n">
        <v>100.08</v>
      </c>
      <c r="F20" t="n">
        <v>96.53</v>
      </c>
      <c r="G20" t="n">
        <v>137.89</v>
      </c>
      <c r="H20" t="n">
        <v>1.91</v>
      </c>
      <c r="I20" t="n">
        <v>42</v>
      </c>
      <c r="J20" t="n">
        <v>176.22</v>
      </c>
      <c r="K20" t="n">
        <v>49.1</v>
      </c>
      <c r="L20" t="n">
        <v>19</v>
      </c>
      <c r="M20" t="n">
        <v>40</v>
      </c>
      <c r="N20" t="n">
        <v>33.13</v>
      </c>
      <c r="O20" t="n">
        <v>21967.84</v>
      </c>
      <c r="P20" t="n">
        <v>1074.64</v>
      </c>
      <c r="Q20" t="n">
        <v>1206.59</v>
      </c>
      <c r="R20" t="n">
        <v>235.62</v>
      </c>
      <c r="S20" t="n">
        <v>133.29</v>
      </c>
      <c r="T20" t="n">
        <v>34312.52</v>
      </c>
      <c r="U20" t="n">
        <v>0.57</v>
      </c>
      <c r="V20" t="n">
        <v>0.78</v>
      </c>
      <c r="W20" t="n">
        <v>0.34</v>
      </c>
      <c r="X20" t="n">
        <v>1.99</v>
      </c>
      <c r="Y20" t="n">
        <v>0.5</v>
      </c>
      <c r="Z20" t="n">
        <v>10</v>
      </c>
      <c r="AA20" t="n">
        <v>1141.030822665767</v>
      </c>
      <c r="AB20" t="n">
        <v>1561.208710298469</v>
      </c>
      <c r="AC20" t="n">
        <v>1412.20914215777</v>
      </c>
      <c r="AD20" t="n">
        <v>1141030.822665767</v>
      </c>
      <c r="AE20" t="n">
        <v>1561208.71029847</v>
      </c>
      <c r="AF20" t="n">
        <v>2.076952703048965e-06</v>
      </c>
      <c r="AG20" t="n">
        <v>14</v>
      </c>
      <c r="AH20" t="n">
        <v>1412209.14215777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1.0015</v>
      </c>
      <c r="E21" t="n">
        <v>99.84999999999999</v>
      </c>
      <c r="F21" t="n">
        <v>96.34999999999999</v>
      </c>
      <c r="G21" t="n">
        <v>144.53</v>
      </c>
      <c r="H21" t="n">
        <v>2</v>
      </c>
      <c r="I21" t="n">
        <v>40</v>
      </c>
      <c r="J21" t="n">
        <v>177.7</v>
      </c>
      <c r="K21" t="n">
        <v>49.1</v>
      </c>
      <c r="L21" t="n">
        <v>20</v>
      </c>
      <c r="M21" t="n">
        <v>38</v>
      </c>
      <c r="N21" t="n">
        <v>33.61</v>
      </c>
      <c r="O21" t="n">
        <v>22150.3</v>
      </c>
      <c r="P21" t="n">
        <v>1066.95</v>
      </c>
      <c r="Q21" t="n">
        <v>1206.59</v>
      </c>
      <c r="R21" t="n">
        <v>229.49</v>
      </c>
      <c r="S21" t="n">
        <v>133.29</v>
      </c>
      <c r="T21" t="n">
        <v>31257.7</v>
      </c>
      <c r="U21" t="n">
        <v>0.58</v>
      </c>
      <c r="V21" t="n">
        <v>0.78</v>
      </c>
      <c r="W21" t="n">
        <v>0.34</v>
      </c>
      <c r="X21" t="n">
        <v>1.81</v>
      </c>
      <c r="Y21" t="n">
        <v>0.5</v>
      </c>
      <c r="Z21" t="n">
        <v>10</v>
      </c>
      <c r="AA21" t="n">
        <v>1131.792549002261</v>
      </c>
      <c r="AB21" t="n">
        <v>1548.568496708192</v>
      </c>
      <c r="AC21" t="n">
        <v>1400.775292811897</v>
      </c>
      <c r="AD21" t="n">
        <v>1131792.549002261</v>
      </c>
      <c r="AE21" t="n">
        <v>1548568.496708192</v>
      </c>
      <c r="AF21" t="n">
        <v>2.081733518918673e-06</v>
      </c>
      <c r="AG21" t="n">
        <v>14</v>
      </c>
      <c r="AH21" t="n">
        <v>1400775.292811897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1.0031</v>
      </c>
      <c r="E22" t="n">
        <v>99.69</v>
      </c>
      <c r="F22" t="n">
        <v>96.25</v>
      </c>
      <c r="G22" t="n">
        <v>151.97</v>
      </c>
      <c r="H22" t="n">
        <v>2.08</v>
      </c>
      <c r="I22" t="n">
        <v>38</v>
      </c>
      <c r="J22" t="n">
        <v>179.18</v>
      </c>
      <c r="K22" t="n">
        <v>49.1</v>
      </c>
      <c r="L22" t="n">
        <v>21</v>
      </c>
      <c r="M22" t="n">
        <v>36</v>
      </c>
      <c r="N22" t="n">
        <v>34.09</v>
      </c>
      <c r="O22" t="n">
        <v>22333.43</v>
      </c>
      <c r="P22" t="n">
        <v>1061.96</v>
      </c>
      <c r="Q22" t="n">
        <v>1206.59</v>
      </c>
      <c r="R22" t="n">
        <v>225.95</v>
      </c>
      <c r="S22" t="n">
        <v>133.29</v>
      </c>
      <c r="T22" t="n">
        <v>29495.34</v>
      </c>
      <c r="U22" t="n">
        <v>0.59</v>
      </c>
      <c r="V22" t="n">
        <v>0.78</v>
      </c>
      <c r="W22" t="n">
        <v>0.34</v>
      </c>
      <c r="X22" t="n">
        <v>1.71</v>
      </c>
      <c r="Y22" t="n">
        <v>0.5</v>
      </c>
      <c r="Z22" t="n">
        <v>10</v>
      </c>
      <c r="AA22" t="n">
        <v>1125.728179608058</v>
      </c>
      <c r="AB22" t="n">
        <v>1540.270958961947</v>
      </c>
      <c r="AC22" t="n">
        <v>1393.269660422486</v>
      </c>
      <c r="AD22" t="n">
        <v>1125728.179608058</v>
      </c>
      <c r="AE22" t="n">
        <v>1540270.958961947</v>
      </c>
      <c r="AF22" t="n">
        <v>2.085059303871514e-06</v>
      </c>
      <c r="AG22" t="n">
        <v>14</v>
      </c>
      <c r="AH22" t="n">
        <v>1393269.660422486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1.0046</v>
      </c>
      <c r="E23" t="n">
        <v>99.54000000000001</v>
      </c>
      <c r="F23" t="n">
        <v>96.16</v>
      </c>
      <c r="G23" t="n">
        <v>160.27</v>
      </c>
      <c r="H23" t="n">
        <v>2.16</v>
      </c>
      <c r="I23" t="n">
        <v>36</v>
      </c>
      <c r="J23" t="n">
        <v>180.67</v>
      </c>
      <c r="K23" t="n">
        <v>49.1</v>
      </c>
      <c r="L23" t="n">
        <v>22</v>
      </c>
      <c r="M23" t="n">
        <v>34</v>
      </c>
      <c r="N23" t="n">
        <v>34.58</v>
      </c>
      <c r="O23" t="n">
        <v>22517.21</v>
      </c>
      <c r="P23" t="n">
        <v>1059.72</v>
      </c>
      <c r="Q23" t="n">
        <v>1206.59</v>
      </c>
      <c r="R23" t="n">
        <v>223.04</v>
      </c>
      <c r="S23" t="n">
        <v>133.29</v>
      </c>
      <c r="T23" t="n">
        <v>28052.96</v>
      </c>
      <c r="U23" t="n">
        <v>0.6</v>
      </c>
      <c r="V23" t="n">
        <v>0.78</v>
      </c>
      <c r="W23" t="n">
        <v>0.33</v>
      </c>
      <c r="X23" t="n">
        <v>1.62</v>
      </c>
      <c r="Y23" t="n">
        <v>0.5</v>
      </c>
      <c r="Z23" t="n">
        <v>10</v>
      </c>
      <c r="AA23" t="n">
        <v>1122.177300231305</v>
      </c>
      <c r="AB23" t="n">
        <v>1535.412489144931</v>
      </c>
      <c r="AC23" t="n">
        <v>1388.874876145902</v>
      </c>
      <c r="AD23" t="n">
        <v>1122177.300231305</v>
      </c>
      <c r="AE23" t="n">
        <v>1535412.489144931</v>
      </c>
      <c r="AF23" t="n">
        <v>2.088177227264802e-06</v>
      </c>
      <c r="AG23" t="n">
        <v>14</v>
      </c>
      <c r="AH23" t="n">
        <v>1388874.876145902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1.0063</v>
      </c>
      <c r="E24" t="n">
        <v>99.38</v>
      </c>
      <c r="F24" t="n">
        <v>96.06</v>
      </c>
      <c r="G24" t="n">
        <v>169.52</v>
      </c>
      <c r="H24" t="n">
        <v>2.24</v>
      </c>
      <c r="I24" t="n">
        <v>34</v>
      </c>
      <c r="J24" t="n">
        <v>182.17</v>
      </c>
      <c r="K24" t="n">
        <v>49.1</v>
      </c>
      <c r="L24" t="n">
        <v>23</v>
      </c>
      <c r="M24" t="n">
        <v>32</v>
      </c>
      <c r="N24" t="n">
        <v>35.08</v>
      </c>
      <c r="O24" t="n">
        <v>22701.78</v>
      </c>
      <c r="P24" t="n">
        <v>1054.12</v>
      </c>
      <c r="Q24" t="n">
        <v>1206.59</v>
      </c>
      <c r="R24" t="n">
        <v>219.61</v>
      </c>
      <c r="S24" t="n">
        <v>133.29</v>
      </c>
      <c r="T24" t="n">
        <v>26348.97</v>
      </c>
      <c r="U24" t="n">
        <v>0.61</v>
      </c>
      <c r="V24" t="n">
        <v>0.78</v>
      </c>
      <c r="W24" t="n">
        <v>0.33</v>
      </c>
      <c r="X24" t="n">
        <v>1.52</v>
      </c>
      <c r="Y24" t="n">
        <v>0.5</v>
      </c>
      <c r="Z24" t="n">
        <v>10</v>
      </c>
      <c r="AA24" t="n">
        <v>1115.518900430731</v>
      </c>
      <c r="AB24" t="n">
        <v>1526.302172789919</v>
      </c>
      <c r="AC24" t="n">
        <v>1380.634035597402</v>
      </c>
      <c r="AD24" t="n">
        <v>1115518.900430731</v>
      </c>
      <c r="AE24" t="n">
        <v>1526302.172789919</v>
      </c>
      <c r="AF24" t="n">
        <v>2.091710873777195e-06</v>
      </c>
      <c r="AG24" t="n">
        <v>14</v>
      </c>
      <c r="AH24" t="n">
        <v>1380634.035597402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1.0071</v>
      </c>
      <c r="E25" t="n">
        <v>99.29000000000001</v>
      </c>
      <c r="F25" t="n">
        <v>96.01000000000001</v>
      </c>
      <c r="G25" t="n">
        <v>174.56</v>
      </c>
      <c r="H25" t="n">
        <v>2.32</v>
      </c>
      <c r="I25" t="n">
        <v>33</v>
      </c>
      <c r="J25" t="n">
        <v>183.67</v>
      </c>
      <c r="K25" t="n">
        <v>49.1</v>
      </c>
      <c r="L25" t="n">
        <v>24</v>
      </c>
      <c r="M25" t="n">
        <v>31</v>
      </c>
      <c r="N25" t="n">
        <v>35.58</v>
      </c>
      <c r="O25" t="n">
        <v>22886.92</v>
      </c>
      <c r="P25" t="n">
        <v>1051.13</v>
      </c>
      <c r="Q25" t="n">
        <v>1206.59</v>
      </c>
      <c r="R25" t="n">
        <v>217.84</v>
      </c>
      <c r="S25" t="n">
        <v>133.29</v>
      </c>
      <c r="T25" t="n">
        <v>25469.68</v>
      </c>
      <c r="U25" t="n">
        <v>0.61</v>
      </c>
      <c r="V25" t="n">
        <v>0.78</v>
      </c>
      <c r="W25" t="n">
        <v>0.33</v>
      </c>
      <c r="X25" t="n">
        <v>1.47</v>
      </c>
      <c r="Y25" t="n">
        <v>0.5</v>
      </c>
      <c r="Z25" t="n">
        <v>10</v>
      </c>
      <c r="AA25" t="n">
        <v>1112.083721531606</v>
      </c>
      <c r="AB25" t="n">
        <v>1521.602009470739</v>
      </c>
      <c r="AC25" t="n">
        <v>1376.382449268684</v>
      </c>
      <c r="AD25" t="n">
        <v>1112083.721531606</v>
      </c>
      <c r="AE25" t="n">
        <v>1521602.009470739</v>
      </c>
      <c r="AF25" t="n">
        <v>2.093373766253616e-06</v>
      </c>
      <c r="AG25" t="n">
        <v>14</v>
      </c>
      <c r="AH25" t="n">
        <v>1376382.449268684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1.0091</v>
      </c>
      <c r="E26" t="n">
        <v>99.09999999999999</v>
      </c>
      <c r="F26" t="n">
        <v>95.88</v>
      </c>
      <c r="G26" t="n">
        <v>185.57</v>
      </c>
      <c r="H26" t="n">
        <v>2.4</v>
      </c>
      <c r="I26" t="n">
        <v>31</v>
      </c>
      <c r="J26" t="n">
        <v>185.18</v>
      </c>
      <c r="K26" t="n">
        <v>49.1</v>
      </c>
      <c r="L26" t="n">
        <v>25</v>
      </c>
      <c r="M26" t="n">
        <v>29</v>
      </c>
      <c r="N26" t="n">
        <v>36.08</v>
      </c>
      <c r="O26" t="n">
        <v>23072.73</v>
      </c>
      <c r="P26" t="n">
        <v>1045.36</v>
      </c>
      <c r="Q26" t="n">
        <v>1206.59</v>
      </c>
      <c r="R26" t="n">
        <v>213.36</v>
      </c>
      <c r="S26" t="n">
        <v>133.29</v>
      </c>
      <c r="T26" t="n">
        <v>23235.52</v>
      </c>
      <c r="U26" t="n">
        <v>0.62</v>
      </c>
      <c r="V26" t="n">
        <v>0.78</v>
      </c>
      <c r="W26" t="n">
        <v>0.32</v>
      </c>
      <c r="X26" t="n">
        <v>1.34</v>
      </c>
      <c r="Y26" t="n">
        <v>0.5</v>
      </c>
      <c r="Z26" t="n">
        <v>10</v>
      </c>
      <c r="AA26" t="n">
        <v>1104.98582356117</v>
      </c>
      <c r="AB26" t="n">
        <v>1511.89035233043</v>
      </c>
      <c r="AC26" t="n">
        <v>1367.59765905545</v>
      </c>
      <c r="AD26" t="n">
        <v>1104985.82356117</v>
      </c>
      <c r="AE26" t="n">
        <v>1511890.35233043</v>
      </c>
      <c r="AF26" t="n">
        <v>2.097530997444666e-06</v>
      </c>
      <c r="AG26" t="n">
        <v>14</v>
      </c>
      <c r="AH26" t="n">
        <v>1367597.65905545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1.0101</v>
      </c>
      <c r="E27" t="n">
        <v>99</v>
      </c>
      <c r="F27" t="n">
        <v>95.8</v>
      </c>
      <c r="G27" t="n">
        <v>191.61</v>
      </c>
      <c r="H27" t="n">
        <v>2.47</v>
      </c>
      <c r="I27" t="n">
        <v>30</v>
      </c>
      <c r="J27" t="n">
        <v>186.69</v>
      </c>
      <c r="K27" t="n">
        <v>49.1</v>
      </c>
      <c r="L27" t="n">
        <v>26</v>
      </c>
      <c r="M27" t="n">
        <v>28</v>
      </c>
      <c r="N27" t="n">
        <v>36.6</v>
      </c>
      <c r="O27" t="n">
        <v>23259.24</v>
      </c>
      <c r="P27" t="n">
        <v>1042.22</v>
      </c>
      <c r="Q27" t="n">
        <v>1206.59</v>
      </c>
      <c r="R27" t="n">
        <v>210.65</v>
      </c>
      <c r="S27" t="n">
        <v>133.29</v>
      </c>
      <c r="T27" t="n">
        <v>21889.16</v>
      </c>
      <c r="U27" t="n">
        <v>0.63</v>
      </c>
      <c r="V27" t="n">
        <v>0.78</v>
      </c>
      <c r="W27" t="n">
        <v>0.33</v>
      </c>
      <c r="X27" t="n">
        <v>1.27</v>
      </c>
      <c r="Y27" t="n">
        <v>0.5</v>
      </c>
      <c r="Z27" t="n">
        <v>10</v>
      </c>
      <c r="AA27" t="n">
        <v>1101.212741783898</v>
      </c>
      <c r="AB27" t="n">
        <v>1506.727855386146</v>
      </c>
      <c r="AC27" t="n">
        <v>1362.927863573918</v>
      </c>
      <c r="AD27" t="n">
        <v>1101212.741783898</v>
      </c>
      <c r="AE27" t="n">
        <v>1506727.855386146</v>
      </c>
      <c r="AF27" t="n">
        <v>2.099609613040192e-06</v>
      </c>
      <c r="AG27" t="n">
        <v>14</v>
      </c>
      <c r="AH27" t="n">
        <v>1362927.863573918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1.0101</v>
      </c>
      <c r="E28" t="n">
        <v>99</v>
      </c>
      <c r="F28" t="n">
        <v>95.84</v>
      </c>
      <c r="G28" t="n">
        <v>198.28</v>
      </c>
      <c r="H28" t="n">
        <v>2.55</v>
      </c>
      <c r="I28" t="n">
        <v>29</v>
      </c>
      <c r="J28" t="n">
        <v>188.21</v>
      </c>
      <c r="K28" t="n">
        <v>49.1</v>
      </c>
      <c r="L28" t="n">
        <v>27</v>
      </c>
      <c r="M28" t="n">
        <v>27</v>
      </c>
      <c r="N28" t="n">
        <v>37.11</v>
      </c>
      <c r="O28" t="n">
        <v>23446.45</v>
      </c>
      <c r="P28" t="n">
        <v>1037.21</v>
      </c>
      <c r="Q28" t="n">
        <v>1206.6</v>
      </c>
      <c r="R28" t="n">
        <v>212.4</v>
      </c>
      <c r="S28" t="n">
        <v>133.29</v>
      </c>
      <c r="T28" t="n">
        <v>22766.74</v>
      </c>
      <c r="U28" t="n">
        <v>0.63</v>
      </c>
      <c r="V28" t="n">
        <v>0.78</v>
      </c>
      <c r="W28" t="n">
        <v>0.31</v>
      </c>
      <c r="X28" t="n">
        <v>1.3</v>
      </c>
      <c r="Y28" t="n">
        <v>0.5</v>
      </c>
      <c r="Z28" t="n">
        <v>10</v>
      </c>
      <c r="AA28" t="n">
        <v>1096.933716540062</v>
      </c>
      <c r="AB28" t="n">
        <v>1500.87310427026</v>
      </c>
      <c r="AC28" t="n">
        <v>1357.631881687337</v>
      </c>
      <c r="AD28" t="n">
        <v>1096933.716540062</v>
      </c>
      <c r="AE28" t="n">
        <v>1500873.10427026</v>
      </c>
      <c r="AF28" t="n">
        <v>2.099609613040192e-06</v>
      </c>
      <c r="AG28" t="n">
        <v>14</v>
      </c>
      <c r="AH28" t="n">
        <v>1357631.881687338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1.0107</v>
      </c>
      <c r="E29" t="n">
        <v>98.94</v>
      </c>
      <c r="F29" t="n">
        <v>95.81</v>
      </c>
      <c r="G29" t="n">
        <v>205.31</v>
      </c>
      <c r="H29" t="n">
        <v>2.62</v>
      </c>
      <c r="I29" t="n">
        <v>28</v>
      </c>
      <c r="J29" t="n">
        <v>189.73</v>
      </c>
      <c r="K29" t="n">
        <v>49.1</v>
      </c>
      <c r="L29" t="n">
        <v>28</v>
      </c>
      <c r="M29" t="n">
        <v>26</v>
      </c>
      <c r="N29" t="n">
        <v>37.64</v>
      </c>
      <c r="O29" t="n">
        <v>23634.36</v>
      </c>
      <c r="P29" t="n">
        <v>1034.93</v>
      </c>
      <c r="Q29" t="n">
        <v>1206.59</v>
      </c>
      <c r="R29" t="n">
        <v>211.35</v>
      </c>
      <c r="S29" t="n">
        <v>133.29</v>
      </c>
      <c r="T29" t="n">
        <v>22249.04</v>
      </c>
      <c r="U29" t="n">
        <v>0.63</v>
      </c>
      <c r="V29" t="n">
        <v>0.78</v>
      </c>
      <c r="W29" t="n">
        <v>0.32</v>
      </c>
      <c r="X29" t="n">
        <v>1.27</v>
      </c>
      <c r="Y29" t="n">
        <v>0.5</v>
      </c>
      <c r="Z29" t="n">
        <v>10</v>
      </c>
      <c r="AA29" t="n">
        <v>1094.352662411528</v>
      </c>
      <c r="AB29" t="n">
        <v>1497.341592143528</v>
      </c>
      <c r="AC29" t="n">
        <v>1354.437412121472</v>
      </c>
      <c r="AD29" t="n">
        <v>1094352.662411528</v>
      </c>
      <c r="AE29" t="n">
        <v>1497341.592143528</v>
      </c>
      <c r="AF29" t="n">
        <v>2.100856782397506e-06</v>
      </c>
      <c r="AG29" t="n">
        <v>14</v>
      </c>
      <c r="AH29" t="n">
        <v>1354437.412121472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1.0115</v>
      </c>
      <c r="E30" t="n">
        <v>98.86</v>
      </c>
      <c r="F30" t="n">
        <v>95.76000000000001</v>
      </c>
      <c r="G30" t="n">
        <v>212.8</v>
      </c>
      <c r="H30" t="n">
        <v>2.69</v>
      </c>
      <c r="I30" t="n">
        <v>27</v>
      </c>
      <c r="J30" t="n">
        <v>191.26</v>
      </c>
      <c r="K30" t="n">
        <v>49.1</v>
      </c>
      <c r="L30" t="n">
        <v>29</v>
      </c>
      <c r="M30" t="n">
        <v>25</v>
      </c>
      <c r="N30" t="n">
        <v>38.17</v>
      </c>
      <c r="O30" t="n">
        <v>23822.99</v>
      </c>
      <c r="P30" t="n">
        <v>1030.09</v>
      </c>
      <c r="Q30" t="n">
        <v>1206.6</v>
      </c>
      <c r="R30" t="n">
        <v>209.41</v>
      </c>
      <c r="S30" t="n">
        <v>133.29</v>
      </c>
      <c r="T30" t="n">
        <v>21280.29</v>
      </c>
      <c r="U30" t="n">
        <v>0.64</v>
      </c>
      <c r="V30" t="n">
        <v>0.78</v>
      </c>
      <c r="W30" t="n">
        <v>0.32</v>
      </c>
      <c r="X30" t="n">
        <v>1.22</v>
      </c>
      <c r="Y30" t="n">
        <v>0.5</v>
      </c>
      <c r="Z30" t="n">
        <v>10</v>
      </c>
      <c r="AA30" t="n">
        <v>1089.356661012899</v>
      </c>
      <c r="AB30" t="n">
        <v>1490.505842621897</v>
      </c>
      <c r="AC30" t="n">
        <v>1348.254056940151</v>
      </c>
      <c r="AD30" t="n">
        <v>1089356.661012899</v>
      </c>
      <c r="AE30" t="n">
        <v>1490505.842621897</v>
      </c>
      <c r="AF30" t="n">
        <v>2.102519674873927e-06</v>
      </c>
      <c r="AG30" t="n">
        <v>14</v>
      </c>
      <c r="AH30" t="n">
        <v>1348254.056940151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1.0126</v>
      </c>
      <c r="E31" t="n">
        <v>98.75</v>
      </c>
      <c r="F31" t="n">
        <v>95.68000000000001</v>
      </c>
      <c r="G31" t="n">
        <v>220.81</v>
      </c>
      <c r="H31" t="n">
        <v>2.76</v>
      </c>
      <c r="I31" t="n">
        <v>26</v>
      </c>
      <c r="J31" t="n">
        <v>192.8</v>
      </c>
      <c r="K31" t="n">
        <v>49.1</v>
      </c>
      <c r="L31" t="n">
        <v>30</v>
      </c>
      <c r="M31" t="n">
        <v>24</v>
      </c>
      <c r="N31" t="n">
        <v>38.7</v>
      </c>
      <c r="O31" t="n">
        <v>24012.34</v>
      </c>
      <c r="P31" t="n">
        <v>1027.57</v>
      </c>
      <c r="Q31" t="n">
        <v>1206.59</v>
      </c>
      <c r="R31" t="n">
        <v>206.82</v>
      </c>
      <c r="S31" t="n">
        <v>133.29</v>
      </c>
      <c r="T31" t="n">
        <v>19990.28</v>
      </c>
      <c r="U31" t="n">
        <v>0.64</v>
      </c>
      <c r="V31" t="n">
        <v>0.78</v>
      </c>
      <c r="W31" t="n">
        <v>0.32</v>
      </c>
      <c r="X31" t="n">
        <v>1.14</v>
      </c>
      <c r="Y31" t="n">
        <v>0.5</v>
      </c>
      <c r="Z31" t="n">
        <v>10</v>
      </c>
      <c r="AA31" t="n">
        <v>1086.044529461644</v>
      </c>
      <c r="AB31" t="n">
        <v>1485.974038112539</v>
      </c>
      <c r="AC31" t="n">
        <v>1344.154761492739</v>
      </c>
      <c r="AD31" t="n">
        <v>1086044.529461644</v>
      </c>
      <c r="AE31" t="n">
        <v>1485974.038112539</v>
      </c>
      <c r="AF31" t="n">
        <v>2.104806152029005e-06</v>
      </c>
      <c r="AG31" t="n">
        <v>14</v>
      </c>
      <c r="AH31" t="n">
        <v>1344154.761492739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1.0132</v>
      </c>
      <c r="E32" t="n">
        <v>98.69</v>
      </c>
      <c r="F32" t="n">
        <v>95.65000000000001</v>
      </c>
      <c r="G32" t="n">
        <v>229.57</v>
      </c>
      <c r="H32" t="n">
        <v>2.83</v>
      </c>
      <c r="I32" t="n">
        <v>25</v>
      </c>
      <c r="J32" t="n">
        <v>194.34</v>
      </c>
      <c r="K32" t="n">
        <v>49.1</v>
      </c>
      <c r="L32" t="n">
        <v>31</v>
      </c>
      <c r="M32" t="n">
        <v>23</v>
      </c>
      <c r="N32" t="n">
        <v>39.24</v>
      </c>
      <c r="O32" t="n">
        <v>24202.42</v>
      </c>
      <c r="P32" t="n">
        <v>1023.07</v>
      </c>
      <c r="Q32" t="n">
        <v>1206.6</v>
      </c>
      <c r="R32" t="n">
        <v>205.77</v>
      </c>
      <c r="S32" t="n">
        <v>133.29</v>
      </c>
      <c r="T32" t="n">
        <v>19471.61</v>
      </c>
      <c r="U32" t="n">
        <v>0.65</v>
      </c>
      <c r="V32" t="n">
        <v>0.78</v>
      </c>
      <c r="W32" t="n">
        <v>0.32</v>
      </c>
      <c r="X32" t="n">
        <v>1.12</v>
      </c>
      <c r="Y32" t="n">
        <v>0.5</v>
      </c>
      <c r="Z32" t="n">
        <v>10</v>
      </c>
      <c r="AA32" t="n">
        <v>1081.568491583193</v>
      </c>
      <c r="AB32" t="n">
        <v>1479.849725618388</v>
      </c>
      <c r="AC32" t="n">
        <v>1338.614944787503</v>
      </c>
      <c r="AD32" t="n">
        <v>1081568.491583193</v>
      </c>
      <c r="AE32" t="n">
        <v>1479849.725618388</v>
      </c>
      <c r="AF32" t="n">
        <v>2.10605332138632e-06</v>
      </c>
      <c r="AG32" t="n">
        <v>14</v>
      </c>
      <c r="AH32" t="n">
        <v>1338614.944787503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1.014</v>
      </c>
      <c r="E33" t="n">
        <v>98.62</v>
      </c>
      <c r="F33" t="n">
        <v>95.61</v>
      </c>
      <c r="G33" t="n">
        <v>239.02</v>
      </c>
      <c r="H33" t="n">
        <v>2.9</v>
      </c>
      <c r="I33" t="n">
        <v>24</v>
      </c>
      <c r="J33" t="n">
        <v>195.89</v>
      </c>
      <c r="K33" t="n">
        <v>49.1</v>
      </c>
      <c r="L33" t="n">
        <v>32</v>
      </c>
      <c r="M33" t="n">
        <v>22</v>
      </c>
      <c r="N33" t="n">
        <v>39.79</v>
      </c>
      <c r="O33" t="n">
        <v>24393.24</v>
      </c>
      <c r="P33" t="n">
        <v>1016.83</v>
      </c>
      <c r="Q33" t="n">
        <v>1206.6</v>
      </c>
      <c r="R33" t="n">
        <v>204.29</v>
      </c>
      <c r="S33" t="n">
        <v>133.29</v>
      </c>
      <c r="T33" t="n">
        <v>18737.33</v>
      </c>
      <c r="U33" t="n">
        <v>0.65</v>
      </c>
      <c r="V33" t="n">
        <v>0.78</v>
      </c>
      <c r="W33" t="n">
        <v>0.31</v>
      </c>
      <c r="X33" t="n">
        <v>1.07</v>
      </c>
      <c r="Y33" t="n">
        <v>0.5</v>
      </c>
      <c r="Z33" t="n">
        <v>10</v>
      </c>
      <c r="AA33" t="n">
        <v>1075.402594985629</v>
      </c>
      <c r="AB33" t="n">
        <v>1471.413273873441</v>
      </c>
      <c r="AC33" t="n">
        <v>1330.983656156459</v>
      </c>
      <c r="AD33" t="n">
        <v>1075402.594985629</v>
      </c>
      <c r="AE33" t="n">
        <v>1471413.273873441</v>
      </c>
      <c r="AF33" t="n">
        <v>2.10771621386274e-06</v>
      </c>
      <c r="AG33" t="n">
        <v>14</v>
      </c>
      <c r="AH33" t="n">
        <v>1330983.656156459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1.0152</v>
      </c>
      <c r="E34" t="n">
        <v>98.5</v>
      </c>
      <c r="F34" t="n">
        <v>95.52</v>
      </c>
      <c r="G34" t="n">
        <v>249.18</v>
      </c>
      <c r="H34" t="n">
        <v>2.97</v>
      </c>
      <c r="I34" t="n">
        <v>23</v>
      </c>
      <c r="J34" t="n">
        <v>197.44</v>
      </c>
      <c r="K34" t="n">
        <v>49.1</v>
      </c>
      <c r="L34" t="n">
        <v>33</v>
      </c>
      <c r="M34" t="n">
        <v>21</v>
      </c>
      <c r="N34" t="n">
        <v>40.34</v>
      </c>
      <c r="O34" t="n">
        <v>24584.81</v>
      </c>
      <c r="P34" t="n">
        <v>1013.01</v>
      </c>
      <c r="Q34" t="n">
        <v>1206.6</v>
      </c>
      <c r="R34" t="n">
        <v>201.32</v>
      </c>
      <c r="S34" t="n">
        <v>133.29</v>
      </c>
      <c r="T34" t="n">
        <v>17258.76</v>
      </c>
      <c r="U34" t="n">
        <v>0.66</v>
      </c>
      <c r="V34" t="n">
        <v>0.78</v>
      </c>
      <c r="W34" t="n">
        <v>0.31</v>
      </c>
      <c r="X34" t="n">
        <v>0.98</v>
      </c>
      <c r="Y34" t="n">
        <v>0.5</v>
      </c>
      <c r="Z34" t="n">
        <v>10</v>
      </c>
      <c r="AA34" t="n">
        <v>1070.89392623407</v>
      </c>
      <c r="AB34" t="n">
        <v>1465.24431437913</v>
      </c>
      <c r="AC34" t="n">
        <v>1325.403453498096</v>
      </c>
      <c r="AD34" t="n">
        <v>1070893.92623407</v>
      </c>
      <c r="AE34" t="n">
        <v>1465244.31437913</v>
      </c>
      <c r="AF34" t="n">
        <v>2.110210552577371e-06</v>
      </c>
      <c r="AG34" t="n">
        <v>14</v>
      </c>
      <c r="AH34" t="n">
        <v>1325403.453498096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1.0154</v>
      </c>
      <c r="E35" t="n">
        <v>98.48</v>
      </c>
      <c r="F35" t="n">
        <v>95.5</v>
      </c>
      <c r="G35" t="n">
        <v>249.13</v>
      </c>
      <c r="H35" t="n">
        <v>3.03</v>
      </c>
      <c r="I35" t="n">
        <v>23</v>
      </c>
      <c r="J35" t="n">
        <v>199</v>
      </c>
      <c r="K35" t="n">
        <v>49.1</v>
      </c>
      <c r="L35" t="n">
        <v>34</v>
      </c>
      <c r="M35" t="n">
        <v>21</v>
      </c>
      <c r="N35" t="n">
        <v>40.9</v>
      </c>
      <c r="O35" t="n">
        <v>24777.13</v>
      </c>
      <c r="P35" t="n">
        <v>1014.07</v>
      </c>
      <c r="Q35" t="n">
        <v>1206.59</v>
      </c>
      <c r="R35" t="n">
        <v>200.48</v>
      </c>
      <c r="S35" t="n">
        <v>133.29</v>
      </c>
      <c r="T35" t="n">
        <v>16838.52</v>
      </c>
      <c r="U35" t="n">
        <v>0.66</v>
      </c>
      <c r="V35" t="n">
        <v>0.78</v>
      </c>
      <c r="W35" t="n">
        <v>0.31</v>
      </c>
      <c r="X35" t="n">
        <v>0.96</v>
      </c>
      <c r="Y35" t="n">
        <v>0.5</v>
      </c>
      <c r="Z35" t="n">
        <v>10</v>
      </c>
      <c r="AA35" t="n">
        <v>1071.593494394142</v>
      </c>
      <c r="AB35" t="n">
        <v>1466.20149439851</v>
      </c>
      <c r="AC35" t="n">
        <v>1326.269281599837</v>
      </c>
      <c r="AD35" t="n">
        <v>1071593.494394142</v>
      </c>
      <c r="AE35" t="n">
        <v>1466201.49439851</v>
      </c>
      <c r="AF35" t="n">
        <v>2.110626275696476e-06</v>
      </c>
      <c r="AG35" t="n">
        <v>14</v>
      </c>
      <c r="AH35" t="n">
        <v>1326269.281599837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1.0157</v>
      </c>
      <c r="E36" t="n">
        <v>98.45</v>
      </c>
      <c r="F36" t="n">
        <v>95.5</v>
      </c>
      <c r="G36" t="n">
        <v>260.47</v>
      </c>
      <c r="H36" t="n">
        <v>3.1</v>
      </c>
      <c r="I36" t="n">
        <v>22</v>
      </c>
      <c r="J36" t="n">
        <v>200.56</v>
      </c>
      <c r="K36" t="n">
        <v>49.1</v>
      </c>
      <c r="L36" t="n">
        <v>35</v>
      </c>
      <c r="M36" t="n">
        <v>20</v>
      </c>
      <c r="N36" t="n">
        <v>41.47</v>
      </c>
      <c r="O36" t="n">
        <v>24970.22</v>
      </c>
      <c r="P36" t="n">
        <v>1008.55</v>
      </c>
      <c r="Q36" t="n">
        <v>1206.59</v>
      </c>
      <c r="R36" t="n">
        <v>201.05</v>
      </c>
      <c r="S36" t="n">
        <v>133.29</v>
      </c>
      <c r="T36" t="n">
        <v>17127.7</v>
      </c>
      <c r="U36" t="n">
        <v>0.66</v>
      </c>
      <c r="V36" t="n">
        <v>0.78</v>
      </c>
      <c r="W36" t="n">
        <v>0.3</v>
      </c>
      <c r="X36" t="n">
        <v>0.97</v>
      </c>
      <c r="Y36" t="n">
        <v>0.5</v>
      </c>
      <c r="Z36" t="n">
        <v>10</v>
      </c>
      <c r="AA36" t="n">
        <v>1066.576809614918</v>
      </c>
      <c r="AB36" t="n">
        <v>1459.337444963064</v>
      </c>
      <c r="AC36" t="n">
        <v>1320.060327408756</v>
      </c>
      <c r="AD36" t="n">
        <v>1066576.809614918</v>
      </c>
      <c r="AE36" t="n">
        <v>1459337.444963064</v>
      </c>
      <c r="AF36" t="n">
        <v>2.111249860375134e-06</v>
      </c>
      <c r="AG36" t="n">
        <v>14</v>
      </c>
      <c r="AH36" t="n">
        <v>1320060.327408756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1.0163</v>
      </c>
      <c r="E37" t="n">
        <v>98.40000000000001</v>
      </c>
      <c r="F37" t="n">
        <v>95.48</v>
      </c>
      <c r="G37" t="n">
        <v>272.79</v>
      </c>
      <c r="H37" t="n">
        <v>3.16</v>
      </c>
      <c r="I37" t="n">
        <v>21</v>
      </c>
      <c r="J37" t="n">
        <v>202.14</v>
      </c>
      <c r="K37" t="n">
        <v>49.1</v>
      </c>
      <c r="L37" t="n">
        <v>36</v>
      </c>
      <c r="M37" t="n">
        <v>19</v>
      </c>
      <c r="N37" t="n">
        <v>42.04</v>
      </c>
      <c r="O37" t="n">
        <v>25164.09</v>
      </c>
      <c r="P37" t="n">
        <v>1003.02</v>
      </c>
      <c r="Q37" t="n">
        <v>1206.59</v>
      </c>
      <c r="R37" t="n">
        <v>199.94</v>
      </c>
      <c r="S37" t="n">
        <v>133.29</v>
      </c>
      <c r="T37" t="n">
        <v>16578.93</v>
      </c>
      <c r="U37" t="n">
        <v>0.67</v>
      </c>
      <c r="V37" t="n">
        <v>0.78</v>
      </c>
      <c r="W37" t="n">
        <v>0.31</v>
      </c>
      <c r="X37" t="n">
        <v>0.9399999999999999</v>
      </c>
      <c r="Y37" t="n">
        <v>0.5</v>
      </c>
      <c r="Z37" t="n">
        <v>10</v>
      </c>
      <c r="AA37" t="n">
        <v>1061.253314513813</v>
      </c>
      <c r="AB37" t="n">
        <v>1452.053604109703</v>
      </c>
      <c r="AC37" t="n">
        <v>1313.471646103505</v>
      </c>
      <c r="AD37" t="n">
        <v>1061253.314513813</v>
      </c>
      <c r="AE37" t="n">
        <v>1452053.604109703</v>
      </c>
      <c r="AF37" t="n">
        <v>2.112497029732449e-06</v>
      </c>
      <c r="AG37" t="n">
        <v>14</v>
      </c>
      <c r="AH37" t="n">
        <v>1313471.646103505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1.0163</v>
      </c>
      <c r="E38" t="n">
        <v>98.40000000000001</v>
      </c>
      <c r="F38" t="n">
        <v>95.48</v>
      </c>
      <c r="G38" t="n">
        <v>272.8</v>
      </c>
      <c r="H38" t="n">
        <v>3.23</v>
      </c>
      <c r="I38" t="n">
        <v>21</v>
      </c>
      <c r="J38" t="n">
        <v>203.71</v>
      </c>
      <c r="K38" t="n">
        <v>49.1</v>
      </c>
      <c r="L38" t="n">
        <v>37</v>
      </c>
      <c r="M38" t="n">
        <v>19</v>
      </c>
      <c r="N38" t="n">
        <v>42.62</v>
      </c>
      <c r="O38" t="n">
        <v>25358.87</v>
      </c>
      <c r="P38" t="n">
        <v>998.3200000000001</v>
      </c>
      <c r="Q38" t="n">
        <v>1206.59</v>
      </c>
      <c r="R38" t="n">
        <v>199.99</v>
      </c>
      <c r="S38" t="n">
        <v>133.29</v>
      </c>
      <c r="T38" t="n">
        <v>16600.81</v>
      </c>
      <c r="U38" t="n">
        <v>0.67</v>
      </c>
      <c r="V38" t="n">
        <v>0.78</v>
      </c>
      <c r="W38" t="n">
        <v>0.31</v>
      </c>
      <c r="X38" t="n">
        <v>0.9399999999999999</v>
      </c>
      <c r="Y38" t="n">
        <v>0.5</v>
      </c>
      <c r="Z38" t="n">
        <v>10</v>
      </c>
      <c r="AA38" t="n">
        <v>1057.226597164257</v>
      </c>
      <c r="AB38" t="n">
        <v>1446.544071785809</v>
      </c>
      <c r="AC38" t="n">
        <v>1308.487935811927</v>
      </c>
      <c r="AD38" t="n">
        <v>1057226.597164257</v>
      </c>
      <c r="AE38" t="n">
        <v>1446544.071785809</v>
      </c>
      <c r="AF38" t="n">
        <v>2.112497029732449e-06</v>
      </c>
      <c r="AG38" t="n">
        <v>14</v>
      </c>
      <c r="AH38" t="n">
        <v>1308487.935811927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1.0173</v>
      </c>
      <c r="E39" t="n">
        <v>98.3</v>
      </c>
      <c r="F39" t="n">
        <v>95.41</v>
      </c>
      <c r="G39" t="n">
        <v>286.23</v>
      </c>
      <c r="H39" t="n">
        <v>3.29</v>
      </c>
      <c r="I39" t="n">
        <v>20</v>
      </c>
      <c r="J39" t="n">
        <v>205.3</v>
      </c>
      <c r="K39" t="n">
        <v>49.1</v>
      </c>
      <c r="L39" t="n">
        <v>38</v>
      </c>
      <c r="M39" t="n">
        <v>18</v>
      </c>
      <c r="N39" t="n">
        <v>43.2</v>
      </c>
      <c r="O39" t="n">
        <v>25554.32</v>
      </c>
      <c r="P39" t="n">
        <v>1000.5</v>
      </c>
      <c r="Q39" t="n">
        <v>1206.59</v>
      </c>
      <c r="R39" t="n">
        <v>197.65</v>
      </c>
      <c r="S39" t="n">
        <v>133.29</v>
      </c>
      <c r="T39" t="n">
        <v>15435.76</v>
      </c>
      <c r="U39" t="n">
        <v>0.67</v>
      </c>
      <c r="V39" t="n">
        <v>0.78</v>
      </c>
      <c r="W39" t="n">
        <v>0.3</v>
      </c>
      <c r="X39" t="n">
        <v>0.87</v>
      </c>
      <c r="Y39" t="n">
        <v>0.5</v>
      </c>
      <c r="Z39" t="n">
        <v>10</v>
      </c>
      <c r="AA39" t="n">
        <v>1058.090425044418</v>
      </c>
      <c r="AB39" t="n">
        <v>1447.725999200842</v>
      </c>
      <c r="AC39" t="n">
        <v>1309.557061733314</v>
      </c>
      <c r="AD39" t="n">
        <v>1058090.425044418</v>
      </c>
      <c r="AE39" t="n">
        <v>1447725.999200842</v>
      </c>
      <c r="AF39" t="n">
        <v>2.114575645327974e-06</v>
      </c>
      <c r="AG39" t="n">
        <v>14</v>
      </c>
      <c r="AH39" t="n">
        <v>1309557.061733314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1.0171</v>
      </c>
      <c r="E40" t="n">
        <v>98.31999999999999</v>
      </c>
      <c r="F40" t="n">
        <v>95.44</v>
      </c>
      <c r="G40" t="n">
        <v>286.31</v>
      </c>
      <c r="H40" t="n">
        <v>3.35</v>
      </c>
      <c r="I40" t="n">
        <v>20</v>
      </c>
      <c r="J40" t="n">
        <v>206.89</v>
      </c>
      <c r="K40" t="n">
        <v>49.1</v>
      </c>
      <c r="L40" t="n">
        <v>39</v>
      </c>
      <c r="M40" t="n">
        <v>18</v>
      </c>
      <c r="N40" t="n">
        <v>43.8</v>
      </c>
      <c r="O40" t="n">
        <v>25750.58</v>
      </c>
      <c r="P40" t="n">
        <v>989.02</v>
      </c>
      <c r="Q40" t="n">
        <v>1206.6</v>
      </c>
      <c r="R40" t="n">
        <v>198.61</v>
      </c>
      <c r="S40" t="n">
        <v>133.29</v>
      </c>
      <c r="T40" t="n">
        <v>15918.36</v>
      </c>
      <c r="U40" t="n">
        <v>0.67</v>
      </c>
      <c r="V40" t="n">
        <v>0.78</v>
      </c>
      <c r="W40" t="n">
        <v>0.3</v>
      </c>
      <c r="X40" t="n">
        <v>0.9</v>
      </c>
      <c r="Y40" t="n">
        <v>0.5</v>
      </c>
      <c r="Z40" t="n">
        <v>10</v>
      </c>
      <c r="AA40" t="n">
        <v>1048.479051643878</v>
      </c>
      <c r="AB40" t="n">
        <v>1434.575294090355</v>
      </c>
      <c r="AC40" t="n">
        <v>1297.661441461441</v>
      </c>
      <c r="AD40" t="n">
        <v>1048479.051643878</v>
      </c>
      <c r="AE40" t="n">
        <v>1434575.294090355</v>
      </c>
      <c r="AF40" t="n">
        <v>2.114159922208869e-06</v>
      </c>
      <c r="AG40" t="n">
        <v>14</v>
      </c>
      <c r="AH40" t="n">
        <v>1297661.441461441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1.0183</v>
      </c>
      <c r="E41" t="n">
        <v>98.20999999999999</v>
      </c>
      <c r="F41" t="n">
        <v>95.34999999999999</v>
      </c>
      <c r="G41" t="n">
        <v>301.11</v>
      </c>
      <c r="H41" t="n">
        <v>3.41</v>
      </c>
      <c r="I41" t="n">
        <v>19</v>
      </c>
      <c r="J41" t="n">
        <v>208.49</v>
      </c>
      <c r="K41" t="n">
        <v>49.1</v>
      </c>
      <c r="L41" t="n">
        <v>40</v>
      </c>
      <c r="M41" t="n">
        <v>16</v>
      </c>
      <c r="N41" t="n">
        <v>44.39</v>
      </c>
      <c r="O41" t="n">
        <v>25947.65</v>
      </c>
      <c r="P41" t="n">
        <v>992.01</v>
      </c>
      <c r="Q41" t="n">
        <v>1206.59</v>
      </c>
      <c r="R41" t="n">
        <v>195.39</v>
      </c>
      <c r="S41" t="n">
        <v>133.29</v>
      </c>
      <c r="T41" t="n">
        <v>14311.5</v>
      </c>
      <c r="U41" t="n">
        <v>0.68</v>
      </c>
      <c r="V41" t="n">
        <v>0.78</v>
      </c>
      <c r="W41" t="n">
        <v>0.31</v>
      </c>
      <c r="X41" t="n">
        <v>0.8100000000000001</v>
      </c>
      <c r="Y41" t="n">
        <v>0.5</v>
      </c>
      <c r="Z41" t="n">
        <v>10</v>
      </c>
      <c r="AA41" t="n">
        <v>1049.838833427228</v>
      </c>
      <c r="AB41" t="n">
        <v>1436.435807515672</v>
      </c>
      <c r="AC41" t="n">
        <v>1299.344390096694</v>
      </c>
      <c r="AD41" t="n">
        <v>1049838.833427228</v>
      </c>
      <c r="AE41" t="n">
        <v>1436435.807515672</v>
      </c>
      <c r="AF41" t="n">
        <v>2.1166542609235e-06</v>
      </c>
      <c r="AG41" t="n">
        <v>14</v>
      </c>
      <c r="AH41" t="n">
        <v>1299344.390096694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0.3752</v>
      </c>
      <c r="E2" t="n">
        <v>266.55</v>
      </c>
      <c r="F2" t="n">
        <v>192.51</v>
      </c>
      <c r="G2" t="n">
        <v>6.01</v>
      </c>
      <c r="H2" t="n">
        <v>0.1</v>
      </c>
      <c r="I2" t="n">
        <v>1923</v>
      </c>
      <c r="J2" t="n">
        <v>185.69</v>
      </c>
      <c r="K2" t="n">
        <v>53.44</v>
      </c>
      <c r="L2" t="n">
        <v>1</v>
      </c>
      <c r="M2" t="n">
        <v>1921</v>
      </c>
      <c r="N2" t="n">
        <v>36.26</v>
      </c>
      <c r="O2" t="n">
        <v>23136.14</v>
      </c>
      <c r="P2" t="n">
        <v>2605.2</v>
      </c>
      <c r="Q2" t="n">
        <v>1206.98</v>
      </c>
      <c r="R2" t="n">
        <v>3505.68</v>
      </c>
      <c r="S2" t="n">
        <v>133.29</v>
      </c>
      <c r="T2" t="n">
        <v>1659938.42</v>
      </c>
      <c r="U2" t="n">
        <v>0.04</v>
      </c>
      <c r="V2" t="n">
        <v>0.39</v>
      </c>
      <c r="W2" t="n">
        <v>3.37</v>
      </c>
      <c r="X2" t="n">
        <v>97.94</v>
      </c>
      <c r="Y2" t="n">
        <v>0.5</v>
      </c>
      <c r="Z2" t="n">
        <v>10</v>
      </c>
      <c r="AA2" t="n">
        <v>6904.299007723231</v>
      </c>
      <c r="AB2" t="n">
        <v>9446.766498542367</v>
      </c>
      <c r="AC2" t="n">
        <v>8545.180362541178</v>
      </c>
      <c r="AD2" t="n">
        <v>6904299.007723231</v>
      </c>
      <c r="AE2" t="n">
        <v>9446766.498542367</v>
      </c>
      <c r="AF2" t="n">
        <v>7.701122970966185e-07</v>
      </c>
      <c r="AG2" t="n">
        <v>38</v>
      </c>
      <c r="AH2" t="n">
        <v>8545180.362541178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0.6765</v>
      </c>
      <c r="E3" t="n">
        <v>147.82</v>
      </c>
      <c r="F3" t="n">
        <v>122.95</v>
      </c>
      <c r="G3" t="n">
        <v>12.25</v>
      </c>
      <c r="H3" t="n">
        <v>0.19</v>
      </c>
      <c r="I3" t="n">
        <v>602</v>
      </c>
      <c r="J3" t="n">
        <v>187.21</v>
      </c>
      <c r="K3" t="n">
        <v>53.44</v>
      </c>
      <c r="L3" t="n">
        <v>2</v>
      </c>
      <c r="M3" t="n">
        <v>600</v>
      </c>
      <c r="N3" t="n">
        <v>36.77</v>
      </c>
      <c r="O3" t="n">
        <v>23322.88</v>
      </c>
      <c r="P3" t="n">
        <v>1657.56</v>
      </c>
      <c r="Q3" t="n">
        <v>1206.7</v>
      </c>
      <c r="R3" t="n">
        <v>1131.44</v>
      </c>
      <c r="S3" t="n">
        <v>133.29</v>
      </c>
      <c r="T3" t="n">
        <v>479420.52</v>
      </c>
      <c r="U3" t="n">
        <v>0.12</v>
      </c>
      <c r="V3" t="n">
        <v>0.61</v>
      </c>
      <c r="W3" t="n">
        <v>1.24</v>
      </c>
      <c r="X3" t="n">
        <v>28.4</v>
      </c>
      <c r="Y3" t="n">
        <v>0.5</v>
      </c>
      <c r="Z3" t="n">
        <v>10</v>
      </c>
      <c r="AA3" t="n">
        <v>2496.436883951091</v>
      </c>
      <c r="AB3" t="n">
        <v>3415.735079644458</v>
      </c>
      <c r="AC3" t="n">
        <v>3089.742117657355</v>
      </c>
      <c r="AD3" t="n">
        <v>2496436.883951091</v>
      </c>
      <c r="AE3" t="n">
        <v>3415735.079644457</v>
      </c>
      <c r="AF3" t="n">
        <v>1.388542028213919e-06</v>
      </c>
      <c r="AG3" t="n">
        <v>21</v>
      </c>
      <c r="AH3" t="n">
        <v>3089742.117657355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0.7863</v>
      </c>
      <c r="E4" t="n">
        <v>127.18</v>
      </c>
      <c r="F4" t="n">
        <v>111.27</v>
      </c>
      <c r="G4" t="n">
        <v>18.49</v>
      </c>
      <c r="H4" t="n">
        <v>0.28</v>
      </c>
      <c r="I4" t="n">
        <v>361</v>
      </c>
      <c r="J4" t="n">
        <v>188.73</v>
      </c>
      <c r="K4" t="n">
        <v>53.44</v>
      </c>
      <c r="L4" t="n">
        <v>3</v>
      </c>
      <c r="M4" t="n">
        <v>359</v>
      </c>
      <c r="N4" t="n">
        <v>37.29</v>
      </c>
      <c r="O4" t="n">
        <v>23510.33</v>
      </c>
      <c r="P4" t="n">
        <v>1496.94</v>
      </c>
      <c r="Q4" t="n">
        <v>1206.62</v>
      </c>
      <c r="R4" t="n">
        <v>735.37</v>
      </c>
      <c r="S4" t="n">
        <v>133.29</v>
      </c>
      <c r="T4" t="n">
        <v>282593.38</v>
      </c>
      <c r="U4" t="n">
        <v>0.18</v>
      </c>
      <c r="V4" t="n">
        <v>0.67</v>
      </c>
      <c r="W4" t="n">
        <v>0.85</v>
      </c>
      <c r="X4" t="n">
        <v>16.73</v>
      </c>
      <c r="Y4" t="n">
        <v>0.5</v>
      </c>
      <c r="Z4" t="n">
        <v>10</v>
      </c>
      <c r="AA4" t="n">
        <v>1953.299470173919</v>
      </c>
      <c r="AB4" t="n">
        <v>2672.590508582759</v>
      </c>
      <c r="AC4" t="n">
        <v>2417.522221447957</v>
      </c>
      <c r="AD4" t="n">
        <v>1953299.470173918</v>
      </c>
      <c r="AE4" t="n">
        <v>2672590.508582759</v>
      </c>
      <c r="AF4" t="n">
        <v>1.613910712172364e-06</v>
      </c>
      <c r="AG4" t="n">
        <v>18</v>
      </c>
      <c r="AH4" t="n">
        <v>2417522.221447957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0.8428</v>
      </c>
      <c r="E5" t="n">
        <v>118.65</v>
      </c>
      <c r="F5" t="n">
        <v>106.54</v>
      </c>
      <c r="G5" t="n">
        <v>24.68</v>
      </c>
      <c r="H5" t="n">
        <v>0.37</v>
      </c>
      <c r="I5" t="n">
        <v>259</v>
      </c>
      <c r="J5" t="n">
        <v>190.25</v>
      </c>
      <c r="K5" t="n">
        <v>53.44</v>
      </c>
      <c r="L5" t="n">
        <v>4</v>
      </c>
      <c r="M5" t="n">
        <v>257</v>
      </c>
      <c r="N5" t="n">
        <v>37.82</v>
      </c>
      <c r="O5" t="n">
        <v>23698.48</v>
      </c>
      <c r="P5" t="n">
        <v>1430.49</v>
      </c>
      <c r="Q5" t="n">
        <v>1206.65</v>
      </c>
      <c r="R5" t="n">
        <v>574.63</v>
      </c>
      <c r="S5" t="n">
        <v>133.29</v>
      </c>
      <c r="T5" t="n">
        <v>202732.79</v>
      </c>
      <c r="U5" t="n">
        <v>0.23</v>
      </c>
      <c r="V5" t="n">
        <v>0.7</v>
      </c>
      <c r="W5" t="n">
        <v>0.6899999999999999</v>
      </c>
      <c r="X5" t="n">
        <v>12</v>
      </c>
      <c r="Y5" t="n">
        <v>0.5</v>
      </c>
      <c r="Z5" t="n">
        <v>10</v>
      </c>
      <c r="AA5" t="n">
        <v>1749.211316710646</v>
      </c>
      <c r="AB5" t="n">
        <v>2393.348093280431</v>
      </c>
      <c r="AC5" t="n">
        <v>2164.930310342892</v>
      </c>
      <c r="AD5" t="n">
        <v>1749211.316710646</v>
      </c>
      <c r="AE5" t="n">
        <v>2393348.093280431</v>
      </c>
      <c r="AF5" t="n">
        <v>1.729879115120016e-06</v>
      </c>
      <c r="AG5" t="n">
        <v>17</v>
      </c>
      <c r="AH5" t="n">
        <v>2164930.310342892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0.8796</v>
      </c>
      <c r="E6" t="n">
        <v>113.68</v>
      </c>
      <c r="F6" t="n">
        <v>103.73</v>
      </c>
      <c r="G6" t="n">
        <v>30.97</v>
      </c>
      <c r="H6" t="n">
        <v>0.46</v>
      </c>
      <c r="I6" t="n">
        <v>201</v>
      </c>
      <c r="J6" t="n">
        <v>191.78</v>
      </c>
      <c r="K6" t="n">
        <v>53.44</v>
      </c>
      <c r="L6" t="n">
        <v>5</v>
      </c>
      <c r="M6" t="n">
        <v>199</v>
      </c>
      <c r="N6" t="n">
        <v>38.35</v>
      </c>
      <c r="O6" t="n">
        <v>23887.36</v>
      </c>
      <c r="P6" t="n">
        <v>1390.63</v>
      </c>
      <c r="Q6" t="n">
        <v>1206.62</v>
      </c>
      <c r="R6" t="n">
        <v>479.38</v>
      </c>
      <c r="S6" t="n">
        <v>133.29</v>
      </c>
      <c r="T6" t="n">
        <v>155395.32</v>
      </c>
      <c r="U6" t="n">
        <v>0.28</v>
      </c>
      <c r="V6" t="n">
        <v>0.72</v>
      </c>
      <c r="W6" t="n">
        <v>0.6</v>
      </c>
      <c r="X6" t="n">
        <v>9.19</v>
      </c>
      <c r="Y6" t="n">
        <v>0.5</v>
      </c>
      <c r="Z6" t="n">
        <v>10</v>
      </c>
      <c r="AA6" t="n">
        <v>1630.895768091178</v>
      </c>
      <c r="AB6" t="n">
        <v>2231.463539945658</v>
      </c>
      <c r="AC6" t="n">
        <v>2018.495791571992</v>
      </c>
      <c r="AD6" t="n">
        <v>1630895.768091178</v>
      </c>
      <c r="AE6" t="n">
        <v>2231463.539945658</v>
      </c>
      <c r="AF6" t="n">
        <v>1.805412517393885e-06</v>
      </c>
      <c r="AG6" t="n">
        <v>16</v>
      </c>
      <c r="AH6" t="n">
        <v>2018495.791571992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0.9031</v>
      </c>
      <c r="E7" t="n">
        <v>110.74</v>
      </c>
      <c r="F7" t="n">
        <v>102.12</v>
      </c>
      <c r="G7" t="n">
        <v>37.14</v>
      </c>
      <c r="H7" t="n">
        <v>0.55</v>
      </c>
      <c r="I7" t="n">
        <v>165</v>
      </c>
      <c r="J7" t="n">
        <v>193.32</v>
      </c>
      <c r="K7" t="n">
        <v>53.44</v>
      </c>
      <c r="L7" t="n">
        <v>6</v>
      </c>
      <c r="M7" t="n">
        <v>163</v>
      </c>
      <c r="N7" t="n">
        <v>38.89</v>
      </c>
      <c r="O7" t="n">
        <v>24076.95</v>
      </c>
      <c r="P7" t="n">
        <v>1366.48</v>
      </c>
      <c r="Q7" t="n">
        <v>1206.63</v>
      </c>
      <c r="R7" t="n">
        <v>424.84</v>
      </c>
      <c r="S7" t="n">
        <v>133.29</v>
      </c>
      <c r="T7" t="n">
        <v>128305.76</v>
      </c>
      <c r="U7" t="n">
        <v>0.31</v>
      </c>
      <c r="V7" t="n">
        <v>0.73</v>
      </c>
      <c r="W7" t="n">
        <v>0.55</v>
      </c>
      <c r="X7" t="n">
        <v>7.58</v>
      </c>
      <c r="Y7" t="n">
        <v>0.5</v>
      </c>
      <c r="Z7" t="n">
        <v>10</v>
      </c>
      <c r="AA7" t="n">
        <v>1566.450253528071</v>
      </c>
      <c r="AB7" t="n">
        <v>2143.286343784972</v>
      </c>
      <c r="AC7" t="n">
        <v>1938.73410325541</v>
      </c>
      <c r="AD7" t="n">
        <v>1566450.253528071</v>
      </c>
      <c r="AE7" t="n">
        <v>2143286.343784972</v>
      </c>
      <c r="AF7" t="n">
        <v>1.853647162867687e-06</v>
      </c>
      <c r="AG7" t="n">
        <v>16</v>
      </c>
      <c r="AH7" t="n">
        <v>1938734.10325541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0.9209000000000001</v>
      </c>
      <c r="E8" t="n">
        <v>108.59</v>
      </c>
      <c r="F8" t="n">
        <v>100.91</v>
      </c>
      <c r="G8" t="n">
        <v>43.25</v>
      </c>
      <c r="H8" t="n">
        <v>0.64</v>
      </c>
      <c r="I8" t="n">
        <v>140</v>
      </c>
      <c r="J8" t="n">
        <v>194.86</v>
      </c>
      <c r="K8" t="n">
        <v>53.44</v>
      </c>
      <c r="L8" t="n">
        <v>7</v>
      </c>
      <c r="M8" t="n">
        <v>138</v>
      </c>
      <c r="N8" t="n">
        <v>39.43</v>
      </c>
      <c r="O8" t="n">
        <v>24267.28</v>
      </c>
      <c r="P8" t="n">
        <v>1347.96</v>
      </c>
      <c r="Q8" t="n">
        <v>1206.62</v>
      </c>
      <c r="R8" t="n">
        <v>383.87</v>
      </c>
      <c r="S8" t="n">
        <v>133.29</v>
      </c>
      <c r="T8" t="n">
        <v>107946.4</v>
      </c>
      <c r="U8" t="n">
        <v>0.35</v>
      </c>
      <c r="V8" t="n">
        <v>0.74</v>
      </c>
      <c r="W8" t="n">
        <v>0.49</v>
      </c>
      <c r="X8" t="n">
        <v>6.37</v>
      </c>
      <c r="Y8" t="n">
        <v>0.5</v>
      </c>
      <c r="Z8" t="n">
        <v>10</v>
      </c>
      <c r="AA8" t="n">
        <v>1519.621480336257</v>
      </c>
      <c r="AB8" t="n">
        <v>2079.213150364265</v>
      </c>
      <c r="AC8" t="n">
        <v>1880.775965487484</v>
      </c>
      <c r="AD8" t="n">
        <v>1519621.480336257</v>
      </c>
      <c r="AE8" t="n">
        <v>2079213.150364265</v>
      </c>
      <c r="AF8" t="n">
        <v>1.890182341141461e-06</v>
      </c>
      <c r="AG8" t="n">
        <v>16</v>
      </c>
      <c r="AH8" t="n">
        <v>1880775.965487484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0.9348</v>
      </c>
      <c r="E9" t="n">
        <v>106.98</v>
      </c>
      <c r="F9" t="n">
        <v>100.01</v>
      </c>
      <c r="G9" t="n">
        <v>49.59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1333.76</v>
      </c>
      <c r="Q9" t="n">
        <v>1206.61</v>
      </c>
      <c r="R9" t="n">
        <v>353.26</v>
      </c>
      <c r="S9" t="n">
        <v>133.29</v>
      </c>
      <c r="T9" t="n">
        <v>92736.88</v>
      </c>
      <c r="U9" t="n">
        <v>0.38</v>
      </c>
      <c r="V9" t="n">
        <v>0.75</v>
      </c>
      <c r="W9" t="n">
        <v>0.47</v>
      </c>
      <c r="X9" t="n">
        <v>5.47</v>
      </c>
      <c r="Y9" t="n">
        <v>0.5</v>
      </c>
      <c r="Z9" t="n">
        <v>10</v>
      </c>
      <c r="AA9" t="n">
        <v>1476.901019943463</v>
      </c>
      <c r="AB9" t="n">
        <v>2020.761131761147</v>
      </c>
      <c r="AC9" t="n">
        <v>1827.902525501923</v>
      </c>
      <c r="AD9" t="n">
        <v>1476901.019943463</v>
      </c>
      <c r="AE9" t="n">
        <v>2020761.131761147</v>
      </c>
      <c r="AF9" t="n">
        <v>1.918712620804688e-06</v>
      </c>
      <c r="AG9" t="n">
        <v>15</v>
      </c>
      <c r="AH9" t="n">
        <v>1827902.525501923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0.945</v>
      </c>
      <c r="E10" t="n">
        <v>105.82</v>
      </c>
      <c r="F10" t="n">
        <v>99.36</v>
      </c>
      <c r="G10" t="n">
        <v>55.72</v>
      </c>
      <c r="H10" t="n">
        <v>0.8100000000000001</v>
      </c>
      <c r="I10" t="n">
        <v>107</v>
      </c>
      <c r="J10" t="n">
        <v>197.97</v>
      </c>
      <c r="K10" t="n">
        <v>53.44</v>
      </c>
      <c r="L10" t="n">
        <v>9</v>
      </c>
      <c r="M10" t="n">
        <v>105</v>
      </c>
      <c r="N10" t="n">
        <v>40.53</v>
      </c>
      <c r="O10" t="n">
        <v>24650.18</v>
      </c>
      <c r="P10" t="n">
        <v>1323.19</v>
      </c>
      <c r="Q10" t="n">
        <v>1206.61</v>
      </c>
      <c r="R10" t="n">
        <v>331.15</v>
      </c>
      <c r="S10" t="n">
        <v>133.29</v>
      </c>
      <c r="T10" t="n">
        <v>81751.45</v>
      </c>
      <c r="U10" t="n">
        <v>0.4</v>
      </c>
      <c r="V10" t="n">
        <v>0.75</v>
      </c>
      <c r="W10" t="n">
        <v>0.45</v>
      </c>
      <c r="X10" t="n">
        <v>4.82</v>
      </c>
      <c r="Y10" t="n">
        <v>0.5</v>
      </c>
      <c r="Z10" t="n">
        <v>10</v>
      </c>
      <c r="AA10" t="n">
        <v>1451.724235936873</v>
      </c>
      <c r="AB10" t="n">
        <v>1986.313145162011</v>
      </c>
      <c r="AC10" t="n">
        <v>1796.742206395756</v>
      </c>
      <c r="AD10" t="n">
        <v>1451724.235936873</v>
      </c>
      <c r="AE10" t="n">
        <v>1986313.145162011</v>
      </c>
      <c r="AF10" t="n">
        <v>1.939648509478423e-06</v>
      </c>
      <c r="AG10" t="n">
        <v>15</v>
      </c>
      <c r="AH10" t="n">
        <v>1796742.206395756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0.9537</v>
      </c>
      <c r="E11" t="n">
        <v>104.86</v>
      </c>
      <c r="F11" t="n">
        <v>98.81</v>
      </c>
      <c r="G11" t="n">
        <v>61.76</v>
      </c>
      <c r="H11" t="n">
        <v>0.89</v>
      </c>
      <c r="I11" t="n">
        <v>96</v>
      </c>
      <c r="J11" t="n">
        <v>199.53</v>
      </c>
      <c r="K11" t="n">
        <v>53.44</v>
      </c>
      <c r="L11" t="n">
        <v>10</v>
      </c>
      <c r="M11" t="n">
        <v>94</v>
      </c>
      <c r="N11" t="n">
        <v>41.1</v>
      </c>
      <c r="O11" t="n">
        <v>24842.77</v>
      </c>
      <c r="P11" t="n">
        <v>1313.34</v>
      </c>
      <c r="Q11" t="n">
        <v>1206.6</v>
      </c>
      <c r="R11" t="n">
        <v>312.63</v>
      </c>
      <c r="S11" t="n">
        <v>133.29</v>
      </c>
      <c r="T11" t="n">
        <v>72547.81</v>
      </c>
      <c r="U11" t="n">
        <v>0.43</v>
      </c>
      <c r="V11" t="n">
        <v>0.76</v>
      </c>
      <c r="W11" t="n">
        <v>0.43</v>
      </c>
      <c r="X11" t="n">
        <v>4.27</v>
      </c>
      <c r="Y11" t="n">
        <v>0.5</v>
      </c>
      <c r="Z11" t="n">
        <v>10</v>
      </c>
      <c r="AA11" t="n">
        <v>1429.918776178255</v>
      </c>
      <c r="AB11" t="n">
        <v>1956.47795313128</v>
      </c>
      <c r="AC11" t="n">
        <v>1769.754443218483</v>
      </c>
      <c r="AD11" t="n">
        <v>1429918.776178255</v>
      </c>
      <c r="AE11" t="n">
        <v>1956477.95313128</v>
      </c>
      <c r="AF11" t="n">
        <v>1.957505590994257e-06</v>
      </c>
      <c r="AG11" t="n">
        <v>15</v>
      </c>
      <c r="AH11" t="n">
        <v>1769754.443218483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0.9671</v>
      </c>
      <c r="E12" t="n">
        <v>103.4</v>
      </c>
      <c r="F12" t="n">
        <v>97.73</v>
      </c>
      <c r="G12" t="n">
        <v>68.18000000000001</v>
      </c>
      <c r="H12" t="n">
        <v>0.97</v>
      </c>
      <c r="I12" t="n">
        <v>86</v>
      </c>
      <c r="J12" t="n">
        <v>201.1</v>
      </c>
      <c r="K12" t="n">
        <v>53.44</v>
      </c>
      <c r="L12" t="n">
        <v>11</v>
      </c>
      <c r="M12" t="n">
        <v>84</v>
      </c>
      <c r="N12" t="n">
        <v>41.66</v>
      </c>
      <c r="O12" t="n">
        <v>25036.12</v>
      </c>
      <c r="P12" t="n">
        <v>1296.8</v>
      </c>
      <c r="Q12" t="n">
        <v>1206.59</v>
      </c>
      <c r="R12" t="n">
        <v>275.77</v>
      </c>
      <c r="S12" t="n">
        <v>133.29</v>
      </c>
      <c r="T12" t="n">
        <v>54165.34</v>
      </c>
      <c r="U12" t="n">
        <v>0.48</v>
      </c>
      <c r="V12" t="n">
        <v>0.77</v>
      </c>
      <c r="W12" t="n">
        <v>0.38</v>
      </c>
      <c r="X12" t="n">
        <v>3.19</v>
      </c>
      <c r="Y12" t="n">
        <v>0.5</v>
      </c>
      <c r="Z12" t="n">
        <v>10</v>
      </c>
      <c r="AA12" t="n">
        <v>1395.603432951004</v>
      </c>
      <c r="AB12" t="n">
        <v>1909.526186641657</v>
      </c>
      <c r="AC12" t="n">
        <v>1727.283687425411</v>
      </c>
      <c r="AD12" t="n">
        <v>1395603.432951004</v>
      </c>
      <c r="AE12" t="n">
        <v>1909526.186641657</v>
      </c>
      <c r="AF12" t="n">
        <v>1.98500960160485e-06</v>
      </c>
      <c r="AG12" t="n">
        <v>15</v>
      </c>
      <c r="AH12" t="n">
        <v>1727283.687425411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0.9644</v>
      </c>
      <c r="E13" t="n">
        <v>103.69</v>
      </c>
      <c r="F13" t="n">
        <v>98.28</v>
      </c>
      <c r="G13" t="n">
        <v>74.64</v>
      </c>
      <c r="H13" t="n">
        <v>1.05</v>
      </c>
      <c r="I13" t="n">
        <v>79</v>
      </c>
      <c r="J13" t="n">
        <v>202.67</v>
      </c>
      <c r="K13" t="n">
        <v>53.44</v>
      </c>
      <c r="L13" t="n">
        <v>12</v>
      </c>
      <c r="M13" t="n">
        <v>77</v>
      </c>
      <c r="N13" t="n">
        <v>42.24</v>
      </c>
      <c r="O13" t="n">
        <v>25230.25</v>
      </c>
      <c r="P13" t="n">
        <v>1303.28</v>
      </c>
      <c r="Q13" t="n">
        <v>1206.62</v>
      </c>
      <c r="R13" t="n">
        <v>295.03</v>
      </c>
      <c r="S13" t="n">
        <v>133.29</v>
      </c>
      <c r="T13" t="n">
        <v>63831.07</v>
      </c>
      <c r="U13" t="n">
        <v>0.45</v>
      </c>
      <c r="V13" t="n">
        <v>0.76</v>
      </c>
      <c r="W13" t="n">
        <v>0.4</v>
      </c>
      <c r="X13" t="n">
        <v>3.74</v>
      </c>
      <c r="Y13" t="n">
        <v>0.5</v>
      </c>
      <c r="Z13" t="n">
        <v>10</v>
      </c>
      <c r="AA13" t="n">
        <v>1405.662004555647</v>
      </c>
      <c r="AB13" t="n">
        <v>1923.28876806399</v>
      </c>
      <c r="AC13" t="n">
        <v>1739.732787392702</v>
      </c>
      <c r="AD13" t="n">
        <v>1405662.004555647</v>
      </c>
      <c r="AE13" t="n">
        <v>1923288.76806399</v>
      </c>
      <c r="AF13" t="n">
        <v>1.979467748720626e-06</v>
      </c>
      <c r="AG13" t="n">
        <v>15</v>
      </c>
      <c r="AH13" t="n">
        <v>1739732.787392702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0.9702</v>
      </c>
      <c r="E14" t="n">
        <v>103.07</v>
      </c>
      <c r="F14" t="n">
        <v>97.88</v>
      </c>
      <c r="G14" t="n">
        <v>80.45</v>
      </c>
      <c r="H14" t="n">
        <v>1.13</v>
      </c>
      <c r="I14" t="n">
        <v>73</v>
      </c>
      <c r="J14" t="n">
        <v>204.25</v>
      </c>
      <c r="K14" t="n">
        <v>53.44</v>
      </c>
      <c r="L14" t="n">
        <v>13</v>
      </c>
      <c r="M14" t="n">
        <v>71</v>
      </c>
      <c r="N14" t="n">
        <v>42.82</v>
      </c>
      <c r="O14" t="n">
        <v>25425.3</v>
      </c>
      <c r="P14" t="n">
        <v>1295.72</v>
      </c>
      <c r="Q14" t="n">
        <v>1206.6</v>
      </c>
      <c r="R14" t="n">
        <v>281.4</v>
      </c>
      <c r="S14" t="n">
        <v>133.29</v>
      </c>
      <c r="T14" t="n">
        <v>57047.21</v>
      </c>
      <c r="U14" t="n">
        <v>0.47</v>
      </c>
      <c r="V14" t="n">
        <v>0.76</v>
      </c>
      <c r="W14" t="n">
        <v>0.39</v>
      </c>
      <c r="X14" t="n">
        <v>3.34</v>
      </c>
      <c r="Y14" t="n">
        <v>0.5</v>
      </c>
      <c r="Z14" t="n">
        <v>10</v>
      </c>
      <c r="AA14" t="n">
        <v>1390.718327485386</v>
      </c>
      <c r="AB14" t="n">
        <v>1902.842169827954</v>
      </c>
      <c r="AC14" t="n">
        <v>1721.237583795332</v>
      </c>
      <c r="AD14" t="n">
        <v>1390718.327485386</v>
      </c>
      <c r="AE14" t="n">
        <v>1902842.169827954</v>
      </c>
      <c r="AF14" t="n">
        <v>1.991372469731181e-06</v>
      </c>
      <c r="AG14" t="n">
        <v>15</v>
      </c>
      <c r="AH14" t="n">
        <v>1721237.583795332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0.9751</v>
      </c>
      <c r="E15" t="n">
        <v>102.55</v>
      </c>
      <c r="F15" t="n">
        <v>97.59</v>
      </c>
      <c r="G15" t="n">
        <v>87.39</v>
      </c>
      <c r="H15" t="n">
        <v>1.21</v>
      </c>
      <c r="I15" t="n">
        <v>67</v>
      </c>
      <c r="J15" t="n">
        <v>205.84</v>
      </c>
      <c r="K15" t="n">
        <v>53.44</v>
      </c>
      <c r="L15" t="n">
        <v>14</v>
      </c>
      <c r="M15" t="n">
        <v>65</v>
      </c>
      <c r="N15" t="n">
        <v>43.4</v>
      </c>
      <c r="O15" t="n">
        <v>25621.03</v>
      </c>
      <c r="P15" t="n">
        <v>1289.97</v>
      </c>
      <c r="Q15" t="n">
        <v>1206.6</v>
      </c>
      <c r="R15" t="n">
        <v>271.34</v>
      </c>
      <c r="S15" t="n">
        <v>133.29</v>
      </c>
      <c r="T15" t="n">
        <v>52049.33</v>
      </c>
      <c r="U15" t="n">
        <v>0.49</v>
      </c>
      <c r="V15" t="n">
        <v>0.77</v>
      </c>
      <c r="W15" t="n">
        <v>0.38</v>
      </c>
      <c r="X15" t="n">
        <v>3.05</v>
      </c>
      <c r="Y15" t="n">
        <v>0.5</v>
      </c>
      <c r="Z15" t="n">
        <v>10</v>
      </c>
      <c r="AA15" t="n">
        <v>1378.85486192332</v>
      </c>
      <c r="AB15" t="n">
        <v>1886.610052866773</v>
      </c>
      <c r="AC15" t="n">
        <v>1706.554637295008</v>
      </c>
      <c r="AD15" t="n">
        <v>1378854.86192332</v>
      </c>
      <c r="AE15" t="n">
        <v>1886610.052866773</v>
      </c>
      <c r="AF15" t="n">
        <v>2.001429906446995e-06</v>
      </c>
      <c r="AG15" t="n">
        <v>15</v>
      </c>
      <c r="AH15" t="n">
        <v>1706554.637295008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0.9784</v>
      </c>
      <c r="E16" t="n">
        <v>102.2</v>
      </c>
      <c r="F16" t="n">
        <v>97.39</v>
      </c>
      <c r="G16" t="n">
        <v>92.75</v>
      </c>
      <c r="H16" t="n">
        <v>1.28</v>
      </c>
      <c r="I16" t="n">
        <v>63</v>
      </c>
      <c r="J16" t="n">
        <v>207.43</v>
      </c>
      <c r="K16" t="n">
        <v>53.44</v>
      </c>
      <c r="L16" t="n">
        <v>15</v>
      </c>
      <c r="M16" t="n">
        <v>61</v>
      </c>
      <c r="N16" t="n">
        <v>44</v>
      </c>
      <c r="O16" t="n">
        <v>25817.56</v>
      </c>
      <c r="P16" t="n">
        <v>1285.83</v>
      </c>
      <c r="Q16" t="n">
        <v>1206.59</v>
      </c>
      <c r="R16" t="n">
        <v>264.73</v>
      </c>
      <c r="S16" t="n">
        <v>133.29</v>
      </c>
      <c r="T16" t="n">
        <v>48762.14</v>
      </c>
      <c r="U16" t="n">
        <v>0.5</v>
      </c>
      <c r="V16" t="n">
        <v>0.77</v>
      </c>
      <c r="W16" t="n">
        <v>0.38</v>
      </c>
      <c r="X16" t="n">
        <v>2.85</v>
      </c>
      <c r="Y16" t="n">
        <v>0.5</v>
      </c>
      <c r="Z16" t="n">
        <v>10</v>
      </c>
      <c r="AA16" t="n">
        <v>1370.688757961482</v>
      </c>
      <c r="AB16" t="n">
        <v>1875.436829163106</v>
      </c>
      <c r="AC16" t="n">
        <v>1696.4477703799</v>
      </c>
      <c r="AD16" t="n">
        <v>1370688.757961482</v>
      </c>
      <c r="AE16" t="n">
        <v>1875436.829163106</v>
      </c>
      <c r="AF16" t="n">
        <v>2.00820328219438e-06</v>
      </c>
      <c r="AG16" t="n">
        <v>15</v>
      </c>
      <c r="AH16" t="n">
        <v>1696447.7703799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0.9818</v>
      </c>
      <c r="E17" t="n">
        <v>101.86</v>
      </c>
      <c r="F17" t="n">
        <v>97.19</v>
      </c>
      <c r="G17" t="n">
        <v>98.84</v>
      </c>
      <c r="H17" t="n">
        <v>1.36</v>
      </c>
      <c r="I17" t="n">
        <v>59</v>
      </c>
      <c r="J17" t="n">
        <v>209.03</v>
      </c>
      <c r="K17" t="n">
        <v>53.44</v>
      </c>
      <c r="L17" t="n">
        <v>16</v>
      </c>
      <c r="M17" t="n">
        <v>57</v>
      </c>
      <c r="N17" t="n">
        <v>44.6</v>
      </c>
      <c r="O17" t="n">
        <v>26014.91</v>
      </c>
      <c r="P17" t="n">
        <v>1281.2</v>
      </c>
      <c r="Q17" t="n">
        <v>1206.59</v>
      </c>
      <c r="R17" t="n">
        <v>258.07</v>
      </c>
      <c r="S17" t="n">
        <v>133.29</v>
      </c>
      <c r="T17" t="n">
        <v>45452.86</v>
      </c>
      <c r="U17" t="n">
        <v>0.52</v>
      </c>
      <c r="V17" t="n">
        <v>0.77</v>
      </c>
      <c r="W17" t="n">
        <v>0.37</v>
      </c>
      <c r="X17" t="n">
        <v>2.66</v>
      </c>
      <c r="Y17" t="n">
        <v>0.5</v>
      </c>
      <c r="Z17" t="n">
        <v>10</v>
      </c>
      <c r="AA17" t="n">
        <v>1362.016109273505</v>
      </c>
      <c r="AB17" t="n">
        <v>1863.570528617959</v>
      </c>
      <c r="AC17" t="n">
        <v>1685.713972904325</v>
      </c>
      <c r="AD17" t="n">
        <v>1362016.109273505</v>
      </c>
      <c r="AE17" t="n">
        <v>1863570.528617959</v>
      </c>
      <c r="AF17" t="n">
        <v>2.015181911752292e-06</v>
      </c>
      <c r="AG17" t="n">
        <v>15</v>
      </c>
      <c r="AH17" t="n">
        <v>1685713.972904325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0.9849</v>
      </c>
      <c r="E18" t="n">
        <v>101.53</v>
      </c>
      <c r="F18" t="n">
        <v>97.01000000000001</v>
      </c>
      <c r="G18" t="n">
        <v>105.83</v>
      </c>
      <c r="H18" t="n">
        <v>1.43</v>
      </c>
      <c r="I18" t="n">
        <v>55</v>
      </c>
      <c r="J18" t="n">
        <v>210.64</v>
      </c>
      <c r="K18" t="n">
        <v>53.44</v>
      </c>
      <c r="L18" t="n">
        <v>17</v>
      </c>
      <c r="M18" t="n">
        <v>53</v>
      </c>
      <c r="N18" t="n">
        <v>45.21</v>
      </c>
      <c r="O18" t="n">
        <v>26213.09</v>
      </c>
      <c r="P18" t="n">
        <v>1277.66</v>
      </c>
      <c r="Q18" t="n">
        <v>1206.59</v>
      </c>
      <c r="R18" t="n">
        <v>251.84</v>
      </c>
      <c r="S18" t="n">
        <v>133.29</v>
      </c>
      <c r="T18" t="n">
        <v>42359.11</v>
      </c>
      <c r="U18" t="n">
        <v>0.53</v>
      </c>
      <c r="V18" t="n">
        <v>0.77</v>
      </c>
      <c r="W18" t="n">
        <v>0.36</v>
      </c>
      <c r="X18" t="n">
        <v>2.48</v>
      </c>
      <c r="Y18" t="n">
        <v>0.5</v>
      </c>
      <c r="Z18" t="n">
        <v>10</v>
      </c>
      <c r="AA18" t="n">
        <v>1354.765973298171</v>
      </c>
      <c r="AB18" t="n">
        <v>1853.650572723081</v>
      </c>
      <c r="AC18" t="n">
        <v>1676.740763677309</v>
      </c>
      <c r="AD18" t="n">
        <v>1354765.973298171</v>
      </c>
      <c r="AE18" t="n">
        <v>1853650.572723082</v>
      </c>
      <c r="AF18" t="n">
        <v>2.021544779878623e-06</v>
      </c>
      <c r="AG18" t="n">
        <v>15</v>
      </c>
      <c r="AH18" t="n">
        <v>1676740.763677309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0.9875</v>
      </c>
      <c r="E19" t="n">
        <v>101.26</v>
      </c>
      <c r="F19" t="n">
        <v>96.86</v>
      </c>
      <c r="G19" t="n">
        <v>111.76</v>
      </c>
      <c r="H19" t="n">
        <v>1.51</v>
      </c>
      <c r="I19" t="n">
        <v>52</v>
      </c>
      <c r="J19" t="n">
        <v>212.25</v>
      </c>
      <c r="K19" t="n">
        <v>53.44</v>
      </c>
      <c r="L19" t="n">
        <v>18</v>
      </c>
      <c r="M19" t="n">
        <v>50</v>
      </c>
      <c r="N19" t="n">
        <v>45.82</v>
      </c>
      <c r="O19" t="n">
        <v>26412.11</v>
      </c>
      <c r="P19" t="n">
        <v>1274.21</v>
      </c>
      <c r="Q19" t="n">
        <v>1206.61</v>
      </c>
      <c r="R19" t="n">
        <v>246.44</v>
      </c>
      <c r="S19" t="n">
        <v>133.29</v>
      </c>
      <c r="T19" t="n">
        <v>39671.24</v>
      </c>
      <c r="U19" t="n">
        <v>0.54</v>
      </c>
      <c r="V19" t="n">
        <v>0.77</v>
      </c>
      <c r="W19" t="n">
        <v>0.36</v>
      </c>
      <c r="X19" t="n">
        <v>2.32</v>
      </c>
      <c r="Y19" t="n">
        <v>0.5</v>
      </c>
      <c r="Z19" t="n">
        <v>10</v>
      </c>
      <c r="AA19" t="n">
        <v>1348.297305906844</v>
      </c>
      <c r="AB19" t="n">
        <v>1844.799856620804</v>
      </c>
      <c r="AC19" t="n">
        <v>1668.734747497775</v>
      </c>
      <c r="AD19" t="n">
        <v>1348297.305906844</v>
      </c>
      <c r="AE19" t="n">
        <v>1844799.856620804</v>
      </c>
      <c r="AF19" t="n">
        <v>2.026881378952321e-06</v>
      </c>
      <c r="AG19" t="n">
        <v>15</v>
      </c>
      <c r="AH19" t="n">
        <v>1668734.747497775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0.9901</v>
      </c>
      <c r="E20" t="n">
        <v>101</v>
      </c>
      <c r="F20" t="n">
        <v>96.70999999999999</v>
      </c>
      <c r="G20" t="n">
        <v>118.42</v>
      </c>
      <c r="H20" t="n">
        <v>1.58</v>
      </c>
      <c r="I20" t="n">
        <v>49</v>
      </c>
      <c r="J20" t="n">
        <v>213.87</v>
      </c>
      <c r="K20" t="n">
        <v>53.44</v>
      </c>
      <c r="L20" t="n">
        <v>19</v>
      </c>
      <c r="M20" t="n">
        <v>47</v>
      </c>
      <c r="N20" t="n">
        <v>46.44</v>
      </c>
      <c r="O20" t="n">
        <v>26611.98</v>
      </c>
      <c r="P20" t="n">
        <v>1271.5</v>
      </c>
      <c r="Q20" t="n">
        <v>1206.6</v>
      </c>
      <c r="R20" t="n">
        <v>241.54</v>
      </c>
      <c r="S20" t="n">
        <v>133.29</v>
      </c>
      <c r="T20" t="n">
        <v>37236.78</v>
      </c>
      <c r="U20" t="n">
        <v>0.55</v>
      </c>
      <c r="V20" t="n">
        <v>0.77</v>
      </c>
      <c r="W20" t="n">
        <v>0.36</v>
      </c>
      <c r="X20" t="n">
        <v>2.17</v>
      </c>
      <c r="Y20" t="n">
        <v>0.5</v>
      </c>
      <c r="Z20" t="n">
        <v>10</v>
      </c>
      <c r="AA20" t="n">
        <v>1342.513382445184</v>
      </c>
      <c r="AB20" t="n">
        <v>1836.886037371867</v>
      </c>
      <c r="AC20" t="n">
        <v>1661.576212050841</v>
      </c>
      <c r="AD20" t="n">
        <v>1342513.382445184</v>
      </c>
      <c r="AE20" t="n">
        <v>1836886.037371867</v>
      </c>
      <c r="AF20" t="n">
        <v>2.032217978026018e-06</v>
      </c>
      <c r="AG20" t="n">
        <v>15</v>
      </c>
      <c r="AH20" t="n">
        <v>1661576.212050841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0.9917</v>
      </c>
      <c r="E21" t="n">
        <v>100.84</v>
      </c>
      <c r="F21" t="n">
        <v>96.62</v>
      </c>
      <c r="G21" t="n">
        <v>123.34</v>
      </c>
      <c r="H21" t="n">
        <v>1.65</v>
      </c>
      <c r="I21" t="n">
        <v>47</v>
      </c>
      <c r="J21" t="n">
        <v>215.5</v>
      </c>
      <c r="K21" t="n">
        <v>53.44</v>
      </c>
      <c r="L21" t="n">
        <v>20</v>
      </c>
      <c r="M21" t="n">
        <v>45</v>
      </c>
      <c r="N21" t="n">
        <v>47.07</v>
      </c>
      <c r="O21" t="n">
        <v>26812.71</v>
      </c>
      <c r="P21" t="n">
        <v>1266.67</v>
      </c>
      <c r="Q21" t="n">
        <v>1206.59</v>
      </c>
      <c r="R21" t="n">
        <v>238.32</v>
      </c>
      <c r="S21" t="n">
        <v>133.29</v>
      </c>
      <c r="T21" t="n">
        <v>35637.43</v>
      </c>
      <c r="U21" t="n">
        <v>0.5600000000000001</v>
      </c>
      <c r="V21" t="n">
        <v>0.77</v>
      </c>
      <c r="W21" t="n">
        <v>0.35</v>
      </c>
      <c r="X21" t="n">
        <v>2.08</v>
      </c>
      <c r="Y21" t="n">
        <v>0.5</v>
      </c>
      <c r="Z21" t="n">
        <v>10</v>
      </c>
      <c r="AA21" t="n">
        <v>1336.195172443586</v>
      </c>
      <c r="AB21" t="n">
        <v>1828.241183707927</v>
      </c>
      <c r="AC21" t="n">
        <v>1653.756411087459</v>
      </c>
      <c r="AD21" t="n">
        <v>1336195.172443586</v>
      </c>
      <c r="AE21" t="n">
        <v>1828241.183707927</v>
      </c>
      <c r="AF21" t="n">
        <v>2.035502038994447e-06</v>
      </c>
      <c r="AG21" t="n">
        <v>15</v>
      </c>
      <c r="AH21" t="n">
        <v>1653756.411087459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0.9952</v>
      </c>
      <c r="E22" t="n">
        <v>100.48</v>
      </c>
      <c r="F22" t="n">
        <v>96.37</v>
      </c>
      <c r="G22" t="n">
        <v>131.42</v>
      </c>
      <c r="H22" t="n">
        <v>1.72</v>
      </c>
      <c r="I22" t="n">
        <v>44</v>
      </c>
      <c r="J22" t="n">
        <v>217.14</v>
      </c>
      <c r="K22" t="n">
        <v>53.44</v>
      </c>
      <c r="L22" t="n">
        <v>21</v>
      </c>
      <c r="M22" t="n">
        <v>42</v>
      </c>
      <c r="N22" t="n">
        <v>47.7</v>
      </c>
      <c r="O22" t="n">
        <v>27014.3</v>
      </c>
      <c r="P22" t="n">
        <v>1261.47</v>
      </c>
      <c r="Q22" t="n">
        <v>1206.59</v>
      </c>
      <c r="R22" t="n">
        <v>229.65</v>
      </c>
      <c r="S22" t="n">
        <v>133.29</v>
      </c>
      <c r="T22" t="n">
        <v>31317.25</v>
      </c>
      <c r="U22" t="n">
        <v>0.58</v>
      </c>
      <c r="V22" t="n">
        <v>0.78</v>
      </c>
      <c r="W22" t="n">
        <v>0.35</v>
      </c>
      <c r="X22" t="n">
        <v>1.83</v>
      </c>
      <c r="Y22" t="n">
        <v>0.5</v>
      </c>
      <c r="Z22" t="n">
        <v>10</v>
      </c>
      <c r="AA22" t="n">
        <v>1319.391471979792</v>
      </c>
      <c r="AB22" t="n">
        <v>1805.24961940642</v>
      </c>
      <c r="AC22" t="n">
        <v>1632.959129414025</v>
      </c>
      <c r="AD22" t="n">
        <v>1319391.471979792</v>
      </c>
      <c r="AE22" t="n">
        <v>1805249.61940642</v>
      </c>
      <c r="AF22" t="n">
        <v>2.042685922362886e-06</v>
      </c>
      <c r="AG22" t="n">
        <v>14</v>
      </c>
      <c r="AH22" t="n">
        <v>1632959.129414025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0.9935</v>
      </c>
      <c r="E23" t="n">
        <v>100.65</v>
      </c>
      <c r="F23" t="n">
        <v>96.58</v>
      </c>
      <c r="G23" t="n">
        <v>134.77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41</v>
      </c>
      <c r="N23" t="n">
        <v>48.34</v>
      </c>
      <c r="O23" t="n">
        <v>27216.79</v>
      </c>
      <c r="P23" t="n">
        <v>1263.05</v>
      </c>
      <c r="Q23" t="n">
        <v>1206.6</v>
      </c>
      <c r="R23" t="n">
        <v>237.95</v>
      </c>
      <c r="S23" t="n">
        <v>133.29</v>
      </c>
      <c r="T23" t="n">
        <v>35474.38</v>
      </c>
      <c r="U23" t="n">
        <v>0.5600000000000001</v>
      </c>
      <c r="V23" t="n">
        <v>0.77</v>
      </c>
      <c r="W23" t="n">
        <v>0.33</v>
      </c>
      <c r="X23" t="n">
        <v>2.04</v>
      </c>
      <c r="Y23" t="n">
        <v>0.5</v>
      </c>
      <c r="Z23" t="n">
        <v>10</v>
      </c>
      <c r="AA23" t="n">
        <v>1323.07983989192</v>
      </c>
      <c r="AB23" t="n">
        <v>1810.296207103101</v>
      </c>
      <c r="AC23" t="n">
        <v>1637.524077863865</v>
      </c>
      <c r="AD23" t="n">
        <v>1323079.83989192</v>
      </c>
      <c r="AE23" t="n">
        <v>1810296.207103101</v>
      </c>
      <c r="AF23" t="n">
        <v>2.03919660758393e-06</v>
      </c>
      <c r="AG23" t="n">
        <v>14</v>
      </c>
      <c r="AH23" t="n">
        <v>1637524.077863865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0.9959</v>
      </c>
      <c r="E24" t="n">
        <v>100.42</v>
      </c>
      <c r="F24" t="n">
        <v>96.42</v>
      </c>
      <c r="G24" t="n">
        <v>141.1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39</v>
      </c>
      <c r="N24" t="n">
        <v>48.99</v>
      </c>
      <c r="O24" t="n">
        <v>27420.16</v>
      </c>
      <c r="P24" t="n">
        <v>1259.78</v>
      </c>
      <c r="Q24" t="n">
        <v>1206.59</v>
      </c>
      <c r="R24" t="n">
        <v>231.85</v>
      </c>
      <c r="S24" t="n">
        <v>133.29</v>
      </c>
      <c r="T24" t="n">
        <v>32434.23</v>
      </c>
      <c r="U24" t="n">
        <v>0.57</v>
      </c>
      <c r="V24" t="n">
        <v>0.78</v>
      </c>
      <c r="W24" t="n">
        <v>0.34</v>
      </c>
      <c r="X24" t="n">
        <v>1.88</v>
      </c>
      <c r="Y24" t="n">
        <v>0.5</v>
      </c>
      <c r="Z24" t="n">
        <v>10</v>
      </c>
      <c r="AA24" t="n">
        <v>1317.118494945841</v>
      </c>
      <c r="AB24" t="n">
        <v>1802.139631951899</v>
      </c>
      <c r="AC24" t="n">
        <v>1630.145954797269</v>
      </c>
      <c r="AD24" t="n">
        <v>1317118.494945841</v>
      </c>
      <c r="AE24" t="n">
        <v>1802139.6319519</v>
      </c>
      <c r="AF24" t="n">
        <v>2.044122699036574e-06</v>
      </c>
      <c r="AG24" t="n">
        <v>14</v>
      </c>
      <c r="AH24" t="n">
        <v>1630145.954797269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0.9978</v>
      </c>
      <c r="E25" t="n">
        <v>100.22</v>
      </c>
      <c r="F25" t="n">
        <v>96.3</v>
      </c>
      <c r="G25" t="n">
        <v>148.16</v>
      </c>
      <c r="H25" t="n">
        <v>1.92</v>
      </c>
      <c r="I25" t="n">
        <v>39</v>
      </c>
      <c r="J25" t="n">
        <v>222.08</v>
      </c>
      <c r="K25" t="n">
        <v>53.44</v>
      </c>
      <c r="L25" t="n">
        <v>24</v>
      </c>
      <c r="M25" t="n">
        <v>37</v>
      </c>
      <c r="N25" t="n">
        <v>49.65</v>
      </c>
      <c r="O25" t="n">
        <v>27624.44</v>
      </c>
      <c r="P25" t="n">
        <v>1258.72</v>
      </c>
      <c r="Q25" t="n">
        <v>1206.59</v>
      </c>
      <c r="R25" t="n">
        <v>227.88</v>
      </c>
      <c r="S25" t="n">
        <v>133.29</v>
      </c>
      <c r="T25" t="n">
        <v>30455.14</v>
      </c>
      <c r="U25" t="n">
        <v>0.58</v>
      </c>
      <c r="V25" t="n">
        <v>0.78</v>
      </c>
      <c r="W25" t="n">
        <v>0.34</v>
      </c>
      <c r="X25" t="n">
        <v>1.76</v>
      </c>
      <c r="Y25" t="n">
        <v>0.5</v>
      </c>
      <c r="Z25" t="n">
        <v>10</v>
      </c>
      <c r="AA25" t="n">
        <v>1313.760828451484</v>
      </c>
      <c r="AB25" t="n">
        <v>1797.545524524528</v>
      </c>
      <c r="AC25" t="n">
        <v>1625.990302534895</v>
      </c>
      <c r="AD25" t="n">
        <v>1313760.828451484</v>
      </c>
      <c r="AE25" t="n">
        <v>1797545.524524528</v>
      </c>
      <c r="AF25" t="n">
        <v>2.048022521436583e-06</v>
      </c>
      <c r="AG25" t="n">
        <v>14</v>
      </c>
      <c r="AH25" t="n">
        <v>1625990.302534895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0.9997</v>
      </c>
      <c r="E26" t="n">
        <v>100.03</v>
      </c>
      <c r="F26" t="n">
        <v>96.19</v>
      </c>
      <c r="G26" t="n">
        <v>155.98</v>
      </c>
      <c r="H26" t="n">
        <v>1.99</v>
      </c>
      <c r="I26" t="n">
        <v>37</v>
      </c>
      <c r="J26" t="n">
        <v>223.75</v>
      </c>
      <c r="K26" t="n">
        <v>53.44</v>
      </c>
      <c r="L26" t="n">
        <v>25</v>
      </c>
      <c r="M26" t="n">
        <v>35</v>
      </c>
      <c r="N26" t="n">
        <v>50.31</v>
      </c>
      <c r="O26" t="n">
        <v>27829.77</v>
      </c>
      <c r="P26" t="n">
        <v>1253.9</v>
      </c>
      <c r="Q26" t="n">
        <v>1206.59</v>
      </c>
      <c r="R26" t="n">
        <v>224.05</v>
      </c>
      <c r="S26" t="n">
        <v>133.29</v>
      </c>
      <c r="T26" t="n">
        <v>28552.05</v>
      </c>
      <c r="U26" t="n">
        <v>0.59</v>
      </c>
      <c r="V26" t="n">
        <v>0.78</v>
      </c>
      <c r="W26" t="n">
        <v>0.33</v>
      </c>
      <c r="X26" t="n">
        <v>1.65</v>
      </c>
      <c r="Y26" t="n">
        <v>0.5</v>
      </c>
      <c r="Z26" t="n">
        <v>10</v>
      </c>
      <c r="AA26" t="n">
        <v>1307.15207244091</v>
      </c>
      <c r="AB26" t="n">
        <v>1788.503132993122</v>
      </c>
      <c r="AC26" t="n">
        <v>1617.810904160171</v>
      </c>
      <c r="AD26" t="n">
        <v>1307152.07244091</v>
      </c>
      <c r="AE26" t="n">
        <v>1788503.132993122</v>
      </c>
      <c r="AF26" t="n">
        <v>2.051922343836592e-06</v>
      </c>
      <c r="AG26" t="n">
        <v>14</v>
      </c>
      <c r="AH26" t="n">
        <v>1617810.904160171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1.0003</v>
      </c>
      <c r="E27" t="n">
        <v>99.97</v>
      </c>
      <c r="F27" t="n">
        <v>96.16</v>
      </c>
      <c r="G27" t="n">
        <v>160.27</v>
      </c>
      <c r="H27" t="n">
        <v>2.05</v>
      </c>
      <c r="I27" t="n">
        <v>36</v>
      </c>
      <c r="J27" t="n">
        <v>225.42</v>
      </c>
      <c r="K27" t="n">
        <v>53.44</v>
      </c>
      <c r="L27" t="n">
        <v>26</v>
      </c>
      <c r="M27" t="n">
        <v>34</v>
      </c>
      <c r="N27" t="n">
        <v>50.98</v>
      </c>
      <c r="O27" t="n">
        <v>28035.92</v>
      </c>
      <c r="P27" t="n">
        <v>1253.49</v>
      </c>
      <c r="Q27" t="n">
        <v>1206.59</v>
      </c>
      <c r="R27" t="n">
        <v>222.96</v>
      </c>
      <c r="S27" t="n">
        <v>133.29</v>
      </c>
      <c r="T27" t="n">
        <v>28014.7</v>
      </c>
      <c r="U27" t="n">
        <v>0.6</v>
      </c>
      <c r="V27" t="n">
        <v>0.78</v>
      </c>
      <c r="W27" t="n">
        <v>0.33</v>
      </c>
      <c r="X27" t="n">
        <v>1.62</v>
      </c>
      <c r="Y27" t="n">
        <v>0.5</v>
      </c>
      <c r="Z27" t="n">
        <v>10</v>
      </c>
      <c r="AA27" t="n">
        <v>1306.043560447437</v>
      </c>
      <c r="AB27" t="n">
        <v>1786.986417979556</v>
      </c>
      <c r="AC27" t="n">
        <v>1616.438942298776</v>
      </c>
      <c r="AD27" t="n">
        <v>1306043.560447437</v>
      </c>
      <c r="AE27" t="n">
        <v>1786986.417979556</v>
      </c>
      <c r="AF27" t="n">
        <v>2.053153866699753e-06</v>
      </c>
      <c r="AG27" t="n">
        <v>14</v>
      </c>
      <c r="AH27" t="n">
        <v>1616438.942298776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1.0013</v>
      </c>
      <c r="E28" t="n">
        <v>99.87</v>
      </c>
      <c r="F28" t="n">
        <v>96.09999999999999</v>
      </c>
      <c r="G28" t="n">
        <v>164.74</v>
      </c>
      <c r="H28" t="n">
        <v>2.11</v>
      </c>
      <c r="I28" t="n">
        <v>35</v>
      </c>
      <c r="J28" t="n">
        <v>227.1</v>
      </c>
      <c r="K28" t="n">
        <v>53.44</v>
      </c>
      <c r="L28" t="n">
        <v>27</v>
      </c>
      <c r="M28" t="n">
        <v>33</v>
      </c>
      <c r="N28" t="n">
        <v>51.66</v>
      </c>
      <c r="O28" t="n">
        <v>28243</v>
      </c>
      <c r="P28" t="n">
        <v>1249.87</v>
      </c>
      <c r="Q28" t="n">
        <v>1206.61</v>
      </c>
      <c r="R28" t="n">
        <v>220.94</v>
      </c>
      <c r="S28" t="n">
        <v>133.29</v>
      </c>
      <c r="T28" t="n">
        <v>27006.83</v>
      </c>
      <c r="U28" t="n">
        <v>0.6</v>
      </c>
      <c r="V28" t="n">
        <v>0.78</v>
      </c>
      <c r="W28" t="n">
        <v>0.33</v>
      </c>
      <c r="X28" t="n">
        <v>1.56</v>
      </c>
      <c r="Y28" t="n">
        <v>0.5</v>
      </c>
      <c r="Z28" t="n">
        <v>10</v>
      </c>
      <c r="AA28" t="n">
        <v>1301.634322839365</v>
      </c>
      <c r="AB28" t="n">
        <v>1780.953504562357</v>
      </c>
      <c r="AC28" t="n">
        <v>1610.981801670868</v>
      </c>
      <c r="AD28" t="n">
        <v>1301634.322839365</v>
      </c>
      <c r="AE28" t="n">
        <v>1780953.504562357</v>
      </c>
      <c r="AF28" t="n">
        <v>2.055206404805022e-06</v>
      </c>
      <c r="AG28" t="n">
        <v>14</v>
      </c>
      <c r="AH28" t="n">
        <v>1610981.801670867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1.0031</v>
      </c>
      <c r="E29" t="n">
        <v>99.69</v>
      </c>
      <c r="F29" t="n">
        <v>96</v>
      </c>
      <c r="G29" t="n">
        <v>174.54</v>
      </c>
      <c r="H29" t="n">
        <v>2.18</v>
      </c>
      <c r="I29" t="n">
        <v>33</v>
      </c>
      <c r="J29" t="n">
        <v>228.79</v>
      </c>
      <c r="K29" t="n">
        <v>53.44</v>
      </c>
      <c r="L29" t="n">
        <v>28</v>
      </c>
      <c r="M29" t="n">
        <v>31</v>
      </c>
      <c r="N29" t="n">
        <v>52.35</v>
      </c>
      <c r="O29" t="n">
        <v>28451.04</v>
      </c>
      <c r="P29" t="n">
        <v>1248.76</v>
      </c>
      <c r="Q29" t="n">
        <v>1206.61</v>
      </c>
      <c r="R29" t="n">
        <v>217.48</v>
      </c>
      <c r="S29" t="n">
        <v>133.29</v>
      </c>
      <c r="T29" t="n">
        <v>25285.62</v>
      </c>
      <c r="U29" t="n">
        <v>0.61</v>
      </c>
      <c r="V29" t="n">
        <v>0.78</v>
      </c>
      <c r="W29" t="n">
        <v>0.33</v>
      </c>
      <c r="X29" t="n">
        <v>1.46</v>
      </c>
      <c r="Y29" t="n">
        <v>0.5</v>
      </c>
      <c r="Z29" t="n">
        <v>10</v>
      </c>
      <c r="AA29" t="n">
        <v>1298.421158609192</v>
      </c>
      <c r="AB29" t="n">
        <v>1776.557111507833</v>
      </c>
      <c r="AC29" t="n">
        <v>1607.004994199091</v>
      </c>
      <c r="AD29" t="n">
        <v>1298421.158609192</v>
      </c>
      <c r="AE29" t="n">
        <v>1776557.111507833</v>
      </c>
      <c r="AF29" t="n">
        <v>2.058900973394504e-06</v>
      </c>
      <c r="AG29" t="n">
        <v>14</v>
      </c>
      <c r="AH29" t="n">
        <v>1607004.994199091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1.0038</v>
      </c>
      <c r="E30" t="n">
        <v>99.62</v>
      </c>
      <c r="F30" t="n">
        <v>95.95999999999999</v>
      </c>
      <c r="G30" t="n">
        <v>179.93</v>
      </c>
      <c r="H30" t="n">
        <v>2.24</v>
      </c>
      <c r="I30" t="n">
        <v>32</v>
      </c>
      <c r="J30" t="n">
        <v>230.48</v>
      </c>
      <c r="K30" t="n">
        <v>53.44</v>
      </c>
      <c r="L30" t="n">
        <v>29</v>
      </c>
      <c r="M30" t="n">
        <v>30</v>
      </c>
      <c r="N30" t="n">
        <v>53.05</v>
      </c>
      <c r="O30" t="n">
        <v>28660.06</v>
      </c>
      <c r="P30" t="n">
        <v>1248.65</v>
      </c>
      <c r="Q30" t="n">
        <v>1206.59</v>
      </c>
      <c r="R30" t="n">
        <v>216.24</v>
      </c>
      <c r="S30" t="n">
        <v>133.29</v>
      </c>
      <c r="T30" t="n">
        <v>24671.67</v>
      </c>
      <c r="U30" t="n">
        <v>0.62</v>
      </c>
      <c r="V30" t="n">
        <v>0.78</v>
      </c>
      <c r="W30" t="n">
        <v>0.33</v>
      </c>
      <c r="X30" t="n">
        <v>1.42</v>
      </c>
      <c r="Y30" t="n">
        <v>0.5</v>
      </c>
      <c r="Z30" t="n">
        <v>10</v>
      </c>
      <c r="AA30" t="n">
        <v>1297.452507434049</v>
      </c>
      <c r="AB30" t="n">
        <v>1775.231760236128</v>
      </c>
      <c r="AC30" t="n">
        <v>1605.806132592616</v>
      </c>
      <c r="AD30" t="n">
        <v>1297452.507434049</v>
      </c>
      <c r="AE30" t="n">
        <v>1775231.760236128</v>
      </c>
      <c r="AF30" t="n">
        <v>2.060337750068192e-06</v>
      </c>
      <c r="AG30" t="n">
        <v>14</v>
      </c>
      <c r="AH30" t="n">
        <v>1605806.132592616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1.0048</v>
      </c>
      <c r="E31" t="n">
        <v>99.52</v>
      </c>
      <c r="F31" t="n">
        <v>95.90000000000001</v>
      </c>
      <c r="G31" t="n">
        <v>185.61</v>
      </c>
      <c r="H31" t="n">
        <v>2.3</v>
      </c>
      <c r="I31" t="n">
        <v>31</v>
      </c>
      <c r="J31" t="n">
        <v>232.18</v>
      </c>
      <c r="K31" t="n">
        <v>53.44</v>
      </c>
      <c r="L31" t="n">
        <v>30</v>
      </c>
      <c r="M31" t="n">
        <v>29</v>
      </c>
      <c r="N31" t="n">
        <v>53.75</v>
      </c>
      <c r="O31" t="n">
        <v>28870.05</v>
      </c>
      <c r="P31" t="n">
        <v>1246.62</v>
      </c>
      <c r="Q31" t="n">
        <v>1206.59</v>
      </c>
      <c r="R31" t="n">
        <v>214.06</v>
      </c>
      <c r="S31" t="n">
        <v>133.29</v>
      </c>
      <c r="T31" t="n">
        <v>23589.17</v>
      </c>
      <c r="U31" t="n">
        <v>0.62</v>
      </c>
      <c r="V31" t="n">
        <v>0.78</v>
      </c>
      <c r="W31" t="n">
        <v>0.32</v>
      </c>
      <c r="X31" t="n">
        <v>1.36</v>
      </c>
      <c r="Y31" t="n">
        <v>0.5</v>
      </c>
      <c r="Z31" t="n">
        <v>10</v>
      </c>
      <c r="AA31" t="n">
        <v>1294.444999169206</v>
      </c>
      <c r="AB31" t="n">
        <v>1771.116754746269</v>
      </c>
      <c r="AC31" t="n">
        <v>1602.083857451262</v>
      </c>
      <c r="AD31" t="n">
        <v>1294444.999169206</v>
      </c>
      <c r="AE31" t="n">
        <v>1771116.754746269</v>
      </c>
      <c r="AF31" t="n">
        <v>2.06239028817346e-06</v>
      </c>
      <c r="AG31" t="n">
        <v>14</v>
      </c>
      <c r="AH31" t="n">
        <v>1602083.857451262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1.0058</v>
      </c>
      <c r="E32" t="n">
        <v>99.42</v>
      </c>
      <c r="F32" t="n">
        <v>95.83</v>
      </c>
      <c r="G32" t="n">
        <v>191.67</v>
      </c>
      <c r="H32" t="n">
        <v>2.36</v>
      </c>
      <c r="I32" t="n">
        <v>30</v>
      </c>
      <c r="J32" t="n">
        <v>233.89</v>
      </c>
      <c r="K32" t="n">
        <v>53.44</v>
      </c>
      <c r="L32" t="n">
        <v>31</v>
      </c>
      <c r="M32" t="n">
        <v>28</v>
      </c>
      <c r="N32" t="n">
        <v>54.46</v>
      </c>
      <c r="O32" t="n">
        <v>29081.05</v>
      </c>
      <c r="P32" t="n">
        <v>1243.47</v>
      </c>
      <c r="Q32" t="n">
        <v>1206.61</v>
      </c>
      <c r="R32" t="n">
        <v>211.67</v>
      </c>
      <c r="S32" t="n">
        <v>133.29</v>
      </c>
      <c r="T32" t="n">
        <v>22397.01</v>
      </c>
      <c r="U32" t="n">
        <v>0.63</v>
      </c>
      <c r="V32" t="n">
        <v>0.78</v>
      </c>
      <c r="W32" t="n">
        <v>0.33</v>
      </c>
      <c r="X32" t="n">
        <v>1.3</v>
      </c>
      <c r="Y32" t="n">
        <v>0.5</v>
      </c>
      <c r="Z32" t="n">
        <v>10</v>
      </c>
      <c r="AA32" t="n">
        <v>1290.462950329186</v>
      </c>
      <c r="AB32" t="n">
        <v>1765.668339847758</v>
      </c>
      <c r="AC32" t="n">
        <v>1597.155431623767</v>
      </c>
      <c r="AD32" t="n">
        <v>1290462.950329186</v>
      </c>
      <c r="AE32" t="n">
        <v>1765668.339847758</v>
      </c>
      <c r="AF32" t="n">
        <v>2.064442826278728e-06</v>
      </c>
      <c r="AG32" t="n">
        <v>14</v>
      </c>
      <c r="AH32" t="n">
        <v>1597155.431623767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1.0052</v>
      </c>
      <c r="E33" t="n">
        <v>99.48</v>
      </c>
      <c r="F33" t="n">
        <v>95.93000000000001</v>
      </c>
      <c r="G33" t="n">
        <v>198.48</v>
      </c>
      <c r="H33" t="n">
        <v>2.41</v>
      </c>
      <c r="I33" t="n">
        <v>29</v>
      </c>
      <c r="J33" t="n">
        <v>235.61</v>
      </c>
      <c r="K33" t="n">
        <v>53.44</v>
      </c>
      <c r="L33" t="n">
        <v>32</v>
      </c>
      <c r="M33" t="n">
        <v>27</v>
      </c>
      <c r="N33" t="n">
        <v>55.18</v>
      </c>
      <c r="O33" t="n">
        <v>29293.06</v>
      </c>
      <c r="P33" t="n">
        <v>1241.52</v>
      </c>
      <c r="Q33" t="n">
        <v>1206.59</v>
      </c>
      <c r="R33" t="n">
        <v>216.12</v>
      </c>
      <c r="S33" t="n">
        <v>133.29</v>
      </c>
      <c r="T33" t="n">
        <v>24627.41</v>
      </c>
      <c r="U33" t="n">
        <v>0.62</v>
      </c>
      <c r="V33" t="n">
        <v>0.78</v>
      </c>
      <c r="W33" t="n">
        <v>0.3</v>
      </c>
      <c r="X33" t="n">
        <v>1.39</v>
      </c>
      <c r="Y33" t="n">
        <v>0.5</v>
      </c>
      <c r="Z33" t="n">
        <v>10</v>
      </c>
      <c r="AA33" t="n">
        <v>1289.588507613129</v>
      </c>
      <c r="AB33" t="n">
        <v>1764.471888745958</v>
      </c>
      <c r="AC33" t="n">
        <v>1596.073168135893</v>
      </c>
      <c r="AD33" t="n">
        <v>1289588.507613129</v>
      </c>
      <c r="AE33" t="n">
        <v>1764471.888745958</v>
      </c>
      <c r="AF33" t="n">
        <v>2.063211303415568e-06</v>
      </c>
      <c r="AG33" t="n">
        <v>14</v>
      </c>
      <c r="AH33" t="n">
        <v>1596073.168135893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1.0068</v>
      </c>
      <c r="E34" t="n">
        <v>99.31999999999999</v>
      </c>
      <c r="F34" t="n">
        <v>95.81</v>
      </c>
      <c r="G34" t="n">
        <v>205.31</v>
      </c>
      <c r="H34" t="n">
        <v>2.47</v>
      </c>
      <c r="I34" t="n">
        <v>28</v>
      </c>
      <c r="J34" t="n">
        <v>237.34</v>
      </c>
      <c r="K34" t="n">
        <v>53.44</v>
      </c>
      <c r="L34" t="n">
        <v>33</v>
      </c>
      <c r="M34" t="n">
        <v>26</v>
      </c>
      <c r="N34" t="n">
        <v>55.91</v>
      </c>
      <c r="O34" t="n">
        <v>29506.09</v>
      </c>
      <c r="P34" t="n">
        <v>1241.79</v>
      </c>
      <c r="Q34" t="n">
        <v>1206.59</v>
      </c>
      <c r="R34" t="n">
        <v>211.27</v>
      </c>
      <c r="S34" t="n">
        <v>133.29</v>
      </c>
      <c r="T34" t="n">
        <v>22209.09</v>
      </c>
      <c r="U34" t="n">
        <v>0.63</v>
      </c>
      <c r="V34" t="n">
        <v>0.78</v>
      </c>
      <c r="W34" t="n">
        <v>0.32</v>
      </c>
      <c r="X34" t="n">
        <v>1.27</v>
      </c>
      <c r="Y34" t="n">
        <v>0.5</v>
      </c>
      <c r="Z34" t="n">
        <v>10</v>
      </c>
      <c r="AA34" t="n">
        <v>1287.814788568867</v>
      </c>
      <c r="AB34" t="n">
        <v>1762.045008098638</v>
      </c>
      <c r="AC34" t="n">
        <v>1593.877905571405</v>
      </c>
      <c r="AD34" t="n">
        <v>1287814.788568867</v>
      </c>
      <c r="AE34" t="n">
        <v>1762045.008098638</v>
      </c>
      <c r="AF34" t="n">
        <v>2.066495364383996e-06</v>
      </c>
      <c r="AG34" t="n">
        <v>14</v>
      </c>
      <c r="AH34" t="n">
        <v>1593877.905571405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1.0068</v>
      </c>
      <c r="E35" t="n">
        <v>99.31999999999999</v>
      </c>
      <c r="F35" t="n">
        <v>95.81</v>
      </c>
      <c r="G35" t="n">
        <v>205.31</v>
      </c>
      <c r="H35" t="n">
        <v>2.53</v>
      </c>
      <c r="I35" t="n">
        <v>28</v>
      </c>
      <c r="J35" t="n">
        <v>239.08</v>
      </c>
      <c r="K35" t="n">
        <v>53.44</v>
      </c>
      <c r="L35" t="n">
        <v>34</v>
      </c>
      <c r="M35" t="n">
        <v>26</v>
      </c>
      <c r="N35" t="n">
        <v>56.64</v>
      </c>
      <c r="O35" t="n">
        <v>29720.17</v>
      </c>
      <c r="P35" t="n">
        <v>1238.87</v>
      </c>
      <c r="Q35" t="n">
        <v>1206.59</v>
      </c>
      <c r="R35" t="n">
        <v>211.38</v>
      </c>
      <c r="S35" t="n">
        <v>133.29</v>
      </c>
      <c r="T35" t="n">
        <v>22260.38</v>
      </c>
      <c r="U35" t="n">
        <v>0.63</v>
      </c>
      <c r="V35" t="n">
        <v>0.78</v>
      </c>
      <c r="W35" t="n">
        <v>0.32</v>
      </c>
      <c r="X35" t="n">
        <v>1.27</v>
      </c>
      <c r="Y35" t="n">
        <v>0.5</v>
      </c>
      <c r="Z35" t="n">
        <v>10</v>
      </c>
      <c r="AA35" t="n">
        <v>1285.289477640696</v>
      </c>
      <c r="AB35" t="n">
        <v>1758.589766277859</v>
      </c>
      <c r="AC35" t="n">
        <v>1590.752427180538</v>
      </c>
      <c r="AD35" t="n">
        <v>1285289.477640696</v>
      </c>
      <c r="AE35" t="n">
        <v>1758589.766277859</v>
      </c>
      <c r="AF35" t="n">
        <v>2.066495364383996e-06</v>
      </c>
      <c r="AG35" t="n">
        <v>14</v>
      </c>
      <c r="AH35" t="n">
        <v>1590752.427180538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1.0078</v>
      </c>
      <c r="E36" t="n">
        <v>99.23</v>
      </c>
      <c r="F36" t="n">
        <v>95.76000000000001</v>
      </c>
      <c r="G36" t="n">
        <v>212.79</v>
      </c>
      <c r="H36" t="n">
        <v>2.58</v>
      </c>
      <c r="I36" t="n">
        <v>27</v>
      </c>
      <c r="J36" t="n">
        <v>240.82</v>
      </c>
      <c r="K36" t="n">
        <v>53.44</v>
      </c>
      <c r="L36" t="n">
        <v>35</v>
      </c>
      <c r="M36" t="n">
        <v>25</v>
      </c>
      <c r="N36" t="n">
        <v>57.39</v>
      </c>
      <c r="O36" t="n">
        <v>29935.43</v>
      </c>
      <c r="P36" t="n">
        <v>1238.22</v>
      </c>
      <c r="Q36" t="n">
        <v>1206.6</v>
      </c>
      <c r="R36" t="n">
        <v>209.32</v>
      </c>
      <c r="S36" t="n">
        <v>133.29</v>
      </c>
      <c r="T36" t="n">
        <v>21236.36</v>
      </c>
      <c r="U36" t="n">
        <v>0.64</v>
      </c>
      <c r="V36" t="n">
        <v>0.78</v>
      </c>
      <c r="W36" t="n">
        <v>0.32</v>
      </c>
      <c r="X36" t="n">
        <v>1.22</v>
      </c>
      <c r="Y36" t="n">
        <v>0.5</v>
      </c>
      <c r="Z36" t="n">
        <v>10</v>
      </c>
      <c r="AA36" t="n">
        <v>1283.506199340146</v>
      </c>
      <c r="AB36" t="n">
        <v>1756.14980623436</v>
      </c>
      <c r="AC36" t="n">
        <v>1588.545333499086</v>
      </c>
      <c r="AD36" t="n">
        <v>1283506.199340146</v>
      </c>
      <c r="AE36" t="n">
        <v>1756149.80623436</v>
      </c>
      <c r="AF36" t="n">
        <v>2.068547902489265e-06</v>
      </c>
      <c r="AG36" t="n">
        <v>14</v>
      </c>
      <c r="AH36" t="n">
        <v>1588545.333499086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1.0087</v>
      </c>
      <c r="E37" t="n">
        <v>99.14</v>
      </c>
      <c r="F37" t="n">
        <v>95.7</v>
      </c>
      <c r="G37" t="n">
        <v>220.85</v>
      </c>
      <c r="H37" t="n">
        <v>2.64</v>
      </c>
      <c r="I37" t="n">
        <v>26</v>
      </c>
      <c r="J37" t="n">
        <v>242.57</v>
      </c>
      <c r="K37" t="n">
        <v>53.44</v>
      </c>
      <c r="L37" t="n">
        <v>36</v>
      </c>
      <c r="M37" t="n">
        <v>24</v>
      </c>
      <c r="N37" t="n">
        <v>58.14</v>
      </c>
      <c r="O37" t="n">
        <v>30151.65</v>
      </c>
      <c r="P37" t="n">
        <v>1236.74</v>
      </c>
      <c r="Q37" t="n">
        <v>1206.59</v>
      </c>
      <c r="R37" t="n">
        <v>207.39</v>
      </c>
      <c r="S37" t="n">
        <v>133.29</v>
      </c>
      <c r="T37" t="n">
        <v>20278.09</v>
      </c>
      <c r="U37" t="n">
        <v>0.64</v>
      </c>
      <c r="V37" t="n">
        <v>0.78</v>
      </c>
      <c r="W37" t="n">
        <v>0.32</v>
      </c>
      <c r="X37" t="n">
        <v>1.16</v>
      </c>
      <c r="Y37" t="n">
        <v>0.5</v>
      </c>
      <c r="Z37" t="n">
        <v>10</v>
      </c>
      <c r="AA37" t="n">
        <v>1281.115333841736</v>
      </c>
      <c r="AB37" t="n">
        <v>1752.878518581894</v>
      </c>
      <c r="AC37" t="n">
        <v>1585.58625294889</v>
      </c>
      <c r="AD37" t="n">
        <v>1281115.333841736</v>
      </c>
      <c r="AE37" t="n">
        <v>1752878.518581894</v>
      </c>
      <c r="AF37" t="n">
        <v>2.070395186784006e-06</v>
      </c>
      <c r="AG37" t="n">
        <v>14</v>
      </c>
      <c r="AH37" t="n">
        <v>1585586.25294889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1.0093</v>
      </c>
      <c r="E38" t="n">
        <v>99.06999999999999</v>
      </c>
      <c r="F38" t="n">
        <v>95.68000000000001</v>
      </c>
      <c r="G38" t="n">
        <v>229.62</v>
      </c>
      <c r="H38" t="n">
        <v>2.69</v>
      </c>
      <c r="I38" t="n">
        <v>25</v>
      </c>
      <c r="J38" t="n">
        <v>244.34</v>
      </c>
      <c r="K38" t="n">
        <v>53.44</v>
      </c>
      <c r="L38" t="n">
        <v>37</v>
      </c>
      <c r="M38" t="n">
        <v>23</v>
      </c>
      <c r="N38" t="n">
        <v>58.9</v>
      </c>
      <c r="O38" t="n">
        <v>30368.96</v>
      </c>
      <c r="P38" t="n">
        <v>1236.26</v>
      </c>
      <c r="Q38" t="n">
        <v>1206.6</v>
      </c>
      <c r="R38" t="n">
        <v>206.6</v>
      </c>
      <c r="S38" t="n">
        <v>133.29</v>
      </c>
      <c r="T38" t="n">
        <v>19886.21</v>
      </c>
      <c r="U38" t="n">
        <v>0.65</v>
      </c>
      <c r="V38" t="n">
        <v>0.78</v>
      </c>
      <c r="W38" t="n">
        <v>0.32</v>
      </c>
      <c r="X38" t="n">
        <v>1.14</v>
      </c>
      <c r="Y38" t="n">
        <v>0.5</v>
      </c>
      <c r="Z38" t="n">
        <v>10</v>
      </c>
      <c r="AA38" t="n">
        <v>1279.982703812985</v>
      </c>
      <c r="AB38" t="n">
        <v>1751.328804208446</v>
      </c>
      <c r="AC38" t="n">
        <v>1584.184441140206</v>
      </c>
      <c r="AD38" t="n">
        <v>1279982.703812985</v>
      </c>
      <c r="AE38" t="n">
        <v>1751328.804208446</v>
      </c>
      <c r="AF38" t="n">
        <v>2.071626709647167e-06</v>
      </c>
      <c r="AG38" t="n">
        <v>14</v>
      </c>
      <c r="AH38" t="n">
        <v>1584184.441140206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1.0096</v>
      </c>
      <c r="E39" t="n">
        <v>99.04000000000001</v>
      </c>
      <c r="F39" t="n">
        <v>95.65000000000001</v>
      </c>
      <c r="G39" t="n">
        <v>229.55</v>
      </c>
      <c r="H39" t="n">
        <v>2.75</v>
      </c>
      <c r="I39" t="n">
        <v>25</v>
      </c>
      <c r="J39" t="n">
        <v>246.11</v>
      </c>
      <c r="K39" t="n">
        <v>53.44</v>
      </c>
      <c r="L39" t="n">
        <v>38</v>
      </c>
      <c r="M39" t="n">
        <v>23</v>
      </c>
      <c r="N39" t="n">
        <v>59.67</v>
      </c>
      <c r="O39" t="n">
        <v>30587.38</v>
      </c>
      <c r="P39" t="n">
        <v>1235.2</v>
      </c>
      <c r="Q39" t="n">
        <v>1206.6</v>
      </c>
      <c r="R39" t="n">
        <v>205.63</v>
      </c>
      <c r="S39" t="n">
        <v>133.29</v>
      </c>
      <c r="T39" t="n">
        <v>19403.62</v>
      </c>
      <c r="U39" t="n">
        <v>0.65</v>
      </c>
      <c r="V39" t="n">
        <v>0.78</v>
      </c>
      <c r="W39" t="n">
        <v>0.31</v>
      </c>
      <c r="X39" t="n">
        <v>1.11</v>
      </c>
      <c r="Y39" t="n">
        <v>0.5</v>
      </c>
      <c r="Z39" t="n">
        <v>10</v>
      </c>
      <c r="AA39" t="n">
        <v>1278.687889210497</v>
      </c>
      <c r="AB39" t="n">
        <v>1749.557181746135</v>
      </c>
      <c r="AC39" t="n">
        <v>1582.58189983921</v>
      </c>
      <c r="AD39" t="n">
        <v>1278687.889210497</v>
      </c>
      <c r="AE39" t="n">
        <v>1749557.181746135</v>
      </c>
      <c r="AF39" t="n">
        <v>2.072242471078748e-06</v>
      </c>
      <c r="AG39" t="n">
        <v>14</v>
      </c>
      <c r="AH39" t="n">
        <v>1582581.89983921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1.0106</v>
      </c>
      <c r="E40" t="n">
        <v>98.95</v>
      </c>
      <c r="F40" t="n">
        <v>95.59</v>
      </c>
      <c r="G40" t="n">
        <v>238.97</v>
      </c>
      <c r="H40" t="n">
        <v>2.8</v>
      </c>
      <c r="I40" t="n">
        <v>24</v>
      </c>
      <c r="J40" t="n">
        <v>247.89</v>
      </c>
      <c r="K40" t="n">
        <v>53.44</v>
      </c>
      <c r="L40" t="n">
        <v>39</v>
      </c>
      <c r="M40" t="n">
        <v>22</v>
      </c>
      <c r="N40" t="n">
        <v>60.45</v>
      </c>
      <c r="O40" t="n">
        <v>30806.92</v>
      </c>
      <c r="P40" t="n">
        <v>1234.03</v>
      </c>
      <c r="Q40" t="n">
        <v>1206.59</v>
      </c>
      <c r="R40" t="n">
        <v>203.62</v>
      </c>
      <c r="S40" t="n">
        <v>133.29</v>
      </c>
      <c r="T40" t="n">
        <v>18402.31</v>
      </c>
      <c r="U40" t="n">
        <v>0.65</v>
      </c>
      <c r="V40" t="n">
        <v>0.78</v>
      </c>
      <c r="W40" t="n">
        <v>0.31</v>
      </c>
      <c r="X40" t="n">
        <v>1.05</v>
      </c>
      <c r="Y40" t="n">
        <v>0.5</v>
      </c>
      <c r="Z40" t="n">
        <v>10</v>
      </c>
      <c r="AA40" t="n">
        <v>1276.457168660846</v>
      </c>
      <c r="AB40" t="n">
        <v>1746.505011477657</v>
      </c>
      <c r="AC40" t="n">
        <v>1579.821024417408</v>
      </c>
      <c r="AD40" t="n">
        <v>1276457.168660846</v>
      </c>
      <c r="AE40" t="n">
        <v>1746505.011477657</v>
      </c>
      <c r="AF40" t="n">
        <v>2.074295009184016e-06</v>
      </c>
      <c r="AG40" t="n">
        <v>14</v>
      </c>
      <c r="AH40" t="n">
        <v>1579821.024417408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1.0117</v>
      </c>
      <c r="E41" t="n">
        <v>98.84</v>
      </c>
      <c r="F41" t="n">
        <v>95.52</v>
      </c>
      <c r="G41" t="n">
        <v>249.18</v>
      </c>
      <c r="H41" t="n">
        <v>2.85</v>
      </c>
      <c r="I41" t="n">
        <v>23</v>
      </c>
      <c r="J41" t="n">
        <v>249.68</v>
      </c>
      <c r="K41" t="n">
        <v>53.44</v>
      </c>
      <c r="L41" t="n">
        <v>40</v>
      </c>
      <c r="M41" t="n">
        <v>21</v>
      </c>
      <c r="N41" t="n">
        <v>61.24</v>
      </c>
      <c r="O41" t="n">
        <v>31027.6</v>
      </c>
      <c r="P41" t="n">
        <v>1229.48</v>
      </c>
      <c r="Q41" t="n">
        <v>1206.59</v>
      </c>
      <c r="R41" t="n">
        <v>201.21</v>
      </c>
      <c r="S41" t="n">
        <v>133.29</v>
      </c>
      <c r="T41" t="n">
        <v>17202.11</v>
      </c>
      <c r="U41" t="n">
        <v>0.66</v>
      </c>
      <c r="V41" t="n">
        <v>0.78</v>
      </c>
      <c r="W41" t="n">
        <v>0.31</v>
      </c>
      <c r="X41" t="n">
        <v>0.98</v>
      </c>
      <c r="Y41" t="n">
        <v>0.5</v>
      </c>
      <c r="Z41" t="n">
        <v>10</v>
      </c>
      <c r="AA41" t="n">
        <v>1271.195835930792</v>
      </c>
      <c r="AB41" t="n">
        <v>1739.306223922779</v>
      </c>
      <c r="AC41" t="n">
        <v>1573.309279043206</v>
      </c>
      <c r="AD41" t="n">
        <v>1271195.835930792</v>
      </c>
      <c r="AE41" t="n">
        <v>1739306.223922779</v>
      </c>
      <c r="AF41" t="n">
        <v>2.07655280109981e-06</v>
      </c>
      <c r="AG41" t="n">
        <v>14</v>
      </c>
      <c r="AH41" t="n">
        <v>1573309.279043206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0.5763</v>
      </c>
      <c r="E2" t="n">
        <v>173.53</v>
      </c>
      <c r="F2" t="n">
        <v>146.08</v>
      </c>
      <c r="G2" t="n">
        <v>8.25</v>
      </c>
      <c r="H2" t="n">
        <v>0.15</v>
      </c>
      <c r="I2" t="n">
        <v>1062</v>
      </c>
      <c r="J2" t="n">
        <v>116.05</v>
      </c>
      <c r="K2" t="n">
        <v>43.4</v>
      </c>
      <c r="L2" t="n">
        <v>1</v>
      </c>
      <c r="M2" t="n">
        <v>1060</v>
      </c>
      <c r="N2" t="n">
        <v>16.65</v>
      </c>
      <c r="O2" t="n">
        <v>14546.17</v>
      </c>
      <c r="P2" t="n">
        <v>1452.57</v>
      </c>
      <c r="Q2" t="n">
        <v>1206.77</v>
      </c>
      <c r="R2" t="n">
        <v>1919.15</v>
      </c>
      <c r="S2" t="n">
        <v>133.29</v>
      </c>
      <c r="T2" t="n">
        <v>870978.14</v>
      </c>
      <c r="U2" t="n">
        <v>0.07000000000000001</v>
      </c>
      <c r="V2" t="n">
        <v>0.51</v>
      </c>
      <c r="W2" t="n">
        <v>1.97</v>
      </c>
      <c r="X2" t="n">
        <v>51.52</v>
      </c>
      <c r="Y2" t="n">
        <v>0.5</v>
      </c>
      <c r="Z2" t="n">
        <v>10</v>
      </c>
      <c r="AA2" t="n">
        <v>2607.459856757981</v>
      </c>
      <c r="AB2" t="n">
        <v>3567.641609026732</v>
      </c>
      <c r="AC2" t="n">
        <v>3227.150901077533</v>
      </c>
      <c r="AD2" t="n">
        <v>2607459.856757981</v>
      </c>
      <c r="AE2" t="n">
        <v>3567641.609026732</v>
      </c>
      <c r="AF2" t="n">
        <v>1.216066624267109e-06</v>
      </c>
      <c r="AG2" t="n">
        <v>25</v>
      </c>
      <c r="AH2" t="n">
        <v>3227150.901077533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0.7983</v>
      </c>
      <c r="E3" t="n">
        <v>125.26</v>
      </c>
      <c r="F3" t="n">
        <v>113.48</v>
      </c>
      <c r="G3" t="n">
        <v>16.77</v>
      </c>
      <c r="H3" t="n">
        <v>0.3</v>
      </c>
      <c r="I3" t="n">
        <v>406</v>
      </c>
      <c r="J3" t="n">
        <v>117.34</v>
      </c>
      <c r="K3" t="n">
        <v>43.4</v>
      </c>
      <c r="L3" t="n">
        <v>2</v>
      </c>
      <c r="M3" t="n">
        <v>404</v>
      </c>
      <c r="N3" t="n">
        <v>16.94</v>
      </c>
      <c r="O3" t="n">
        <v>14705.49</v>
      </c>
      <c r="P3" t="n">
        <v>1120.26</v>
      </c>
      <c r="Q3" t="n">
        <v>1206.65</v>
      </c>
      <c r="R3" t="n">
        <v>810</v>
      </c>
      <c r="S3" t="n">
        <v>133.29</v>
      </c>
      <c r="T3" t="n">
        <v>319682.77</v>
      </c>
      <c r="U3" t="n">
        <v>0.16</v>
      </c>
      <c r="V3" t="n">
        <v>0.66</v>
      </c>
      <c r="W3" t="n">
        <v>0.93</v>
      </c>
      <c r="X3" t="n">
        <v>18.94</v>
      </c>
      <c r="Y3" t="n">
        <v>0.5</v>
      </c>
      <c r="Z3" t="n">
        <v>10</v>
      </c>
      <c r="AA3" t="n">
        <v>1483.882184226179</v>
      </c>
      <c r="AB3" t="n">
        <v>2030.313068719991</v>
      </c>
      <c r="AC3" t="n">
        <v>1836.542839003643</v>
      </c>
      <c r="AD3" t="n">
        <v>1483882.184226179</v>
      </c>
      <c r="AE3" t="n">
        <v>2030313.068719991</v>
      </c>
      <c r="AF3" t="n">
        <v>1.68451498551524e-06</v>
      </c>
      <c r="AG3" t="n">
        <v>18</v>
      </c>
      <c r="AH3" t="n">
        <v>1836542.839003643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0.876</v>
      </c>
      <c r="E4" t="n">
        <v>114.15</v>
      </c>
      <c r="F4" t="n">
        <v>106.07</v>
      </c>
      <c r="G4" t="n">
        <v>25.36</v>
      </c>
      <c r="H4" t="n">
        <v>0.45</v>
      </c>
      <c r="I4" t="n">
        <v>251</v>
      </c>
      <c r="J4" t="n">
        <v>118.63</v>
      </c>
      <c r="K4" t="n">
        <v>43.4</v>
      </c>
      <c r="L4" t="n">
        <v>3</v>
      </c>
      <c r="M4" t="n">
        <v>249</v>
      </c>
      <c r="N4" t="n">
        <v>17.23</v>
      </c>
      <c r="O4" t="n">
        <v>14865.24</v>
      </c>
      <c r="P4" t="n">
        <v>1040.47</v>
      </c>
      <c r="Q4" t="n">
        <v>1206.64</v>
      </c>
      <c r="R4" t="n">
        <v>558.63</v>
      </c>
      <c r="S4" t="n">
        <v>133.29</v>
      </c>
      <c r="T4" t="n">
        <v>194770.1</v>
      </c>
      <c r="U4" t="n">
        <v>0.24</v>
      </c>
      <c r="V4" t="n">
        <v>0.71</v>
      </c>
      <c r="W4" t="n">
        <v>0.68</v>
      </c>
      <c r="X4" t="n">
        <v>11.53</v>
      </c>
      <c r="Y4" t="n">
        <v>0.5</v>
      </c>
      <c r="Z4" t="n">
        <v>10</v>
      </c>
      <c r="AA4" t="n">
        <v>1262.589351715406</v>
      </c>
      <c r="AB4" t="n">
        <v>1727.530452528001</v>
      </c>
      <c r="AC4" t="n">
        <v>1562.657370742946</v>
      </c>
      <c r="AD4" t="n">
        <v>1262589.351715406</v>
      </c>
      <c r="AE4" t="n">
        <v>1727530.452528001</v>
      </c>
      <c r="AF4" t="n">
        <v>1.848471911952086e-06</v>
      </c>
      <c r="AG4" t="n">
        <v>16</v>
      </c>
      <c r="AH4" t="n">
        <v>1562657.370742946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0.9157999999999999</v>
      </c>
      <c r="E5" t="n">
        <v>109.2</v>
      </c>
      <c r="F5" t="n">
        <v>102.79</v>
      </c>
      <c r="G5" t="n">
        <v>34.07</v>
      </c>
      <c r="H5" t="n">
        <v>0.59</v>
      </c>
      <c r="I5" t="n">
        <v>181</v>
      </c>
      <c r="J5" t="n">
        <v>119.93</v>
      </c>
      <c r="K5" t="n">
        <v>43.4</v>
      </c>
      <c r="L5" t="n">
        <v>4</v>
      </c>
      <c r="M5" t="n">
        <v>179</v>
      </c>
      <c r="N5" t="n">
        <v>17.53</v>
      </c>
      <c r="O5" t="n">
        <v>15025.44</v>
      </c>
      <c r="P5" t="n">
        <v>1001.94</v>
      </c>
      <c r="Q5" t="n">
        <v>1206.62</v>
      </c>
      <c r="R5" t="n">
        <v>447.29</v>
      </c>
      <c r="S5" t="n">
        <v>133.29</v>
      </c>
      <c r="T5" t="n">
        <v>139452.98</v>
      </c>
      <c r="U5" t="n">
        <v>0.3</v>
      </c>
      <c r="V5" t="n">
        <v>0.73</v>
      </c>
      <c r="W5" t="n">
        <v>0.57</v>
      </c>
      <c r="X5" t="n">
        <v>8.25</v>
      </c>
      <c r="Y5" t="n">
        <v>0.5</v>
      </c>
      <c r="Z5" t="n">
        <v>10</v>
      </c>
      <c r="AA5" t="n">
        <v>1173.201387102383</v>
      </c>
      <c r="AB5" t="n">
        <v>1605.225895825785</v>
      </c>
      <c r="AC5" t="n">
        <v>1452.025389276866</v>
      </c>
      <c r="AD5" t="n">
        <v>1173201.387102383</v>
      </c>
      <c r="AE5" t="n">
        <v>1605225.895825785</v>
      </c>
      <c r="AF5" t="n">
        <v>1.93245499653621e-06</v>
      </c>
      <c r="AG5" t="n">
        <v>16</v>
      </c>
      <c r="AH5" t="n">
        <v>1452025.389276866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0.9392</v>
      </c>
      <c r="E6" t="n">
        <v>106.48</v>
      </c>
      <c r="F6" t="n">
        <v>101</v>
      </c>
      <c r="G6" t="n">
        <v>42.68</v>
      </c>
      <c r="H6" t="n">
        <v>0.73</v>
      </c>
      <c r="I6" t="n">
        <v>142</v>
      </c>
      <c r="J6" t="n">
        <v>121.23</v>
      </c>
      <c r="K6" t="n">
        <v>43.4</v>
      </c>
      <c r="L6" t="n">
        <v>5</v>
      </c>
      <c r="M6" t="n">
        <v>140</v>
      </c>
      <c r="N6" t="n">
        <v>17.83</v>
      </c>
      <c r="O6" t="n">
        <v>15186.08</v>
      </c>
      <c r="P6" t="n">
        <v>977.98</v>
      </c>
      <c r="Q6" t="n">
        <v>1206.63</v>
      </c>
      <c r="R6" t="n">
        <v>386.77</v>
      </c>
      <c r="S6" t="n">
        <v>133.29</v>
      </c>
      <c r="T6" t="n">
        <v>109388.84</v>
      </c>
      <c r="U6" t="n">
        <v>0.34</v>
      </c>
      <c r="V6" t="n">
        <v>0.74</v>
      </c>
      <c r="W6" t="n">
        <v>0.5</v>
      </c>
      <c r="X6" t="n">
        <v>6.46</v>
      </c>
      <c r="Y6" t="n">
        <v>0.5</v>
      </c>
      <c r="Z6" t="n">
        <v>10</v>
      </c>
      <c r="AA6" t="n">
        <v>1115.601249362796</v>
      </c>
      <c r="AB6" t="n">
        <v>1526.414846231749</v>
      </c>
      <c r="AC6" t="n">
        <v>1380.735955644082</v>
      </c>
      <c r="AD6" t="n">
        <v>1115601.249362796</v>
      </c>
      <c r="AE6" t="n">
        <v>1526414.846231749</v>
      </c>
      <c r="AF6" t="n">
        <v>1.981831985965068e-06</v>
      </c>
      <c r="AG6" t="n">
        <v>15</v>
      </c>
      <c r="AH6" t="n">
        <v>1380735.955644082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0.9558</v>
      </c>
      <c r="E7" t="n">
        <v>104.63</v>
      </c>
      <c r="F7" t="n">
        <v>99.77</v>
      </c>
      <c r="G7" t="n">
        <v>51.61</v>
      </c>
      <c r="H7" t="n">
        <v>0.86</v>
      </c>
      <c r="I7" t="n">
        <v>116</v>
      </c>
      <c r="J7" t="n">
        <v>122.54</v>
      </c>
      <c r="K7" t="n">
        <v>43.4</v>
      </c>
      <c r="L7" t="n">
        <v>6</v>
      </c>
      <c r="M7" t="n">
        <v>114</v>
      </c>
      <c r="N7" t="n">
        <v>18.14</v>
      </c>
      <c r="O7" t="n">
        <v>15347.16</v>
      </c>
      <c r="P7" t="n">
        <v>960.16</v>
      </c>
      <c r="Q7" t="n">
        <v>1206.6</v>
      </c>
      <c r="R7" t="n">
        <v>345.1</v>
      </c>
      <c r="S7" t="n">
        <v>133.29</v>
      </c>
      <c r="T7" t="n">
        <v>88680.53999999999</v>
      </c>
      <c r="U7" t="n">
        <v>0.39</v>
      </c>
      <c r="V7" t="n">
        <v>0.75</v>
      </c>
      <c r="W7" t="n">
        <v>0.46</v>
      </c>
      <c r="X7" t="n">
        <v>5.23</v>
      </c>
      <c r="Y7" t="n">
        <v>0.5</v>
      </c>
      <c r="Z7" t="n">
        <v>10</v>
      </c>
      <c r="AA7" t="n">
        <v>1080.835259599565</v>
      </c>
      <c r="AB7" t="n">
        <v>1478.846485270476</v>
      </c>
      <c r="AC7" t="n">
        <v>1337.707452290339</v>
      </c>
      <c r="AD7" t="n">
        <v>1080835.259599566</v>
      </c>
      <c r="AE7" t="n">
        <v>1478846.485270476</v>
      </c>
      <c r="AF7" t="n">
        <v>2.016860106671009e-06</v>
      </c>
      <c r="AG7" t="n">
        <v>15</v>
      </c>
      <c r="AH7" t="n">
        <v>1337707.452290339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98.89</v>
      </c>
      <c r="G8" t="n">
        <v>60.54</v>
      </c>
      <c r="H8" t="n">
        <v>1</v>
      </c>
      <c r="I8" t="n">
        <v>98</v>
      </c>
      <c r="J8" t="n">
        <v>123.85</v>
      </c>
      <c r="K8" t="n">
        <v>43.4</v>
      </c>
      <c r="L8" t="n">
        <v>7</v>
      </c>
      <c r="M8" t="n">
        <v>96</v>
      </c>
      <c r="N8" t="n">
        <v>18.45</v>
      </c>
      <c r="O8" t="n">
        <v>15508.69</v>
      </c>
      <c r="P8" t="n">
        <v>946.22</v>
      </c>
      <c r="Q8" t="n">
        <v>1206.6</v>
      </c>
      <c r="R8" t="n">
        <v>315.09</v>
      </c>
      <c r="S8" t="n">
        <v>133.29</v>
      </c>
      <c r="T8" t="n">
        <v>73766.85000000001</v>
      </c>
      <c r="U8" t="n">
        <v>0.42</v>
      </c>
      <c r="V8" t="n">
        <v>0.76</v>
      </c>
      <c r="W8" t="n">
        <v>0.43</v>
      </c>
      <c r="X8" t="n">
        <v>4.35</v>
      </c>
      <c r="Y8" t="n">
        <v>0.5</v>
      </c>
      <c r="Z8" t="n">
        <v>10</v>
      </c>
      <c r="AA8" t="n">
        <v>1055.405059373414</v>
      </c>
      <c r="AB8" t="n">
        <v>1444.051763419802</v>
      </c>
      <c r="AC8" t="n">
        <v>1306.233489858394</v>
      </c>
      <c r="AD8" t="n">
        <v>1055405.059373414</v>
      </c>
      <c r="AE8" t="n">
        <v>1444051.763419802</v>
      </c>
      <c r="AF8" t="n">
        <v>2.042392652486785e-06</v>
      </c>
      <c r="AG8" t="n">
        <v>15</v>
      </c>
      <c r="AH8" t="n">
        <v>1306233.489858394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0.9774</v>
      </c>
      <c r="E9" t="n">
        <v>102.32</v>
      </c>
      <c r="F9" t="n">
        <v>98.2</v>
      </c>
      <c r="G9" t="n">
        <v>69.31999999999999</v>
      </c>
      <c r="H9" t="n">
        <v>1.13</v>
      </c>
      <c r="I9" t="n">
        <v>85</v>
      </c>
      <c r="J9" t="n">
        <v>125.16</v>
      </c>
      <c r="K9" t="n">
        <v>43.4</v>
      </c>
      <c r="L9" t="n">
        <v>8</v>
      </c>
      <c r="M9" t="n">
        <v>83</v>
      </c>
      <c r="N9" t="n">
        <v>18.76</v>
      </c>
      <c r="O9" t="n">
        <v>15670.68</v>
      </c>
      <c r="P9" t="n">
        <v>933.48</v>
      </c>
      <c r="Q9" t="n">
        <v>1206.59</v>
      </c>
      <c r="R9" t="n">
        <v>293.54</v>
      </c>
      <c r="S9" t="n">
        <v>133.29</v>
      </c>
      <c r="T9" t="n">
        <v>63056.18</v>
      </c>
      <c r="U9" t="n">
        <v>0.45</v>
      </c>
      <c r="V9" t="n">
        <v>0.76</v>
      </c>
      <c r="W9" t="n">
        <v>0.36</v>
      </c>
      <c r="X9" t="n">
        <v>3.66</v>
      </c>
      <c r="Y9" t="n">
        <v>0.5</v>
      </c>
      <c r="Z9" t="n">
        <v>10</v>
      </c>
      <c r="AA9" t="n">
        <v>1034.281854735269</v>
      </c>
      <c r="AB9" t="n">
        <v>1415.150062943873</v>
      </c>
      <c r="AC9" t="n">
        <v>1280.090127112096</v>
      </c>
      <c r="AD9" t="n">
        <v>1034281.854735269</v>
      </c>
      <c r="AE9" t="n">
        <v>1415150.062943873</v>
      </c>
      <c r="AF9" t="n">
        <v>2.0624388661438e-06</v>
      </c>
      <c r="AG9" t="n">
        <v>15</v>
      </c>
      <c r="AH9" t="n">
        <v>1280090.127112096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98.01000000000001</v>
      </c>
      <c r="G10" t="n">
        <v>78.40000000000001</v>
      </c>
      <c r="H10" t="n">
        <v>1.26</v>
      </c>
      <c r="I10" t="n">
        <v>75</v>
      </c>
      <c r="J10" t="n">
        <v>126.48</v>
      </c>
      <c r="K10" t="n">
        <v>43.4</v>
      </c>
      <c r="L10" t="n">
        <v>9</v>
      </c>
      <c r="M10" t="n">
        <v>73</v>
      </c>
      <c r="N10" t="n">
        <v>19.08</v>
      </c>
      <c r="O10" t="n">
        <v>15833.12</v>
      </c>
      <c r="P10" t="n">
        <v>925.14</v>
      </c>
      <c r="Q10" t="n">
        <v>1206.62</v>
      </c>
      <c r="R10" t="n">
        <v>285.72</v>
      </c>
      <c r="S10" t="n">
        <v>133.29</v>
      </c>
      <c r="T10" t="n">
        <v>59196.36</v>
      </c>
      <c r="U10" t="n">
        <v>0.47</v>
      </c>
      <c r="V10" t="n">
        <v>0.76</v>
      </c>
      <c r="W10" t="n">
        <v>0.39</v>
      </c>
      <c r="X10" t="n">
        <v>3.47</v>
      </c>
      <c r="Y10" t="n">
        <v>0.5</v>
      </c>
      <c r="Z10" t="n">
        <v>10</v>
      </c>
      <c r="AA10" t="n">
        <v>1022.867893324961</v>
      </c>
      <c r="AB10" t="n">
        <v>1399.532977393851</v>
      </c>
      <c r="AC10" t="n">
        <v>1265.963514288251</v>
      </c>
      <c r="AD10" t="n">
        <v>1022867.893324961</v>
      </c>
      <c r="AE10" t="n">
        <v>1399532.977393851</v>
      </c>
      <c r="AF10" t="n">
        <v>2.071090389932617e-06</v>
      </c>
      <c r="AG10" t="n">
        <v>15</v>
      </c>
      <c r="AH10" t="n">
        <v>1265963.514288252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0.9874000000000001</v>
      </c>
      <c r="E11" t="n">
        <v>101.28</v>
      </c>
      <c r="F11" t="n">
        <v>97.59999999999999</v>
      </c>
      <c r="G11" t="n">
        <v>87.40000000000001</v>
      </c>
      <c r="H11" t="n">
        <v>1.38</v>
      </c>
      <c r="I11" t="n">
        <v>67</v>
      </c>
      <c r="J11" t="n">
        <v>127.8</v>
      </c>
      <c r="K11" t="n">
        <v>43.4</v>
      </c>
      <c r="L11" t="n">
        <v>10</v>
      </c>
      <c r="M11" t="n">
        <v>65</v>
      </c>
      <c r="N11" t="n">
        <v>19.4</v>
      </c>
      <c r="O11" t="n">
        <v>15996.02</v>
      </c>
      <c r="P11" t="n">
        <v>916.4400000000001</v>
      </c>
      <c r="Q11" t="n">
        <v>1206.59</v>
      </c>
      <c r="R11" t="n">
        <v>271.57</v>
      </c>
      <c r="S11" t="n">
        <v>133.29</v>
      </c>
      <c r="T11" t="n">
        <v>52160.87</v>
      </c>
      <c r="U11" t="n">
        <v>0.49</v>
      </c>
      <c r="V11" t="n">
        <v>0.77</v>
      </c>
      <c r="W11" t="n">
        <v>0.38</v>
      </c>
      <c r="X11" t="n">
        <v>3.06</v>
      </c>
      <c r="Y11" t="n">
        <v>0.5</v>
      </c>
      <c r="Z11" t="n">
        <v>10</v>
      </c>
      <c r="AA11" t="n">
        <v>1009.398427546072</v>
      </c>
      <c r="AB11" t="n">
        <v>1381.103460084282</v>
      </c>
      <c r="AC11" t="n">
        <v>1249.292884244718</v>
      </c>
      <c r="AD11" t="n">
        <v>1009398.427546072</v>
      </c>
      <c r="AE11" t="n">
        <v>1381103.460084282</v>
      </c>
      <c r="AF11" t="n">
        <v>2.0835401436775e-06</v>
      </c>
      <c r="AG11" t="n">
        <v>15</v>
      </c>
      <c r="AH11" t="n">
        <v>1249292.884244718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0.9923999999999999</v>
      </c>
      <c r="E12" t="n">
        <v>100.77</v>
      </c>
      <c r="F12" t="n">
        <v>97.25</v>
      </c>
      <c r="G12" t="n">
        <v>97.25</v>
      </c>
      <c r="H12" t="n">
        <v>1.5</v>
      </c>
      <c r="I12" t="n">
        <v>60</v>
      </c>
      <c r="J12" t="n">
        <v>129.13</v>
      </c>
      <c r="K12" t="n">
        <v>43.4</v>
      </c>
      <c r="L12" t="n">
        <v>11</v>
      </c>
      <c r="M12" t="n">
        <v>58</v>
      </c>
      <c r="N12" t="n">
        <v>19.73</v>
      </c>
      <c r="O12" t="n">
        <v>16159.39</v>
      </c>
      <c r="P12" t="n">
        <v>904.8</v>
      </c>
      <c r="Q12" t="n">
        <v>1206.59</v>
      </c>
      <c r="R12" t="n">
        <v>259.89</v>
      </c>
      <c r="S12" t="n">
        <v>133.29</v>
      </c>
      <c r="T12" t="n">
        <v>46357.88</v>
      </c>
      <c r="U12" t="n">
        <v>0.51</v>
      </c>
      <c r="V12" t="n">
        <v>0.77</v>
      </c>
      <c r="W12" t="n">
        <v>0.37</v>
      </c>
      <c r="X12" t="n">
        <v>2.71</v>
      </c>
      <c r="Y12" t="n">
        <v>0.5</v>
      </c>
      <c r="Z12" t="n">
        <v>10</v>
      </c>
      <c r="AA12" t="n">
        <v>986.8621970065083</v>
      </c>
      <c r="AB12" t="n">
        <v>1350.26839523173</v>
      </c>
      <c r="AC12" t="n">
        <v>1221.400674704408</v>
      </c>
      <c r="AD12" t="n">
        <v>986862.1970065082</v>
      </c>
      <c r="AE12" t="n">
        <v>1350268.39523173</v>
      </c>
      <c r="AF12" t="n">
        <v>2.094090782444349e-06</v>
      </c>
      <c r="AG12" t="n">
        <v>14</v>
      </c>
      <c r="AH12" t="n">
        <v>1221400.674704408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0.9958</v>
      </c>
      <c r="E13" t="n">
        <v>100.42</v>
      </c>
      <c r="F13" t="n">
        <v>97.03</v>
      </c>
      <c r="G13" t="n">
        <v>105.85</v>
      </c>
      <c r="H13" t="n">
        <v>1.63</v>
      </c>
      <c r="I13" t="n">
        <v>55</v>
      </c>
      <c r="J13" t="n">
        <v>130.45</v>
      </c>
      <c r="K13" t="n">
        <v>43.4</v>
      </c>
      <c r="L13" t="n">
        <v>12</v>
      </c>
      <c r="M13" t="n">
        <v>53</v>
      </c>
      <c r="N13" t="n">
        <v>20.05</v>
      </c>
      <c r="O13" t="n">
        <v>16323.22</v>
      </c>
      <c r="P13" t="n">
        <v>899.04</v>
      </c>
      <c r="Q13" t="n">
        <v>1206.59</v>
      </c>
      <c r="R13" t="n">
        <v>252.36</v>
      </c>
      <c r="S13" t="n">
        <v>133.29</v>
      </c>
      <c r="T13" t="n">
        <v>42618.04</v>
      </c>
      <c r="U13" t="n">
        <v>0.53</v>
      </c>
      <c r="V13" t="n">
        <v>0.77</v>
      </c>
      <c r="W13" t="n">
        <v>0.36</v>
      </c>
      <c r="X13" t="n">
        <v>2.49</v>
      </c>
      <c r="Y13" t="n">
        <v>0.5</v>
      </c>
      <c r="Z13" t="n">
        <v>10</v>
      </c>
      <c r="AA13" t="n">
        <v>978.6246863125109</v>
      </c>
      <c r="AB13" t="n">
        <v>1338.997469686879</v>
      </c>
      <c r="AC13" t="n">
        <v>1211.205430474714</v>
      </c>
      <c r="AD13" t="n">
        <v>978624.6863125109</v>
      </c>
      <c r="AE13" t="n">
        <v>1338997.469686879</v>
      </c>
      <c r="AF13" t="n">
        <v>2.101265216805807e-06</v>
      </c>
      <c r="AG13" t="n">
        <v>14</v>
      </c>
      <c r="AH13" t="n">
        <v>1211205.430474714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0.9996</v>
      </c>
      <c r="E14" t="n">
        <v>100.04</v>
      </c>
      <c r="F14" t="n">
        <v>96.76000000000001</v>
      </c>
      <c r="G14" t="n">
        <v>116.11</v>
      </c>
      <c r="H14" t="n">
        <v>1.74</v>
      </c>
      <c r="I14" t="n">
        <v>50</v>
      </c>
      <c r="J14" t="n">
        <v>131.79</v>
      </c>
      <c r="K14" t="n">
        <v>43.4</v>
      </c>
      <c r="L14" t="n">
        <v>13</v>
      </c>
      <c r="M14" t="n">
        <v>48</v>
      </c>
      <c r="N14" t="n">
        <v>20.39</v>
      </c>
      <c r="O14" t="n">
        <v>16487.53</v>
      </c>
      <c r="P14" t="n">
        <v>889.05</v>
      </c>
      <c r="Q14" t="n">
        <v>1206.6</v>
      </c>
      <c r="R14" t="n">
        <v>243.3</v>
      </c>
      <c r="S14" t="n">
        <v>133.29</v>
      </c>
      <c r="T14" t="n">
        <v>38110.98</v>
      </c>
      <c r="U14" t="n">
        <v>0.55</v>
      </c>
      <c r="V14" t="n">
        <v>0.77</v>
      </c>
      <c r="W14" t="n">
        <v>0.35</v>
      </c>
      <c r="X14" t="n">
        <v>2.22</v>
      </c>
      <c r="Y14" t="n">
        <v>0.5</v>
      </c>
      <c r="Z14" t="n">
        <v>10</v>
      </c>
      <c r="AA14" t="n">
        <v>966.368745975285</v>
      </c>
      <c r="AB14" t="n">
        <v>1322.228351423559</v>
      </c>
      <c r="AC14" t="n">
        <v>1196.036733322841</v>
      </c>
      <c r="AD14" t="n">
        <v>966368.7459752851</v>
      </c>
      <c r="AE14" t="n">
        <v>1322228.351423559</v>
      </c>
      <c r="AF14" t="n">
        <v>2.109283702268613e-06</v>
      </c>
      <c r="AG14" t="n">
        <v>14</v>
      </c>
      <c r="AH14" t="n">
        <v>1196036.733322841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1.0019</v>
      </c>
      <c r="E15" t="n">
        <v>99.81</v>
      </c>
      <c r="F15" t="n">
        <v>96.59999999999999</v>
      </c>
      <c r="G15" t="n">
        <v>123.32</v>
      </c>
      <c r="H15" t="n">
        <v>1.86</v>
      </c>
      <c r="I15" t="n">
        <v>47</v>
      </c>
      <c r="J15" t="n">
        <v>133.12</v>
      </c>
      <c r="K15" t="n">
        <v>43.4</v>
      </c>
      <c r="L15" t="n">
        <v>14</v>
      </c>
      <c r="M15" t="n">
        <v>45</v>
      </c>
      <c r="N15" t="n">
        <v>20.72</v>
      </c>
      <c r="O15" t="n">
        <v>16652.31</v>
      </c>
      <c r="P15" t="n">
        <v>881.23</v>
      </c>
      <c r="Q15" t="n">
        <v>1206.59</v>
      </c>
      <c r="R15" t="n">
        <v>237.91</v>
      </c>
      <c r="S15" t="n">
        <v>133.29</v>
      </c>
      <c r="T15" t="n">
        <v>35433.53</v>
      </c>
      <c r="U15" t="n">
        <v>0.5600000000000001</v>
      </c>
      <c r="V15" t="n">
        <v>0.77</v>
      </c>
      <c r="W15" t="n">
        <v>0.35</v>
      </c>
      <c r="X15" t="n">
        <v>2.06</v>
      </c>
      <c r="Y15" t="n">
        <v>0.5</v>
      </c>
      <c r="Z15" t="n">
        <v>10</v>
      </c>
      <c r="AA15" t="n">
        <v>957.457643411787</v>
      </c>
      <c r="AB15" t="n">
        <v>1310.035787766082</v>
      </c>
      <c r="AC15" t="n">
        <v>1185.007810828462</v>
      </c>
      <c r="AD15" t="n">
        <v>957457.643411787</v>
      </c>
      <c r="AE15" t="n">
        <v>1310035.787766082</v>
      </c>
      <c r="AF15" t="n">
        <v>2.114136996101364e-06</v>
      </c>
      <c r="AG15" t="n">
        <v>14</v>
      </c>
      <c r="AH15" t="n">
        <v>1185007.810828462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1.0048</v>
      </c>
      <c r="E16" t="n">
        <v>99.53</v>
      </c>
      <c r="F16" t="n">
        <v>96.42</v>
      </c>
      <c r="G16" t="n">
        <v>134.53</v>
      </c>
      <c r="H16" t="n">
        <v>1.97</v>
      </c>
      <c r="I16" t="n">
        <v>43</v>
      </c>
      <c r="J16" t="n">
        <v>134.46</v>
      </c>
      <c r="K16" t="n">
        <v>43.4</v>
      </c>
      <c r="L16" t="n">
        <v>15</v>
      </c>
      <c r="M16" t="n">
        <v>41</v>
      </c>
      <c r="N16" t="n">
        <v>21.06</v>
      </c>
      <c r="O16" t="n">
        <v>16817.7</v>
      </c>
      <c r="P16" t="n">
        <v>875.01</v>
      </c>
      <c r="Q16" t="n">
        <v>1206.6</v>
      </c>
      <c r="R16" t="n">
        <v>232.47</v>
      </c>
      <c r="S16" t="n">
        <v>133.29</v>
      </c>
      <c r="T16" t="n">
        <v>32731.52</v>
      </c>
      <c r="U16" t="n">
        <v>0.57</v>
      </c>
      <c r="V16" t="n">
        <v>0.78</v>
      </c>
      <c r="W16" t="n">
        <v>0.32</v>
      </c>
      <c r="X16" t="n">
        <v>1.88</v>
      </c>
      <c r="Y16" t="n">
        <v>0.5</v>
      </c>
      <c r="Z16" t="n">
        <v>10</v>
      </c>
      <c r="AA16" t="n">
        <v>949.4534138131097</v>
      </c>
      <c r="AB16" t="n">
        <v>1299.084047707484</v>
      </c>
      <c r="AC16" t="n">
        <v>1175.101289470193</v>
      </c>
      <c r="AD16" t="n">
        <v>949453.4138131097</v>
      </c>
      <c r="AE16" t="n">
        <v>1299084.047707484</v>
      </c>
      <c r="AF16" t="n">
        <v>2.120256366586137e-06</v>
      </c>
      <c r="AG16" t="n">
        <v>14</v>
      </c>
      <c r="AH16" t="n">
        <v>1175101.289470193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1.0062</v>
      </c>
      <c r="E17" t="n">
        <v>99.38</v>
      </c>
      <c r="F17" t="n">
        <v>96.34</v>
      </c>
      <c r="G17" t="n">
        <v>144.52</v>
      </c>
      <c r="H17" t="n">
        <v>2.08</v>
      </c>
      <c r="I17" t="n">
        <v>40</v>
      </c>
      <c r="J17" t="n">
        <v>135.81</v>
      </c>
      <c r="K17" t="n">
        <v>43.4</v>
      </c>
      <c r="L17" t="n">
        <v>16</v>
      </c>
      <c r="M17" t="n">
        <v>38</v>
      </c>
      <c r="N17" t="n">
        <v>21.41</v>
      </c>
      <c r="O17" t="n">
        <v>16983.46</v>
      </c>
      <c r="P17" t="n">
        <v>865.63</v>
      </c>
      <c r="Q17" t="n">
        <v>1206.6</v>
      </c>
      <c r="R17" t="n">
        <v>229.11</v>
      </c>
      <c r="S17" t="n">
        <v>133.29</v>
      </c>
      <c r="T17" t="n">
        <v>31069.16</v>
      </c>
      <c r="U17" t="n">
        <v>0.58</v>
      </c>
      <c r="V17" t="n">
        <v>0.78</v>
      </c>
      <c r="W17" t="n">
        <v>0.34</v>
      </c>
      <c r="X17" t="n">
        <v>1.8</v>
      </c>
      <c r="Y17" t="n">
        <v>0.5</v>
      </c>
      <c r="Z17" t="n">
        <v>10</v>
      </c>
      <c r="AA17" t="n">
        <v>940.0933344467943</v>
      </c>
      <c r="AB17" t="n">
        <v>1286.277174180933</v>
      </c>
      <c r="AC17" t="n">
        <v>1163.516685978457</v>
      </c>
      <c r="AD17" t="n">
        <v>940093.3344467944</v>
      </c>
      <c r="AE17" t="n">
        <v>1286277.174180933</v>
      </c>
      <c r="AF17" t="n">
        <v>2.123210545440855e-06</v>
      </c>
      <c r="AG17" t="n">
        <v>14</v>
      </c>
      <c r="AH17" t="n">
        <v>1163516.685978456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1.0075</v>
      </c>
      <c r="E18" t="n">
        <v>99.26000000000001</v>
      </c>
      <c r="F18" t="n">
        <v>96.27</v>
      </c>
      <c r="G18" t="n">
        <v>152</v>
      </c>
      <c r="H18" t="n">
        <v>2.19</v>
      </c>
      <c r="I18" t="n">
        <v>38</v>
      </c>
      <c r="J18" t="n">
        <v>137.15</v>
      </c>
      <c r="K18" t="n">
        <v>43.4</v>
      </c>
      <c r="L18" t="n">
        <v>17</v>
      </c>
      <c r="M18" t="n">
        <v>36</v>
      </c>
      <c r="N18" t="n">
        <v>21.75</v>
      </c>
      <c r="O18" t="n">
        <v>17149.71</v>
      </c>
      <c r="P18" t="n">
        <v>857.4</v>
      </c>
      <c r="Q18" t="n">
        <v>1206.61</v>
      </c>
      <c r="R18" t="n">
        <v>226.48</v>
      </c>
      <c r="S18" t="n">
        <v>133.29</v>
      </c>
      <c r="T18" t="n">
        <v>29760.96</v>
      </c>
      <c r="U18" t="n">
        <v>0.59</v>
      </c>
      <c r="V18" t="n">
        <v>0.78</v>
      </c>
      <c r="W18" t="n">
        <v>0.34</v>
      </c>
      <c r="X18" t="n">
        <v>1.73</v>
      </c>
      <c r="Y18" t="n">
        <v>0.5</v>
      </c>
      <c r="Z18" t="n">
        <v>10</v>
      </c>
      <c r="AA18" t="n">
        <v>931.8437121333761</v>
      </c>
      <c r="AB18" t="n">
        <v>1274.989676984064</v>
      </c>
      <c r="AC18" t="n">
        <v>1153.306451671955</v>
      </c>
      <c r="AD18" t="n">
        <v>931843.7121333762</v>
      </c>
      <c r="AE18" t="n">
        <v>1274989.676984064</v>
      </c>
      <c r="AF18" t="n">
        <v>2.125953711520236e-06</v>
      </c>
      <c r="AG18" t="n">
        <v>14</v>
      </c>
      <c r="AH18" t="n">
        <v>1153306.451671955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1.0102</v>
      </c>
      <c r="E19" t="n">
        <v>98.98999999999999</v>
      </c>
      <c r="F19" t="n">
        <v>96.06999999999999</v>
      </c>
      <c r="G19" t="n">
        <v>164.7</v>
      </c>
      <c r="H19" t="n">
        <v>2.3</v>
      </c>
      <c r="I19" t="n">
        <v>35</v>
      </c>
      <c r="J19" t="n">
        <v>138.51</v>
      </c>
      <c r="K19" t="n">
        <v>43.4</v>
      </c>
      <c r="L19" t="n">
        <v>18</v>
      </c>
      <c r="M19" t="n">
        <v>33</v>
      </c>
      <c r="N19" t="n">
        <v>22.11</v>
      </c>
      <c r="O19" t="n">
        <v>17316.45</v>
      </c>
      <c r="P19" t="n">
        <v>849.6900000000001</v>
      </c>
      <c r="Q19" t="n">
        <v>1206.61</v>
      </c>
      <c r="R19" t="n">
        <v>219.96</v>
      </c>
      <c r="S19" t="n">
        <v>133.29</v>
      </c>
      <c r="T19" t="n">
        <v>26515.75</v>
      </c>
      <c r="U19" t="n">
        <v>0.61</v>
      </c>
      <c r="V19" t="n">
        <v>0.78</v>
      </c>
      <c r="W19" t="n">
        <v>0.33</v>
      </c>
      <c r="X19" t="n">
        <v>1.53</v>
      </c>
      <c r="Y19" t="n">
        <v>0.5</v>
      </c>
      <c r="Z19" t="n">
        <v>10</v>
      </c>
      <c r="AA19" t="n">
        <v>922.8174605776782</v>
      </c>
      <c r="AB19" t="n">
        <v>1262.639561395444</v>
      </c>
      <c r="AC19" t="n">
        <v>1142.135013781616</v>
      </c>
      <c r="AD19" t="n">
        <v>922817.4605776782</v>
      </c>
      <c r="AE19" t="n">
        <v>1262639.561395444</v>
      </c>
      <c r="AF19" t="n">
        <v>2.131651056454335e-06</v>
      </c>
      <c r="AG19" t="n">
        <v>14</v>
      </c>
      <c r="AH19" t="n">
        <v>1142135.013781616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1.0115</v>
      </c>
      <c r="E20" t="n">
        <v>98.87</v>
      </c>
      <c r="F20" t="n">
        <v>95.98999999999999</v>
      </c>
      <c r="G20" t="n">
        <v>174.53</v>
      </c>
      <c r="H20" t="n">
        <v>2.4</v>
      </c>
      <c r="I20" t="n">
        <v>33</v>
      </c>
      <c r="J20" t="n">
        <v>139.86</v>
      </c>
      <c r="K20" t="n">
        <v>43.4</v>
      </c>
      <c r="L20" t="n">
        <v>19</v>
      </c>
      <c r="M20" t="n">
        <v>31</v>
      </c>
      <c r="N20" t="n">
        <v>22.46</v>
      </c>
      <c r="O20" t="n">
        <v>17483.7</v>
      </c>
      <c r="P20" t="n">
        <v>843.91</v>
      </c>
      <c r="Q20" t="n">
        <v>1206.59</v>
      </c>
      <c r="R20" t="n">
        <v>217.38</v>
      </c>
      <c r="S20" t="n">
        <v>133.29</v>
      </c>
      <c r="T20" t="n">
        <v>25239.69</v>
      </c>
      <c r="U20" t="n">
        <v>0.61</v>
      </c>
      <c r="V20" t="n">
        <v>0.78</v>
      </c>
      <c r="W20" t="n">
        <v>0.33</v>
      </c>
      <c r="X20" t="n">
        <v>1.45</v>
      </c>
      <c r="Y20" t="n">
        <v>0.5</v>
      </c>
      <c r="Z20" t="n">
        <v>10</v>
      </c>
      <c r="AA20" t="n">
        <v>916.7229289165236</v>
      </c>
      <c r="AB20" t="n">
        <v>1254.300754304891</v>
      </c>
      <c r="AC20" t="n">
        <v>1134.592050736197</v>
      </c>
      <c r="AD20" t="n">
        <v>916722.9289165237</v>
      </c>
      <c r="AE20" t="n">
        <v>1254300.754304891</v>
      </c>
      <c r="AF20" t="n">
        <v>2.134394222533716e-06</v>
      </c>
      <c r="AG20" t="n">
        <v>14</v>
      </c>
      <c r="AH20" t="n">
        <v>1134592.050736197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1.0131</v>
      </c>
      <c r="E21" t="n">
        <v>98.70999999999999</v>
      </c>
      <c r="F21" t="n">
        <v>95.88</v>
      </c>
      <c r="G21" t="n">
        <v>185.58</v>
      </c>
      <c r="H21" t="n">
        <v>2.5</v>
      </c>
      <c r="I21" t="n">
        <v>31</v>
      </c>
      <c r="J21" t="n">
        <v>141.22</v>
      </c>
      <c r="K21" t="n">
        <v>43.4</v>
      </c>
      <c r="L21" t="n">
        <v>20</v>
      </c>
      <c r="M21" t="n">
        <v>29</v>
      </c>
      <c r="N21" t="n">
        <v>22.82</v>
      </c>
      <c r="O21" t="n">
        <v>17651.44</v>
      </c>
      <c r="P21" t="n">
        <v>836.12</v>
      </c>
      <c r="Q21" t="n">
        <v>1206.6</v>
      </c>
      <c r="R21" t="n">
        <v>213.5</v>
      </c>
      <c r="S21" t="n">
        <v>133.29</v>
      </c>
      <c r="T21" t="n">
        <v>23306.35</v>
      </c>
      <c r="U21" t="n">
        <v>0.62</v>
      </c>
      <c r="V21" t="n">
        <v>0.78</v>
      </c>
      <c r="W21" t="n">
        <v>0.32</v>
      </c>
      <c r="X21" t="n">
        <v>1.34</v>
      </c>
      <c r="Y21" t="n">
        <v>0.5</v>
      </c>
      <c r="Z21" t="n">
        <v>10</v>
      </c>
      <c r="AA21" t="n">
        <v>908.6522574051961</v>
      </c>
      <c r="AB21" t="n">
        <v>1243.258105490194</v>
      </c>
      <c r="AC21" t="n">
        <v>1124.60329682592</v>
      </c>
      <c r="AD21" t="n">
        <v>908652.2574051961</v>
      </c>
      <c r="AE21" t="n">
        <v>1243258.105490194</v>
      </c>
      <c r="AF21" t="n">
        <v>2.137770426939107e-06</v>
      </c>
      <c r="AG21" t="n">
        <v>14</v>
      </c>
      <c r="AH21" t="n">
        <v>1124603.29682592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1.0156</v>
      </c>
      <c r="E22" t="n">
        <v>98.45999999999999</v>
      </c>
      <c r="F22" t="n">
        <v>95.66</v>
      </c>
      <c r="G22" t="n">
        <v>191.32</v>
      </c>
      <c r="H22" t="n">
        <v>2.61</v>
      </c>
      <c r="I22" t="n">
        <v>30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825.46</v>
      </c>
      <c r="Q22" t="n">
        <v>1206.59</v>
      </c>
      <c r="R22" t="n">
        <v>205.14</v>
      </c>
      <c r="S22" t="n">
        <v>133.29</v>
      </c>
      <c r="T22" t="n">
        <v>19132.07</v>
      </c>
      <c r="U22" t="n">
        <v>0.65</v>
      </c>
      <c r="V22" t="n">
        <v>0.78</v>
      </c>
      <c r="W22" t="n">
        <v>0.33</v>
      </c>
      <c r="X22" t="n">
        <v>1.12</v>
      </c>
      <c r="Y22" t="n">
        <v>0.5</v>
      </c>
      <c r="Z22" t="n">
        <v>10</v>
      </c>
      <c r="AA22" t="n">
        <v>897.3470860508145</v>
      </c>
      <c r="AB22" t="n">
        <v>1227.789871294169</v>
      </c>
      <c r="AC22" t="n">
        <v>1110.61132919176</v>
      </c>
      <c r="AD22" t="n">
        <v>897347.0860508145</v>
      </c>
      <c r="AE22" t="n">
        <v>1227789.871294169</v>
      </c>
      <c r="AF22" t="n">
        <v>2.143045746322533e-06</v>
      </c>
      <c r="AG22" t="n">
        <v>14</v>
      </c>
      <c r="AH22" t="n">
        <v>1110611.32919176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1.0147</v>
      </c>
      <c r="E23" t="n">
        <v>98.55</v>
      </c>
      <c r="F23" t="n">
        <v>95.8</v>
      </c>
      <c r="G23" t="n">
        <v>205.28</v>
      </c>
      <c r="H23" t="n">
        <v>2.7</v>
      </c>
      <c r="I23" t="n">
        <v>28</v>
      </c>
      <c r="J23" t="n">
        <v>143.96</v>
      </c>
      <c r="K23" t="n">
        <v>43.4</v>
      </c>
      <c r="L23" t="n">
        <v>22</v>
      </c>
      <c r="M23" t="n">
        <v>26</v>
      </c>
      <c r="N23" t="n">
        <v>23.56</v>
      </c>
      <c r="O23" t="n">
        <v>17988.46</v>
      </c>
      <c r="P23" t="n">
        <v>822.4299999999999</v>
      </c>
      <c r="Q23" t="n">
        <v>1206.59</v>
      </c>
      <c r="R23" t="n">
        <v>210.91</v>
      </c>
      <c r="S23" t="n">
        <v>133.29</v>
      </c>
      <c r="T23" t="n">
        <v>22026.21</v>
      </c>
      <c r="U23" t="n">
        <v>0.63</v>
      </c>
      <c r="V23" t="n">
        <v>0.78</v>
      </c>
      <c r="W23" t="n">
        <v>0.32</v>
      </c>
      <c r="X23" t="n">
        <v>1.26</v>
      </c>
      <c r="Y23" t="n">
        <v>0.5</v>
      </c>
      <c r="Z23" t="n">
        <v>10</v>
      </c>
      <c r="AA23" t="n">
        <v>895.5703602389227</v>
      </c>
      <c r="AB23" t="n">
        <v>1225.358876654729</v>
      </c>
      <c r="AC23" t="n">
        <v>1108.412345268785</v>
      </c>
      <c r="AD23" t="n">
        <v>895570.3602389228</v>
      </c>
      <c r="AE23" t="n">
        <v>1225358.876654729</v>
      </c>
      <c r="AF23" t="n">
        <v>2.141146631344499e-06</v>
      </c>
      <c r="AG23" t="n">
        <v>14</v>
      </c>
      <c r="AH23" t="n">
        <v>1108412.345268785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95.77</v>
      </c>
      <c r="G24" t="n">
        <v>212.83</v>
      </c>
      <c r="H24" t="n">
        <v>2.8</v>
      </c>
      <c r="I24" t="n">
        <v>27</v>
      </c>
      <c r="J24" t="n">
        <v>145.33</v>
      </c>
      <c r="K24" t="n">
        <v>43.4</v>
      </c>
      <c r="L24" t="n">
        <v>23</v>
      </c>
      <c r="M24" t="n">
        <v>24</v>
      </c>
      <c r="N24" t="n">
        <v>23.93</v>
      </c>
      <c r="O24" t="n">
        <v>18157.74</v>
      </c>
      <c r="P24" t="n">
        <v>811.62</v>
      </c>
      <c r="Q24" t="n">
        <v>1206.59</v>
      </c>
      <c r="R24" t="n">
        <v>209.87</v>
      </c>
      <c r="S24" t="n">
        <v>133.29</v>
      </c>
      <c r="T24" t="n">
        <v>21511.82</v>
      </c>
      <c r="U24" t="n">
        <v>0.64</v>
      </c>
      <c r="V24" t="n">
        <v>0.78</v>
      </c>
      <c r="W24" t="n">
        <v>0.32</v>
      </c>
      <c r="X24" t="n">
        <v>1.23</v>
      </c>
      <c r="Y24" t="n">
        <v>0.5</v>
      </c>
      <c r="Z24" t="n">
        <v>10</v>
      </c>
      <c r="AA24" t="n">
        <v>885.8841376978506</v>
      </c>
      <c r="AB24" t="n">
        <v>1212.105759648054</v>
      </c>
      <c r="AC24" t="n">
        <v>1096.424087148361</v>
      </c>
      <c r="AD24" t="n">
        <v>885884.1376978506</v>
      </c>
      <c r="AE24" t="n">
        <v>1212105.759648054</v>
      </c>
      <c r="AF24" t="n">
        <v>2.142201695221185e-06</v>
      </c>
      <c r="AG24" t="n">
        <v>14</v>
      </c>
      <c r="AH24" t="n">
        <v>1096424.087148361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1.017</v>
      </c>
      <c r="E25" t="n">
        <v>98.33</v>
      </c>
      <c r="F25" t="n">
        <v>95.65000000000001</v>
      </c>
      <c r="G25" t="n">
        <v>229.56</v>
      </c>
      <c r="H25" t="n">
        <v>2.89</v>
      </c>
      <c r="I25" t="n">
        <v>25</v>
      </c>
      <c r="J25" t="n">
        <v>146.7</v>
      </c>
      <c r="K25" t="n">
        <v>43.4</v>
      </c>
      <c r="L25" t="n">
        <v>24</v>
      </c>
      <c r="M25" t="n">
        <v>21</v>
      </c>
      <c r="N25" t="n">
        <v>24.3</v>
      </c>
      <c r="O25" t="n">
        <v>18327.54</v>
      </c>
      <c r="P25" t="n">
        <v>803.6799999999999</v>
      </c>
      <c r="Q25" t="n">
        <v>1206.59</v>
      </c>
      <c r="R25" t="n">
        <v>205.71</v>
      </c>
      <c r="S25" t="n">
        <v>133.29</v>
      </c>
      <c r="T25" t="n">
        <v>19439.85</v>
      </c>
      <c r="U25" t="n">
        <v>0.65</v>
      </c>
      <c r="V25" t="n">
        <v>0.78</v>
      </c>
      <c r="W25" t="n">
        <v>0.32</v>
      </c>
      <c r="X25" t="n">
        <v>1.11</v>
      </c>
      <c r="Y25" t="n">
        <v>0.5</v>
      </c>
      <c r="Z25" t="n">
        <v>10</v>
      </c>
      <c r="AA25" t="n">
        <v>877.6025492022405</v>
      </c>
      <c r="AB25" t="n">
        <v>1200.774524910461</v>
      </c>
      <c r="AC25" t="n">
        <v>1086.174289550637</v>
      </c>
      <c r="AD25" t="n">
        <v>877602.5492022405</v>
      </c>
      <c r="AE25" t="n">
        <v>1200774.524910461</v>
      </c>
      <c r="AF25" t="n">
        <v>2.14599992517725e-06</v>
      </c>
      <c r="AG25" t="n">
        <v>14</v>
      </c>
      <c r="AH25" t="n">
        <v>1086174.289550637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1.0171</v>
      </c>
      <c r="E26" t="n">
        <v>98.31999999999999</v>
      </c>
      <c r="F26" t="n">
        <v>95.64</v>
      </c>
      <c r="G26" t="n">
        <v>229.54</v>
      </c>
      <c r="H26" t="n">
        <v>2.99</v>
      </c>
      <c r="I26" t="n">
        <v>25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800.97</v>
      </c>
      <c r="Q26" t="n">
        <v>1206.6</v>
      </c>
      <c r="R26" t="n">
        <v>205.07</v>
      </c>
      <c r="S26" t="n">
        <v>133.29</v>
      </c>
      <c r="T26" t="n">
        <v>19121.22</v>
      </c>
      <c r="U26" t="n">
        <v>0.65</v>
      </c>
      <c r="V26" t="n">
        <v>0.78</v>
      </c>
      <c r="W26" t="n">
        <v>0.32</v>
      </c>
      <c r="X26" t="n">
        <v>1.1</v>
      </c>
      <c r="Y26" t="n">
        <v>0.5</v>
      </c>
      <c r="Z26" t="n">
        <v>10</v>
      </c>
      <c r="AA26" t="n">
        <v>875.198088435066</v>
      </c>
      <c r="AB26" t="n">
        <v>1197.484635611491</v>
      </c>
      <c r="AC26" t="n">
        <v>1083.198382668972</v>
      </c>
      <c r="AD26" t="n">
        <v>875198.0884350659</v>
      </c>
      <c r="AE26" t="n">
        <v>1197484.635611491</v>
      </c>
      <c r="AF26" t="n">
        <v>2.146210937952587e-06</v>
      </c>
      <c r="AG26" t="n">
        <v>14</v>
      </c>
      <c r="AH26" t="n">
        <v>1083198.382668972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1.0173</v>
      </c>
      <c r="E27" t="n">
        <v>98.3</v>
      </c>
      <c r="F27" t="n">
        <v>95.64</v>
      </c>
      <c r="G27" t="n">
        <v>239.11</v>
      </c>
      <c r="H27" t="n">
        <v>3.08</v>
      </c>
      <c r="I27" t="n">
        <v>24</v>
      </c>
      <c r="J27" t="n">
        <v>149.47</v>
      </c>
      <c r="K27" t="n">
        <v>43.4</v>
      </c>
      <c r="L27" t="n">
        <v>26</v>
      </c>
      <c r="M27" t="n">
        <v>7</v>
      </c>
      <c r="N27" t="n">
        <v>25.07</v>
      </c>
      <c r="O27" t="n">
        <v>18668.73</v>
      </c>
      <c r="P27" t="n">
        <v>802.51</v>
      </c>
      <c r="Q27" t="n">
        <v>1206.6</v>
      </c>
      <c r="R27" t="n">
        <v>204.81</v>
      </c>
      <c r="S27" t="n">
        <v>133.29</v>
      </c>
      <c r="T27" t="n">
        <v>18998.76</v>
      </c>
      <c r="U27" t="n">
        <v>0.65</v>
      </c>
      <c r="V27" t="n">
        <v>0.78</v>
      </c>
      <c r="W27" t="n">
        <v>0.34</v>
      </c>
      <c r="X27" t="n">
        <v>1.11</v>
      </c>
      <c r="Y27" t="n">
        <v>0.5</v>
      </c>
      <c r="Z27" t="n">
        <v>10</v>
      </c>
      <c r="AA27" t="n">
        <v>876.3650531822054</v>
      </c>
      <c r="AB27" t="n">
        <v>1199.081328261379</v>
      </c>
      <c r="AC27" t="n">
        <v>1084.642689213326</v>
      </c>
      <c r="AD27" t="n">
        <v>876365.0531822054</v>
      </c>
      <c r="AE27" t="n">
        <v>1199081.328261378</v>
      </c>
      <c r="AF27" t="n">
        <v>2.146632963503261e-06</v>
      </c>
      <c r="AG27" t="n">
        <v>14</v>
      </c>
      <c r="AH27" t="n">
        <v>1084642.689213326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1.0174</v>
      </c>
      <c r="E28" t="n">
        <v>98.29000000000001</v>
      </c>
      <c r="F28" t="n">
        <v>95.63</v>
      </c>
      <c r="G28" t="n">
        <v>239.09</v>
      </c>
      <c r="H28" t="n">
        <v>3.17</v>
      </c>
      <c r="I28" t="n">
        <v>24</v>
      </c>
      <c r="J28" t="n">
        <v>150.86</v>
      </c>
      <c r="K28" t="n">
        <v>43.4</v>
      </c>
      <c r="L28" t="n">
        <v>27</v>
      </c>
      <c r="M28" t="n">
        <v>2</v>
      </c>
      <c r="N28" t="n">
        <v>25.46</v>
      </c>
      <c r="O28" t="n">
        <v>18840.13</v>
      </c>
      <c r="P28" t="n">
        <v>802.65</v>
      </c>
      <c r="Q28" t="n">
        <v>1206.6</v>
      </c>
      <c r="R28" t="n">
        <v>204.32</v>
      </c>
      <c r="S28" t="n">
        <v>133.29</v>
      </c>
      <c r="T28" t="n">
        <v>18753.92</v>
      </c>
      <c r="U28" t="n">
        <v>0.65</v>
      </c>
      <c r="V28" t="n">
        <v>0.78</v>
      </c>
      <c r="W28" t="n">
        <v>0.34</v>
      </c>
      <c r="X28" t="n">
        <v>1.1</v>
      </c>
      <c r="Y28" t="n">
        <v>0.5</v>
      </c>
      <c r="Z28" t="n">
        <v>10</v>
      </c>
      <c r="AA28" t="n">
        <v>876.4005159400608</v>
      </c>
      <c r="AB28" t="n">
        <v>1199.129849971182</v>
      </c>
      <c r="AC28" t="n">
        <v>1084.686580079247</v>
      </c>
      <c r="AD28" t="n">
        <v>876400.5159400608</v>
      </c>
      <c r="AE28" t="n">
        <v>1199129.849971182</v>
      </c>
      <c r="AF28" t="n">
        <v>2.146843976278599e-06</v>
      </c>
      <c r="AG28" t="n">
        <v>14</v>
      </c>
      <c r="AH28" t="n">
        <v>1084686.580079247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1.0181</v>
      </c>
      <c r="E29" t="n">
        <v>98.22</v>
      </c>
      <c r="F29" t="n">
        <v>95.58</v>
      </c>
      <c r="G29" t="n">
        <v>249.35</v>
      </c>
      <c r="H29" t="n">
        <v>3.26</v>
      </c>
      <c r="I29" t="n">
        <v>23</v>
      </c>
      <c r="J29" t="n">
        <v>152.25</v>
      </c>
      <c r="K29" t="n">
        <v>43.4</v>
      </c>
      <c r="L29" t="n">
        <v>28</v>
      </c>
      <c r="M29" t="n">
        <v>1</v>
      </c>
      <c r="N29" t="n">
        <v>25.85</v>
      </c>
      <c r="O29" t="n">
        <v>19012.07</v>
      </c>
      <c r="P29" t="n">
        <v>806.25</v>
      </c>
      <c r="Q29" t="n">
        <v>1206.61</v>
      </c>
      <c r="R29" t="n">
        <v>202.57</v>
      </c>
      <c r="S29" t="n">
        <v>133.29</v>
      </c>
      <c r="T29" t="n">
        <v>17881.79</v>
      </c>
      <c r="U29" t="n">
        <v>0.66</v>
      </c>
      <c r="V29" t="n">
        <v>0.78</v>
      </c>
      <c r="W29" t="n">
        <v>0.34</v>
      </c>
      <c r="X29" t="n">
        <v>1.05</v>
      </c>
      <c r="Y29" t="n">
        <v>0.5</v>
      </c>
      <c r="Z29" t="n">
        <v>10</v>
      </c>
      <c r="AA29" t="n">
        <v>878.9066197154908</v>
      </c>
      <c r="AB29" t="n">
        <v>1202.558811718221</v>
      </c>
      <c r="AC29" t="n">
        <v>1087.788286529726</v>
      </c>
      <c r="AD29" t="n">
        <v>878906.6197154908</v>
      </c>
      <c r="AE29" t="n">
        <v>1202558.811718221</v>
      </c>
      <c r="AF29" t="n">
        <v>2.148321065705957e-06</v>
      </c>
      <c r="AG29" t="n">
        <v>14</v>
      </c>
      <c r="AH29" t="n">
        <v>1087788.286529726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1.0184</v>
      </c>
      <c r="E30" t="n">
        <v>98.2</v>
      </c>
      <c r="F30" t="n">
        <v>95.56</v>
      </c>
      <c r="G30" t="n">
        <v>249.3</v>
      </c>
      <c r="H30" t="n">
        <v>3.34</v>
      </c>
      <c r="I30" t="n">
        <v>23</v>
      </c>
      <c r="J30" t="n">
        <v>153.65</v>
      </c>
      <c r="K30" t="n">
        <v>43.4</v>
      </c>
      <c r="L30" t="n">
        <v>29</v>
      </c>
      <c r="M30" t="n">
        <v>0</v>
      </c>
      <c r="N30" t="n">
        <v>26.25</v>
      </c>
      <c r="O30" t="n">
        <v>19184.56</v>
      </c>
      <c r="P30" t="n">
        <v>811.78</v>
      </c>
      <c r="Q30" t="n">
        <v>1206.6</v>
      </c>
      <c r="R30" t="n">
        <v>201.63</v>
      </c>
      <c r="S30" t="n">
        <v>133.29</v>
      </c>
      <c r="T30" t="n">
        <v>17414.07</v>
      </c>
      <c r="U30" t="n">
        <v>0.66</v>
      </c>
      <c r="V30" t="n">
        <v>0.78</v>
      </c>
      <c r="W30" t="n">
        <v>0.34</v>
      </c>
      <c r="X30" t="n">
        <v>1.03</v>
      </c>
      <c r="Y30" t="n">
        <v>0.5</v>
      </c>
      <c r="Z30" t="n">
        <v>10</v>
      </c>
      <c r="AA30" t="n">
        <v>883.3897824930614</v>
      </c>
      <c r="AB30" t="n">
        <v>1208.692872813676</v>
      </c>
      <c r="AC30" t="n">
        <v>1093.336921443439</v>
      </c>
      <c r="AD30" t="n">
        <v>883389.7824930614</v>
      </c>
      <c r="AE30" t="n">
        <v>1208692.872813676</v>
      </c>
      <c r="AF30" t="n">
        <v>2.148954104031968e-06</v>
      </c>
      <c r="AG30" t="n">
        <v>14</v>
      </c>
      <c r="AH30" t="n">
        <v>1093336.92144344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0.6635</v>
      </c>
      <c r="E2" t="n">
        <v>150.72</v>
      </c>
      <c r="F2" t="n">
        <v>133.42</v>
      </c>
      <c r="G2" t="n">
        <v>9.85</v>
      </c>
      <c r="H2" t="n">
        <v>0.2</v>
      </c>
      <c r="I2" t="n">
        <v>813</v>
      </c>
      <c r="J2" t="n">
        <v>89.87</v>
      </c>
      <c r="K2" t="n">
        <v>37.55</v>
      </c>
      <c r="L2" t="n">
        <v>1</v>
      </c>
      <c r="M2" t="n">
        <v>811</v>
      </c>
      <c r="N2" t="n">
        <v>11.32</v>
      </c>
      <c r="O2" t="n">
        <v>11317.98</v>
      </c>
      <c r="P2" t="n">
        <v>1115.28</v>
      </c>
      <c r="Q2" t="n">
        <v>1206.74</v>
      </c>
      <c r="R2" t="n">
        <v>1488.27</v>
      </c>
      <c r="S2" t="n">
        <v>133.29</v>
      </c>
      <c r="T2" t="n">
        <v>656783.22</v>
      </c>
      <c r="U2" t="n">
        <v>0.09</v>
      </c>
      <c r="V2" t="n">
        <v>0.5600000000000001</v>
      </c>
      <c r="W2" t="n">
        <v>1.57</v>
      </c>
      <c r="X2" t="n">
        <v>38.87</v>
      </c>
      <c r="Y2" t="n">
        <v>0.5</v>
      </c>
      <c r="Z2" t="n">
        <v>10</v>
      </c>
      <c r="AA2" t="n">
        <v>1776.792116325888</v>
      </c>
      <c r="AB2" t="n">
        <v>2431.085360093008</v>
      </c>
      <c r="AC2" t="n">
        <v>2199.065985375464</v>
      </c>
      <c r="AD2" t="n">
        <v>1776792.116325888</v>
      </c>
      <c r="AE2" t="n">
        <v>2431085.360093008</v>
      </c>
      <c r="AF2" t="n">
        <v>1.419535411607859e-06</v>
      </c>
      <c r="AG2" t="n">
        <v>21</v>
      </c>
      <c r="AH2" t="n">
        <v>2199065.985375463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0.8486</v>
      </c>
      <c r="E3" t="n">
        <v>117.84</v>
      </c>
      <c r="F3" t="n">
        <v>109.71</v>
      </c>
      <c r="G3" t="n">
        <v>20.07</v>
      </c>
      <c r="H3" t="n">
        <v>0.39</v>
      </c>
      <c r="I3" t="n">
        <v>328</v>
      </c>
      <c r="J3" t="n">
        <v>91.09999999999999</v>
      </c>
      <c r="K3" t="n">
        <v>37.55</v>
      </c>
      <c r="L3" t="n">
        <v>2</v>
      </c>
      <c r="M3" t="n">
        <v>326</v>
      </c>
      <c r="N3" t="n">
        <v>11.54</v>
      </c>
      <c r="O3" t="n">
        <v>11468.97</v>
      </c>
      <c r="P3" t="n">
        <v>906.95</v>
      </c>
      <c r="Q3" t="n">
        <v>1206.63</v>
      </c>
      <c r="R3" t="n">
        <v>681.99</v>
      </c>
      <c r="S3" t="n">
        <v>133.29</v>
      </c>
      <c r="T3" t="n">
        <v>256068.32</v>
      </c>
      <c r="U3" t="n">
        <v>0.2</v>
      </c>
      <c r="V3" t="n">
        <v>0.68</v>
      </c>
      <c r="W3" t="n">
        <v>0.8</v>
      </c>
      <c r="X3" t="n">
        <v>15.17</v>
      </c>
      <c r="Y3" t="n">
        <v>0.5</v>
      </c>
      <c r="Z3" t="n">
        <v>10</v>
      </c>
      <c r="AA3" t="n">
        <v>1158.39412964647</v>
      </c>
      <c r="AB3" t="n">
        <v>1584.965952924509</v>
      </c>
      <c r="AC3" t="n">
        <v>1433.699026891079</v>
      </c>
      <c r="AD3" t="n">
        <v>1158394.12964647</v>
      </c>
      <c r="AE3" t="n">
        <v>1584965.952924509</v>
      </c>
      <c r="AF3" t="n">
        <v>1.815550490264399e-06</v>
      </c>
      <c r="AG3" t="n">
        <v>17</v>
      </c>
      <c r="AH3" t="n">
        <v>1433699.026891079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0.9111</v>
      </c>
      <c r="E4" t="n">
        <v>109.76</v>
      </c>
      <c r="F4" t="n">
        <v>103.94</v>
      </c>
      <c r="G4" t="n">
        <v>30.42</v>
      </c>
      <c r="H4" t="n">
        <v>0.57</v>
      </c>
      <c r="I4" t="n">
        <v>205</v>
      </c>
      <c r="J4" t="n">
        <v>92.31999999999999</v>
      </c>
      <c r="K4" t="n">
        <v>37.55</v>
      </c>
      <c r="L4" t="n">
        <v>3</v>
      </c>
      <c r="M4" t="n">
        <v>203</v>
      </c>
      <c r="N4" t="n">
        <v>11.77</v>
      </c>
      <c r="O4" t="n">
        <v>11620.34</v>
      </c>
      <c r="P4" t="n">
        <v>850.15</v>
      </c>
      <c r="Q4" t="n">
        <v>1206.64</v>
      </c>
      <c r="R4" t="n">
        <v>486.51</v>
      </c>
      <c r="S4" t="n">
        <v>133.29</v>
      </c>
      <c r="T4" t="n">
        <v>158942.92</v>
      </c>
      <c r="U4" t="n">
        <v>0.27</v>
      </c>
      <c r="V4" t="n">
        <v>0.72</v>
      </c>
      <c r="W4" t="n">
        <v>0.61</v>
      </c>
      <c r="X4" t="n">
        <v>9.4</v>
      </c>
      <c r="Y4" t="n">
        <v>0.5</v>
      </c>
      <c r="Z4" t="n">
        <v>10</v>
      </c>
      <c r="AA4" t="n">
        <v>1021.061065656897</v>
      </c>
      <c r="AB4" t="n">
        <v>1397.060796066793</v>
      </c>
      <c r="AC4" t="n">
        <v>1263.72727447732</v>
      </c>
      <c r="AD4" t="n">
        <v>1021061.065656897</v>
      </c>
      <c r="AE4" t="n">
        <v>1397060.796066793</v>
      </c>
      <c r="AF4" t="n">
        <v>1.949267088946376e-06</v>
      </c>
      <c r="AG4" t="n">
        <v>16</v>
      </c>
      <c r="AH4" t="n">
        <v>1263727.27447732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0.9425</v>
      </c>
      <c r="E5" t="n">
        <v>106.1</v>
      </c>
      <c r="F5" t="n">
        <v>101.34</v>
      </c>
      <c r="G5" t="n">
        <v>40.81</v>
      </c>
      <c r="H5" t="n">
        <v>0.75</v>
      </c>
      <c r="I5" t="n">
        <v>149</v>
      </c>
      <c r="J5" t="n">
        <v>93.55</v>
      </c>
      <c r="K5" t="n">
        <v>37.55</v>
      </c>
      <c r="L5" t="n">
        <v>4</v>
      </c>
      <c r="M5" t="n">
        <v>147</v>
      </c>
      <c r="N5" t="n">
        <v>12</v>
      </c>
      <c r="O5" t="n">
        <v>11772.07</v>
      </c>
      <c r="P5" t="n">
        <v>820.1</v>
      </c>
      <c r="Q5" t="n">
        <v>1206.62</v>
      </c>
      <c r="R5" t="n">
        <v>398.52</v>
      </c>
      <c r="S5" t="n">
        <v>133.29</v>
      </c>
      <c r="T5" t="n">
        <v>115228.48</v>
      </c>
      <c r="U5" t="n">
        <v>0.33</v>
      </c>
      <c r="V5" t="n">
        <v>0.74</v>
      </c>
      <c r="W5" t="n">
        <v>0.51</v>
      </c>
      <c r="X5" t="n">
        <v>6.8</v>
      </c>
      <c r="Y5" t="n">
        <v>0.5</v>
      </c>
      <c r="Z5" t="n">
        <v>10</v>
      </c>
      <c r="AA5" t="n">
        <v>953.7294756534189</v>
      </c>
      <c r="AB5" t="n">
        <v>1304.934744163929</v>
      </c>
      <c r="AC5" t="n">
        <v>1180.393603668339</v>
      </c>
      <c r="AD5" t="n">
        <v>953729.4756534189</v>
      </c>
      <c r="AE5" t="n">
        <v>1304934.744163929</v>
      </c>
      <c r="AF5" t="n">
        <v>2.016446308124201e-06</v>
      </c>
      <c r="AG5" t="n">
        <v>15</v>
      </c>
      <c r="AH5" t="n">
        <v>1180393.603668339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0.9624</v>
      </c>
      <c r="E6" t="n">
        <v>103.91</v>
      </c>
      <c r="F6" t="n">
        <v>99.78</v>
      </c>
      <c r="G6" t="n">
        <v>51.61</v>
      </c>
      <c r="H6" t="n">
        <v>0.93</v>
      </c>
      <c r="I6" t="n">
        <v>116</v>
      </c>
      <c r="J6" t="n">
        <v>94.79000000000001</v>
      </c>
      <c r="K6" t="n">
        <v>37.55</v>
      </c>
      <c r="L6" t="n">
        <v>5</v>
      </c>
      <c r="M6" t="n">
        <v>114</v>
      </c>
      <c r="N6" t="n">
        <v>12.23</v>
      </c>
      <c r="O6" t="n">
        <v>11924.18</v>
      </c>
      <c r="P6" t="n">
        <v>798.4</v>
      </c>
      <c r="Q6" t="n">
        <v>1206.63</v>
      </c>
      <c r="R6" t="n">
        <v>345.26</v>
      </c>
      <c r="S6" t="n">
        <v>133.29</v>
      </c>
      <c r="T6" t="n">
        <v>88761.88</v>
      </c>
      <c r="U6" t="n">
        <v>0.39</v>
      </c>
      <c r="V6" t="n">
        <v>0.75</v>
      </c>
      <c r="W6" t="n">
        <v>0.47</v>
      </c>
      <c r="X6" t="n">
        <v>5.24</v>
      </c>
      <c r="Y6" t="n">
        <v>0.5</v>
      </c>
      <c r="Z6" t="n">
        <v>10</v>
      </c>
      <c r="AA6" t="n">
        <v>915.4453280174673</v>
      </c>
      <c r="AB6" t="n">
        <v>1252.552684391028</v>
      </c>
      <c r="AC6" t="n">
        <v>1133.010814161482</v>
      </c>
      <c r="AD6" t="n">
        <v>915445.3280174673</v>
      </c>
      <c r="AE6" t="n">
        <v>1252552.684391028</v>
      </c>
      <c r="AF6" t="n">
        <v>2.059021673144542e-06</v>
      </c>
      <c r="AG6" t="n">
        <v>15</v>
      </c>
      <c r="AH6" t="n">
        <v>1133010.814161482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0.9758</v>
      </c>
      <c r="E7" t="n">
        <v>102.48</v>
      </c>
      <c r="F7" t="n">
        <v>98.75</v>
      </c>
      <c r="G7" t="n">
        <v>62.37</v>
      </c>
      <c r="H7" t="n">
        <v>1.1</v>
      </c>
      <c r="I7" t="n">
        <v>95</v>
      </c>
      <c r="J7" t="n">
        <v>96.02</v>
      </c>
      <c r="K7" t="n">
        <v>37.55</v>
      </c>
      <c r="L7" t="n">
        <v>6</v>
      </c>
      <c r="M7" t="n">
        <v>93</v>
      </c>
      <c r="N7" t="n">
        <v>12.47</v>
      </c>
      <c r="O7" t="n">
        <v>12076.67</v>
      </c>
      <c r="P7" t="n">
        <v>781.3099999999999</v>
      </c>
      <c r="Q7" t="n">
        <v>1206.59</v>
      </c>
      <c r="R7" t="n">
        <v>310.18</v>
      </c>
      <c r="S7" t="n">
        <v>133.29</v>
      </c>
      <c r="T7" t="n">
        <v>71325.73</v>
      </c>
      <c r="U7" t="n">
        <v>0.43</v>
      </c>
      <c r="V7" t="n">
        <v>0.76</v>
      </c>
      <c r="W7" t="n">
        <v>0.43</v>
      </c>
      <c r="X7" t="n">
        <v>4.21</v>
      </c>
      <c r="Y7" t="n">
        <v>0.5</v>
      </c>
      <c r="Z7" t="n">
        <v>10</v>
      </c>
      <c r="AA7" t="n">
        <v>888.3509861961849</v>
      </c>
      <c r="AB7" t="n">
        <v>1215.48101059315</v>
      </c>
      <c r="AC7" t="n">
        <v>1099.477208880452</v>
      </c>
      <c r="AD7" t="n">
        <v>888350.9861961849</v>
      </c>
      <c r="AE7" t="n">
        <v>1215481.01059315</v>
      </c>
      <c r="AF7" t="n">
        <v>2.087690511901957e-06</v>
      </c>
      <c r="AG7" t="n">
        <v>15</v>
      </c>
      <c r="AH7" t="n">
        <v>1099477.208880452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0.9823</v>
      </c>
      <c r="E8" t="n">
        <v>101.8</v>
      </c>
      <c r="F8" t="n">
        <v>98.34999999999999</v>
      </c>
      <c r="G8" t="n">
        <v>73.76000000000001</v>
      </c>
      <c r="H8" t="n">
        <v>1.27</v>
      </c>
      <c r="I8" t="n">
        <v>80</v>
      </c>
      <c r="J8" t="n">
        <v>97.26000000000001</v>
      </c>
      <c r="K8" t="n">
        <v>37.55</v>
      </c>
      <c r="L8" t="n">
        <v>7</v>
      </c>
      <c r="M8" t="n">
        <v>78</v>
      </c>
      <c r="N8" t="n">
        <v>12.71</v>
      </c>
      <c r="O8" t="n">
        <v>12229.54</v>
      </c>
      <c r="P8" t="n">
        <v>768.54</v>
      </c>
      <c r="Q8" t="n">
        <v>1206.59</v>
      </c>
      <c r="R8" t="n">
        <v>297.5</v>
      </c>
      <c r="S8" t="n">
        <v>133.29</v>
      </c>
      <c r="T8" t="n">
        <v>65063.2</v>
      </c>
      <c r="U8" t="n">
        <v>0.45</v>
      </c>
      <c r="V8" t="n">
        <v>0.76</v>
      </c>
      <c r="W8" t="n">
        <v>0.41</v>
      </c>
      <c r="X8" t="n">
        <v>3.81</v>
      </c>
      <c r="Y8" t="n">
        <v>0.5</v>
      </c>
      <c r="Z8" t="n">
        <v>10</v>
      </c>
      <c r="AA8" t="n">
        <v>871.5820776009916</v>
      </c>
      <c r="AB8" t="n">
        <v>1192.537050061171</v>
      </c>
      <c r="AC8" t="n">
        <v>1078.722987739594</v>
      </c>
      <c r="AD8" t="n">
        <v>871582.0776009916</v>
      </c>
      <c r="AE8" t="n">
        <v>1192537.050061171</v>
      </c>
      <c r="AF8" t="n">
        <v>2.101597038164883e-06</v>
      </c>
      <c r="AG8" t="n">
        <v>15</v>
      </c>
      <c r="AH8" t="n">
        <v>1078722.987739594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0.9909</v>
      </c>
      <c r="E9" t="n">
        <v>100.92</v>
      </c>
      <c r="F9" t="n">
        <v>97.68000000000001</v>
      </c>
      <c r="G9" t="n">
        <v>84.94</v>
      </c>
      <c r="H9" t="n">
        <v>1.43</v>
      </c>
      <c r="I9" t="n">
        <v>69</v>
      </c>
      <c r="J9" t="n">
        <v>98.5</v>
      </c>
      <c r="K9" t="n">
        <v>37.55</v>
      </c>
      <c r="L9" t="n">
        <v>8</v>
      </c>
      <c r="M9" t="n">
        <v>67</v>
      </c>
      <c r="N9" t="n">
        <v>12.95</v>
      </c>
      <c r="O9" t="n">
        <v>12382.79</v>
      </c>
      <c r="P9" t="n">
        <v>753.91</v>
      </c>
      <c r="Q9" t="n">
        <v>1206.6</v>
      </c>
      <c r="R9" t="n">
        <v>274.54</v>
      </c>
      <c r="S9" t="n">
        <v>133.29</v>
      </c>
      <c r="T9" t="n">
        <v>53635.66</v>
      </c>
      <c r="U9" t="n">
        <v>0.49</v>
      </c>
      <c r="V9" t="n">
        <v>0.77</v>
      </c>
      <c r="W9" t="n">
        <v>0.38</v>
      </c>
      <c r="X9" t="n">
        <v>3.14</v>
      </c>
      <c r="Y9" t="n">
        <v>0.5</v>
      </c>
      <c r="Z9" t="n">
        <v>10</v>
      </c>
      <c r="AA9" t="n">
        <v>851.6141740667447</v>
      </c>
      <c r="AB9" t="n">
        <v>1165.216083523883</v>
      </c>
      <c r="AC9" t="n">
        <v>1054.009495903407</v>
      </c>
      <c r="AD9" t="n">
        <v>851614.1740667446</v>
      </c>
      <c r="AE9" t="n">
        <v>1165216.083523883</v>
      </c>
      <c r="AF9" t="n">
        <v>2.119996442143523e-06</v>
      </c>
      <c r="AG9" t="n">
        <v>15</v>
      </c>
      <c r="AH9" t="n">
        <v>1054009.495903407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0.9968</v>
      </c>
      <c r="E10" t="n">
        <v>100.32</v>
      </c>
      <c r="F10" t="n">
        <v>97.25</v>
      </c>
      <c r="G10" t="n">
        <v>97.25</v>
      </c>
      <c r="H10" t="n">
        <v>1.59</v>
      </c>
      <c r="I10" t="n">
        <v>60</v>
      </c>
      <c r="J10" t="n">
        <v>99.75</v>
      </c>
      <c r="K10" t="n">
        <v>37.55</v>
      </c>
      <c r="L10" t="n">
        <v>9</v>
      </c>
      <c r="M10" t="n">
        <v>58</v>
      </c>
      <c r="N10" t="n">
        <v>13.2</v>
      </c>
      <c r="O10" t="n">
        <v>12536.43</v>
      </c>
      <c r="P10" t="n">
        <v>740.4299999999999</v>
      </c>
      <c r="Q10" t="n">
        <v>1206.59</v>
      </c>
      <c r="R10" t="n">
        <v>260.02</v>
      </c>
      <c r="S10" t="n">
        <v>133.29</v>
      </c>
      <c r="T10" t="n">
        <v>46423.75</v>
      </c>
      <c r="U10" t="n">
        <v>0.51</v>
      </c>
      <c r="V10" t="n">
        <v>0.77</v>
      </c>
      <c r="W10" t="n">
        <v>0.37</v>
      </c>
      <c r="X10" t="n">
        <v>2.71</v>
      </c>
      <c r="Y10" t="n">
        <v>0.5</v>
      </c>
      <c r="Z10" t="n">
        <v>10</v>
      </c>
      <c r="AA10" t="n">
        <v>827.7214911036307</v>
      </c>
      <c r="AB10" t="n">
        <v>1132.525060622971</v>
      </c>
      <c r="AC10" t="n">
        <v>1024.438458346019</v>
      </c>
      <c r="AD10" t="n">
        <v>827721.4911036306</v>
      </c>
      <c r="AE10" t="n">
        <v>1132525.060622971</v>
      </c>
      <c r="AF10" t="n">
        <v>2.132619289059101e-06</v>
      </c>
      <c r="AG10" t="n">
        <v>14</v>
      </c>
      <c r="AH10" t="n">
        <v>1024438.458346019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1.0005</v>
      </c>
      <c r="E11" t="n">
        <v>99.95</v>
      </c>
      <c r="F11" t="n">
        <v>96.98999999999999</v>
      </c>
      <c r="G11" t="n">
        <v>107.77</v>
      </c>
      <c r="H11" t="n">
        <v>1.74</v>
      </c>
      <c r="I11" t="n">
        <v>54</v>
      </c>
      <c r="J11" t="n">
        <v>101</v>
      </c>
      <c r="K11" t="n">
        <v>37.55</v>
      </c>
      <c r="L11" t="n">
        <v>10</v>
      </c>
      <c r="M11" t="n">
        <v>52</v>
      </c>
      <c r="N11" t="n">
        <v>13.45</v>
      </c>
      <c r="O11" t="n">
        <v>12690.46</v>
      </c>
      <c r="P11" t="n">
        <v>731.38</v>
      </c>
      <c r="Q11" t="n">
        <v>1206.61</v>
      </c>
      <c r="R11" t="n">
        <v>251.05</v>
      </c>
      <c r="S11" t="n">
        <v>133.29</v>
      </c>
      <c r="T11" t="n">
        <v>41965.97</v>
      </c>
      <c r="U11" t="n">
        <v>0.53</v>
      </c>
      <c r="V11" t="n">
        <v>0.77</v>
      </c>
      <c r="W11" t="n">
        <v>0.36</v>
      </c>
      <c r="X11" t="n">
        <v>2.45</v>
      </c>
      <c r="Y11" t="n">
        <v>0.5</v>
      </c>
      <c r="Z11" t="n">
        <v>10</v>
      </c>
      <c r="AA11" t="n">
        <v>816.9715940454474</v>
      </c>
      <c r="AB11" t="n">
        <v>1117.816577215977</v>
      </c>
      <c r="AC11" t="n">
        <v>1011.133731951903</v>
      </c>
      <c r="AD11" t="n">
        <v>816971.5940454474</v>
      </c>
      <c r="AE11" t="n">
        <v>1117816.577215977</v>
      </c>
      <c r="AF11" t="n">
        <v>2.140535311701074e-06</v>
      </c>
      <c r="AG11" t="n">
        <v>14</v>
      </c>
      <c r="AH11" t="n">
        <v>1011133.731951903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1.0048</v>
      </c>
      <c r="E12" t="n">
        <v>99.53</v>
      </c>
      <c r="F12" t="n">
        <v>96.68000000000001</v>
      </c>
      <c r="G12" t="n">
        <v>120.85</v>
      </c>
      <c r="H12" t="n">
        <v>1.89</v>
      </c>
      <c r="I12" t="n">
        <v>48</v>
      </c>
      <c r="J12" t="n">
        <v>102.25</v>
      </c>
      <c r="K12" t="n">
        <v>37.55</v>
      </c>
      <c r="L12" t="n">
        <v>11</v>
      </c>
      <c r="M12" t="n">
        <v>46</v>
      </c>
      <c r="N12" t="n">
        <v>13.7</v>
      </c>
      <c r="O12" t="n">
        <v>12844.88</v>
      </c>
      <c r="P12" t="n">
        <v>718.08</v>
      </c>
      <c r="Q12" t="n">
        <v>1206.6</v>
      </c>
      <c r="R12" t="n">
        <v>240.43</v>
      </c>
      <c r="S12" t="n">
        <v>133.29</v>
      </c>
      <c r="T12" t="n">
        <v>36685.1</v>
      </c>
      <c r="U12" t="n">
        <v>0.55</v>
      </c>
      <c r="V12" t="n">
        <v>0.77</v>
      </c>
      <c r="W12" t="n">
        <v>0.35</v>
      </c>
      <c r="X12" t="n">
        <v>2.14</v>
      </c>
      <c r="Y12" t="n">
        <v>0.5</v>
      </c>
      <c r="Z12" t="n">
        <v>10</v>
      </c>
      <c r="AA12" t="n">
        <v>802.1607524033604</v>
      </c>
      <c r="AB12" t="n">
        <v>1097.551730273056</v>
      </c>
      <c r="AC12" t="n">
        <v>992.8029335593227</v>
      </c>
      <c r="AD12" t="n">
        <v>802160.7524033604</v>
      </c>
      <c r="AE12" t="n">
        <v>1097551.730273056</v>
      </c>
      <c r="AF12" t="n">
        <v>2.149735013690394e-06</v>
      </c>
      <c r="AG12" t="n">
        <v>14</v>
      </c>
      <c r="AH12" t="n">
        <v>992802.9335593227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1.0128</v>
      </c>
      <c r="E13" t="n">
        <v>98.73999999999999</v>
      </c>
      <c r="F13" t="n">
        <v>95.98999999999999</v>
      </c>
      <c r="G13" t="n">
        <v>133.93</v>
      </c>
      <c r="H13" t="n">
        <v>2.04</v>
      </c>
      <c r="I13" t="n">
        <v>43</v>
      </c>
      <c r="J13" t="n">
        <v>103.51</v>
      </c>
      <c r="K13" t="n">
        <v>37.55</v>
      </c>
      <c r="L13" t="n">
        <v>12</v>
      </c>
      <c r="M13" t="n">
        <v>41</v>
      </c>
      <c r="N13" t="n">
        <v>13.95</v>
      </c>
      <c r="O13" t="n">
        <v>12999.7</v>
      </c>
      <c r="P13" t="n">
        <v>702.29</v>
      </c>
      <c r="Q13" t="n">
        <v>1206.59</v>
      </c>
      <c r="R13" t="n">
        <v>216.63</v>
      </c>
      <c r="S13" t="n">
        <v>133.29</v>
      </c>
      <c r="T13" t="n">
        <v>24810.86</v>
      </c>
      <c r="U13" t="n">
        <v>0.62</v>
      </c>
      <c r="V13" t="n">
        <v>0.78</v>
      </c>
      <c r="W13" t="n">
        <v>0.33</v>
      </c>
      <c r="X13" t="n">
        <v>1.45</v>
      </c>
      <c r="Y13" t="n">
        <v>0.5</v>
      </c>
      <c r="Z13" t="n">
        <v>10</v>
      </c>
      <c r="AA13" t="n">
        <v>782.5514930361254</v>
      </c>
      <c r="AB13" t="n">
        <v>1070.721476507337</v>
      </c>
      <c r="AC13" t="n">
        <v>968.5333215565068</v>
      </c>
      <c r="AD13" t="n">
        <v>782551.4930361254</v>
      </c>
      <c r="AE13" t="n">
        <v>1070721.476507337</v>
      </c>
      <c r="AF13" t="n">
        <v>2.166850738321687e-06</v>
      </c>
      <c r="AG13" t="n">
        <v>14</v>
      </c>
      <c r="AH13" t="n">
        <v>968533.3215565068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1.0095</v>
      </c>
      <c r="E14" t="n">
        <v>99.05</v>
      </c>
      <c r="F14" t="n">
        <v>96.36</v>
      </c>
      <c r="G14" t="n">
        <v>144.54</v>
      </c>
      <c r="H14" t="n">
        <v>2.18</v>
      </c>
      <c r="I14" t="n">
        <v>40</v>
      </c>
      <c r="J14" t="n">
        <v>104.76</v>
      </c>
      <c r="K14" t="n">
        <v>37.55</v>
      </c>
      <c r="L14" t="n">
        <v>13</v>
      </c>
      <c r="M14" t="n">
        <v>38</v>
      </c>
      <c r="N14" t="n">
        <v>14.21</v>
      </c>
      <c r="O14" t="n">
        <v>13154.91</v>
      </c>
      <c r="P14" t="n">
        <v>692.89</v>
      </c>
      <c r="Q14" t="n">
        <v>1206.59</v>
      </c>
      <c r="R14" t="n">
        <v>229.79</v>
      </c>
      <c r="S14" t="n">
        <v>133.29</v>
      </c>
      <c r="T14" t="n">
        <v>31405.38</v>
      </c>
      <c r="U14" t="n">
        <v>0.58</v>
      </c>
      <c r="V14" t="n">
        <v>0.78</v>
      </c>
      <c r="W14" t="n">
        <v>0.34</v>
      </c>
      <c r="X14" t="n">
        <v>1.82</v>
      </c>
      <c r="Y14" t="n">
        <v>0.5</v>
      </c>
      <c r="Z14" t="n">
        <v>10</v>
      </c>
      <c r="AA14" t="n">
        <v>776.9427367806848</v>
      </c>
      <c r="AB14" t="n">
        <v>1063.047328757781</v>
      </c>
      <c r="AC14" t="n">
        <v>961.5915836974341</v>
      </c>
      <c r="AD14" t="n">
        <v>776942.7367806848</v>
      </c>
      <c r="AE14" t="n">
        <v>1063047.328757781</v>
      </c>
      <c r="AF14" t="n">
        <v>2.159790501911279e-06</v>
      </c>
      <c r="AG14" t="n">
        <v>14</v>
      </c>
      <c r="AH14" t="n">
        <v>961591.583697434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1.0122</v>
      </c>
      <c r="E15" t="n">
        <v>98.79000000000001</v>
      </c>
      <c r="F15" t="n">
        <v>96.17</v>
      </c>
      <c r="G15" t="n">
        <v>160.28</v>
      </c>
      <c r="H15" t="n">
        <v>2.33</v>
      </c>
      <c r="I15" t="n">
        <v>36</v>
      </c>
      <c r="J15" t="n">
        <v>106.03</v>
      </c>
      <c r="K15" t="n">
        <v>37.55</v>
      </c>
      <c r="L15" t="n">
        <v>14</v>
      </c>
      <c r="M15" t="n">
        <v>32</v>
      </c>
      <c r="N15" t="n">
        <v>14.47</v>
      </c>
      <c r="O15" t="n">
        <v>13310.53</v>
      </c>
      <c r="P15" t="n">
        <v>680.84</v>
      </c>
      <c r="Q15" t="n">
        <v>1206.59</v>
      </c>
      <c r="R15" t="n">
        <v>223.24</v>
      </c>
      <c r="S15" t="n">
        <v>133.29</v>
      </c>
      <c r="T15" t="n">
        <v>28151.34</v>
      </c>
      <c r="U15" t="n">
        <v>0.6</v>
      </c>
      <c r="V15" t="n">
        <v>0.78</v>
      </c>
      <c r="W15" t="n">
        <v>0.33</v>
      </c>
      <c r="X15" t="n">
        <v>1.63</v>
      </c>
      <c r="Y15" t="n">
        <v>0.5</v>
      </c>
      <c r="Z15" t="n">
        <v>10</v>
      </c>
      <c r="AA15" t="n">
        <v>764.6394301772381</v>
      </c>
      <c r="AB15" t="n">
        <v>1046.213401879365</v>
      </c>
      <c r="AC15" t="n">
        <v>946.36426317373</v>
      </c>
      <c r="AD15" t="n">
        <v>764639.4301772381</v>
      </c>
      <c r="AE15" t="n">
        <v>1046213.401879365</v>
      </c>
      <c r="AF15" t="n">
        <v>2.16556705897434e-06</v>
      </c>
      <c r="AG15" t="n">
        <v>14</v>
      </c>
      <c r="AH15" t="n">
        <v>946364.26317373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1.014</v>
      </c>
      <c r="E16" t="n">
        <v>98.62</v>
      </c>
      <c r="F16" t="n">
        <v>96.03</v>
      </c>
      <c r="G16" t="n">
        <v>169.47</v>
      </c>
      <c r="H16" t="n">
        <v>2.46</v>
      </c>
      <c r="I16" t="n">
        <v>34</v>
      </c>
      <c r="J16" t="n">
        <v>107.29</v>
      </c>
      <c r="K16" t="n">
        <v>37.55</v>
      </c>
      <c r="L16" t="n">
        <v>15</v>
      </c>
      <c r="M16" t="n">
        <v>23</v>
      </c>
      <c r="N16" t="n">
        <v>14.74</v>
      </c>
      <c r="O16" t="n">
        <v>13466.55</v>
      </c>
      <c r="P16" t="n">
        <v>673.87</v>
      </c>
      <c r="Q16" t="n">
        <v>1206.6</v>
      </c>
      <c r="R16" t="n">
        <v>218.21</v>
      </c>
      <c r="S16" t="n">
        <v>133.29</v>
      </c>
      <c r="T16" t="n">
        <v>25647.52</v>
      </c>
      <c r="U16" t="n">
        <v>0.61</v>
      </c>
      <c r="V16" t="n">
        <v>0.78</v>
      </c>
      <c r="W16" t="n">
        <v>0.34</v>
      </c>
      <c r="X16" t="n">
        <v>1.49</v>
      </c>
      <c r="Y16" t="n">
        <v>0.5</v>
      </c>
      <c r="Z16" t="n">
        <v>10</v>
      </c>
      <c r="AA16" t="n">
        <v>757.3764897431008</v>
      </c>
      <c r="AB16" t="n">
        <v>1036.275926359061</v>
      </c>
      <c r="AC16" t="n">
        <v>937.3752063697488</v>
      </c>
      <c r="AD16" t="n">
        <v>757376.4897431008</v>
      </c>
      <c r="AE16" t="n">
        <v>1036275.926359061</v>
      </c>
      <c r="AF16" t="n">
        <v>2.169418097016381e-06</v>
      </c>
      <c r="AG16" t="n">
        <v>14</v>
      </c>
      <c r="AH16" t="n">
        <v>937375.2063697488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1.0155</v>
      </c>
      <c r="E17" t="n">
        <v>98.48</v>
      </c>
      <c r="F17" t="n">
        <v>95.93000000000001</v>
      </c>
      <c r="G17" t="n">
        <v>179.87</v>
      </c>
      <c r="H17" t="n">
        <v>2.6</v>
      </c>
      <c r="I17" t="n">
        <v>32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670.15</v>
      </c>
      <c r="Q17" t="n">
        <v>1206.62</v>
      </c>
      <c r="R17" t="n">
        <v>214.39</v>
      </c>
      <c r="S17" t="n">
        <v>133.29</v>
      </c>
      <c r="T17" t="n">
        <v>23748.19</v>
      </c>
      <c r="U17" t="n">
        <v>0.62</v>
      </c>
      <c r="V17" t="n">
        <v>0.78</v>
      </c>
      <c r="W17" t="n">
        <v>0.35</v>
      </c>
      <c r="X17" t="n">
        <v>1.39</v>
      </c>
      <c r="Y17" t="n">
        <v>0.5</v>
      </c>
      <c r="Z17" t="n">
        <v>10</v>
      </c>
      <c r="AA17" t="n">
        <v>753.1470392343243</v>
      </c>
      <c r="AB17" t="n">
        <v>1030.489005582765</v>
      </c>
      <c r="AC17" t="n">
        <v>932.1405811903485</v>
      </c>
      <c r="AD17" t="n">
        <v>753147.0392343244</v>
      </c>
      <c r="AE17" t="n">
        <v>1030489.005582765</v>
      </c>
      <c r="AF17" t="n">
        <v>2.172627295384749e-06</v>
      </c>
      <c r="AG17" t="n">
        <v>14</v>
      </c>
      <c r="AH17" t="n">
        <v>932140.5811903485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1.0143</v>
      </c>
      <c r="E18" t="n">
        <v>98.59</v>
      </c>
      <c r="F18" t="n">
        <v>96.05</v>
      </c>
      <c r="G18" t="n">
        <v>180.09</v>
      </c>
      <c r="H18" t="n">
        <v>2.73</v>
      </c>
      <c r="I18" t="n">
        <v>32</v>
      </c>
      <c r="J18" t="n">
        <v>109.83</v>
      </c>
      <c r="K18" t="n">
        <v>37.55</v>
      </c>
      <c r="L18" t="n">
        <v>17</v>
      </c>
      <c r="M18" t="n">
        <v>2</v>
      </c>
      <c r="N18" t="n">
        <v>15.28</v>
      </c>
      <c r="O18" t="n">
        <v>13779.95</v>
      </c>
      <c r="P18" t="n">
        <v>673.15</v>
      </c>
      <c r="Q18" t="n">
        <v>1206.61</v>
      </c>
      <c r="R18" t="n">
        <v>218.1</v>
      </c>
      <c r="S18" t="n">
        <v>133.29</v>
      </c>
      <c r="T18" t="n">
        <v>25603.23</v>
      </c>
      <c r="U18" t="n">
        <v>0.61</v>
      </c>
      <c r="V18" t="n">
        <v>0.78</v>
      </c>
      <c r="W18" t="n">
        <v>0.36</v>
      </c>
      <c r="X18" t="n">
        <v>1.51</v>
      </c>
      <c r="Y18" t="n">
        <v>0.5</v>
      </c>
      <c r="Z18" t="n">
        <v>10</v>
      </c>
      <c r="AA18" t="n">
        <v>756.5808278515761</v>
      </c>
      <c r="AB18" t="n">
        <v>1035.187266656952</v>
      </c>
      <c r="AC18" t="n">
        <v>936.3904468216653</v>
      </c>
      <c r="AD18" t="n">
        <v>756580.8278515761</v>
      </c>
      <c r="AE18" t="n">
        <v>1035187.266656952</v>
      </c>
      <c r="AF18" t="n">
        <v>2.170059936690055e-06</v>
      </c>
      <c r="AG18" t="n">
        <v>14</v>
      </c>
      <c r="AH18" t="n">
        <v>936390.4468216653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1.0143</v>
      </c>
      <c r="E19" t="n">
        <v>98.59</v>
      </c>
      <c r="F19" t="n">
        <v>96.05</v>
      </c>
      <c r="G19" t="n">
        <v>180.08</v>
      </c>
      <c r="H19" t="n">
        <v>2.86</v>
      </c>
      <c r="I19" t="n">
        <v>32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680.03</v>
      </c>
      <c r="Q19" t="n">
        <v>1206.59</v>
      </c>
      <c r="R19" t="n">
        <v>217.97</v>
      </c>
      <c r="S19" t="n">
        <v>133.29</v>
      </c>
      <c r="T19" t="n">
        <v>25538.49</v>
      </c>
      <c r="U19" t="n">
        <v>0.61</v>
      </c>
      <c r="V19" t="n">
        <v>0.78</v>
      </c>
      <c r="W19" t="n">
        <v>0.36</v>
      </c>
      <c r="X19" t="n">
        <v>1.51</v>
      </c>
      <c r="Y19" t="n">
        <v>0.5</v>
      </c>
      <c r="Z19" t="n">
        <v>10</v>
      </c>
      <c r="AA19" t="n">
        <v>762.4868793062819</v>
      </c>
      <c r="AB19" t="n">
        <v>1043.268186813881</v>
      </c>
      <c r="AC19" t="n">
        <v>943.70013530046</v>
      </c>
      <c r="AD19" t="n">
        <v>762486.8793062819</v>
      </c>
      <c r="AE19" t="n">
        <v>1043268.186813881</v>
      </c>
      <c r="AF19" t="n">
        <v>2.170059936690055e-06</v>
      </c>
      <c r="AG19" t="n">
        <v>14</v>
      </c>
      <c r="AH19" t="n">
        <v>943700.13530046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0.6635</v>
      </c>
      <c r="E42" t="n">
        <v>150.72</v>
      </c>
      <c r="F42" t="n">
        <v>133.42</v>
      </c>
      <c r="G42" t="n">
        <v>9.85</v>
      </c>
      <c r="H42" t="n">
        <v>0.2</v>
      </c>
      <c r="I42" t="n">
        <v>813</v>
      </c>
      <c r="J42" t="n">
        <v>89.87</v>
      </c>
      <c r="K42" t="n">
        <v>37.55</v>
      </c>
      <c r="L42" t="n">
        <v>1</v>
      </c>
      <c r="M42" t="n">
        <v>811</v>
      </c>
      <c r="N42" t="n">
        <v>11.32</v>
      </c>
      <c r="O42" t="n">
        <v>11317.98</v>
      </c>
      <c r="P42" t="n">
        <v>1115.28</v>
      </c>
      <c r="Q42" t="n">
        <v>1206.74</v>
      </c>
      <c r="R42" t="n">
        <v>1488.27</v>
      </c>
      <c r="S42" t="n">
        <v>133.29</v>
      </c>
      <c r="T42" t="n">
        <v>656783.22</v>
      </c>
      <c r="U42" t="n">
        <v>0.09</v>
      </c>
      <c r="V42" t="n">
        <v>0.5600000000000001</v>
      </c>
      <c r="W42" t="n">
        <v>1.57</v>
      </c>
      <c r="X42" t="n">
        <v>38.87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0.8486</v>
      </c>
      <c r="E43" t="n">
        <v>117.84</v>
      </c>
      <c r="F43" t="n">
        <v>109.71</v>
      </c>
      <c r="G43" t="n">
        <v>20.07</v>
      </c>
      <c r="H43" t="n">
        <v>0.39</v>
      </c>
      <c r="I43" t="n">
        <v>328</v>
      </c>
      <c r="J43" t="n">
        <v>91.09999999999999</v>
      </c>
      <c r="K43" t="n">
        <v>37.55</v>
      </c>
      <c r="L43" t="n">
        <v>2</v>
      </c>
      <c r="M43" t="n">
        <v>326</v>
      </c>
      <c r="N43" t="n">
        <v>11.54</v>
      </c>
      <c r="O43" t="n">
        <v>11468.97</v>
      </c>
      <c r="P43" t="n">
        <v>906.95</v>
      </c>
      <c r="Q43" t="n">
        <v>1206.63</v>
      </c>
      <c r="R43" t="n">
        <v>681.99</v>
      </c>
      <c r="S43" t="n">
        <v>133.29</v>
      </c>
      <c r="T43" t="n">
        <v>256068.32</v>
      </c>
      <c r="U43" t="n">
        <v>0.2</v>
      </c>
      <c r="V43" t="n">
        <v>0.68</v>
      </c>
      <c r="W43" t="n">
        <v>0.8</v>
      </c>
      <c r="X43" t="n">
        <v>15.17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0.9111</v>
      </c>
      <c r="E44" t="n">
        <v>109.76</v>
      </c>
      <c r="F44" t="n">
        <v>103.94</v>
      </c>
      <c r="G44" t="n">
        <v>30.42</v>
      </c>
      <c r="H44" t="n">
        <v>0.57</v>
      </c>
      <c r="I44" t="n">
        <v>205</v>
      </c>
      <c r="J44" t="n">
        <v>92.31999999999999</v>
      </c>
      <c r="K44" t="n">
        <v>37.55</v>
      </c>
      <c r="L44" t="n">
        <v>3</v>
      </c>
      <c r="M44" t="n">
        <v>203</v>
      </c>
      <c r="N44" t="n">
        <v>11.77</v>
      </c>
      <c r="O44" t="n">
        <v>11620.34</v>
      </c>
      <c r="P44" t="n">
        <v>850.15</v>
      </c>
      <c r="Q44" t="n">
        <v>1206.64</v>
      </c>
      <c r="R44" t="n">
        <v>486.51</v>
      </c>
      <c r="S44" t="n">
        <v>133.29</v>
      </c>
      <c r="T44" t="n">
        <v>158942.92</v>
      </c>
      <c r="U44" t="n">
        <v>0.27</v>
      </c>
      <c r="V44" t="n">
        <v>0.72</v>
      </c>
      <c r="W44" t="n">
        <v>0.61</v>
      </c>
      <c r="X44" t="n">
        <v>9.4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0.9425</v>
      </c>
      <c r="E45" t="n">
        <v>106.1</v>
      </c>
      <c r="F45" t="n">
        <v>101.34</v>
      </c>
      <c r="G45" t="n">
        <v>40.81</v>
      </c>
      <c r="H45" t="n">
        <v>0.75</v>
      </c>
      <c r="I45" t="n">
        <v>149</v>
      </c>
      <c r="J45" t="n">
        <v>93.55</v>
      </c>
      <c r="K45" t="n">
        <v>37.55</v>
      </c>
      <c r="L45" t="n">
        <v>4</v>
      </c>
      <c r="M45" t="n">
        <v>147</v>
      </c>
      <c r="N45" t="n">
        <v>12</v>
      </c>
      <c r="O45" t="n">
        <v>11772.07</v>
      </c>
      <c r="P45" t="n">
        <v>820.1</v>
      </c>
      <c r="Q45" t="n">
        <v>1206.62</v>
      </c>
      <c r="R45" t="n">
        <v>398.52</v>
      </c>
      <c r="S45" t="n">
        <v>133.29</v>
      </c>
      <c r="T45" t="n">
        <v>115228.48</v>
      </c>
      <c r="U45" t="n">
        <v>0.33</v>
      </c>
      <c r="V45" t="n">
        <v>0.74</v>
      </c>
      <c r="W45" t="n">
        <v>0.51</v>
      </c>
      <c r="X45" t="n">
        <v>6.8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0.9624</v>
      </c>
      <c r="E46" t="n">
        <v>103.91</v>
      </c>
      <c r="F46" t="n">
        <v>99.78</v>
      </c>
      <c r="G46" t="n">
        <v>51.61</v>
      </c>
      <c r="H46" t="n">
        <v>0.93</v>
      </c>
      <c r="I46" t="n">
        <v>116</v>
      </c>
      <c r="J46" t="n">
        <v>94.79000000000001</v>
      </c>
      <c r="K46" t="n">
        <v>37.55</v>
      </c>
      <c r="L46" t="n">
        <v>5</v>
      </c>
      <c r="M46" t="n">
        <v>114</v>
      </c>
      <c r="N46" t="n">
        <v>12.23</v>
      </c>
      <c r="O46" t="n">
        <v>11924.18</v>
      </c>
      <c r="P46" t="n">
        <v>798.4</v>
      </c>
      <c r="Q46" t="n">
        <v>1206.63</v>
      </c>
      <c r="R46" t="n">
        <v>345.26</v>
      </c>
      <c r="S46" t="n">
        <v>133.29</v>
      </c>
      <c r="T46" t="n">
        <v>88761.88</v>
      </c>
      <c r="U46" t="n">
        <v>0.39</v>
      </c>
      <c r="V46" t="n">
        <v>0.75</v>
      </c>
      <c r="W46" t="n">
        <v>0.47</v>
      </c>
      <c r="X46" t="n">
        <v>5.24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0.9758</v>
      </c>
      <c r="E47" t="n">
        <v>102.48</v>
      </c>
      <c r="F47" t="n">
        <v>98.75</v>
      </c>
      <c r="G47" t="n">
        <v>62.37</v>
      </c>
      <c r="H47" t="n">
        <v>1.1</v>
      </c>
      <c r="I47" t="n">
        <v>95</v>
      </c>
      <c r="J47" t="n">
        <v>96.02</v>
      </c>
      <c r="K47" t="n">
        <v>37.55</v>
      </c>
      <c r="L47" t="n">
        <v>6</v>
      </c>
      <c r="M47" t="n">
        <v>93</v>
      </c>
      <c r="N47" t="n">
        <v>12.47</v>
      </c>
      <c r="O47" t="n">
        <v>12076.67</v>
      </c>
      <c r="P47" t="n">
        <v>781.3099999999999</v>
      </c>
      <c r="Q47" t="n">
        <v>1206.59</v>
      </c>
      <c r="R47" t="n">
        <v>310.18</v>
      </c>
      <c r="S47" t="n">
        <v>133.29</v>
      </c>
      <c r="T47" t="n">
        <v>71325.73</v>
      </c>
      <c r="U47" t="n">
        <v>0.43</v>
      </c>
      <c r="V47" t="n">
        <v>0.76</v>
      </c>
      <c r="W47" t="n">
        <v>0.43</v>
      </c>
      <c r="X47" t="n">
        <v>4.21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0.9823</v>
      </c>
      <c r="E48" t="n">
        <v>101.8</v>
      </c>
      <c r="F48" t="n">
        <v>98.34999999999999</v>
      </c>
      <c r="G48" t="n">
        <v>73.76000000000001</v>
      </c>
      <c r="H48" t="n">
        <v>1.27</v>
      </c>
      <c r="I48" t="n">
        <v>80</v>
      </c>
      <c r="J48" t="n">
        <v>97.26000000000001</v>
      </c>
      <c r="K48" t="n">
        <v>37.55</v>
      </c>
      <c r="L48" t="n">
        <v>7</v>
      </c>
      <c r="M48" t="n">
        <v>78</v>
      </c>
      <c r="N48" t="n">
        <v>12.71</v>
      </c>
      <c r="O48" t="n">
        <v>12229.54</v>
      </c>
      <c r="P48" t="n">
        <v>768.54</v>
      </c>
      <c r="Q48" t="n">
        <v>1206.59</v>
      </c>
      <c r="R48" t="n">
        <v>297.5</v>
      </c>
      <c r="S48" t="n">
        <v>133.29</v>
      </c>
      <c r="T48" t="n">
        <v>65063.2</v>
      </c>
      <c r="U48" t="n">
        <v>0.45</v>
      </c>
      <c r="V48" t="n">
        <v>0.76</v>
      </c>
      <c r="W48" t="n">
        <v>0.41</v>
      </c>
      <c r="X48" t="n">
        <v>3.81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0.9909</v>
      </c>
      <c r="E49" t="n">
        <v>100.92</v>
      </c>
      <c r="F49" t="n">
        <v>97.68000000000001</v>
      </c>
      <c r="G49" t="n">
        <v>84.94</v>
      </c>
      <c r="H49" t="n">
        <v>1.43</v>
      </c>
      <c r="I49" t="n">
        <v>69</v>
      </c>
      <c r="J49" t="n">
        <v>98.5</v>
      </c>
      <c r="K49" t="n">
        <v>37.55</v>
      </c>
      <c r="L49" t="n">
        <v>8</v>
      </c>
      <c r="M49" t="n">
        <v>67</v>
      </c>
      <c r="N49" t="n">
        <v>12.95</v>
      </c>
      <c r="O49" t="n">
        <v>12382.79</v>
      </c>
      <c r="P49" t="n">
        <v>753.91</v>
      </c>
      <c r="Q49" t="n">
        <v>1206.6</v>
      </c>
      <c r="R49" t="n">
        <v>274.54</v>
      </c>
      <c r="S49" t="n">
        <v>133.29</v>
      </c>
      <c r="T49" t="n">
        <v>53635.66</v>
      </c>
      <c r="U49" t="n">
        <v>0.49</v>
      </c>
      <c r="V49" t="n">
        <v>0.77</v>
      </c>
      <c r="W49" t="n">
        <v>0.38</v>
      </c>
      <c r="X49" t="n">
        <v>3.14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0.9968</v>
      </c>
      <c r="E50" t="n">
        <v>100.32</v>
      </c>
      <c r="F50" t="n">
        <v>97.25</v>
      </c>
      <c r="G50" t="n">
        <v>97.25</v>
      </c>
      <c r="H50" t="n">
        <v>1.59</v>
      </c>
      <c r="I50" t="n">
        <v>60</v>
      </c>
      <c r="J50" t="n">
        <v>99.75</v>
      </c>
      <c r="K50" t="n">
        <v>37.55</v>
      </c>
      <c r="L50" t="n">
        <v>9</v>
      </c>
      <c r="M50" t="n">
        <v>58</v>
      </c>
      <c r="N50" t="n">
        <v>13.2</v>
      </c>
      <c r="O50" t="n">
        <v>12536.43</v>
      </c>
      <c r="P50" t="n">
        <v>740.4299999999999</v>
      </c>
      <c r="Q50" t="n">
        <v>1206.59</v>
      </c>
      <c r="R50" t="n">
        <v>260.02</v>
      </c>
      <c r="S50" t="n">
        <v>133.29</v>
      </c>
      <c r="T50" t="n">
        <v>46423.75</v>
      </c>
      <c r="U50" t="n">
        <v>0.51</v>
      </c>
      <c r="V50" t="n">
        <v>0.77</v>
      </c>
      <c r="W50" t="n">
        <v>0.37</v>
      </c>
      <c r="X50" t="n">
        <v>2.71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1.0005</v>
      </c>
      <c r="E51" t="n">
        <v>99.95</v>
      </c>
      <c r="F51" t="n">
        <v>96.98999999999999</v>
      </c>
      <c r="G51" t="n">
        <v>107.77</v>
      </c>
      <c r="H51" t="n">
        <v>1.74</v>
      </c>
      <c r="I51" t="n">
        <v>54</v>
      </c>
      <c r="J51" t="n">
        <v>101</v>
      </c>
      <c r="K51" t="n">
        <v>37.55</v>
      </c>
      <c r="L51" t="n">
        <v>10</v>
      </c>
      <c r="M51" t="n">
        <v>52</v>
      </c>
      <c r="N51" t="n">
        <v>13.45</v>
      </c>
      <c r="O51" t="n">
        <v>12690.46</v>
      </c>
      <c r="P51" t="n">
        <v>731.38</v>
      </c>
      <c r="Q51" t="n">
        <v>1206.61</v>
      </c>
      <c r="R51" t="n">
        <v>251.05</v>
      </c>
      <c r="S51" t="n">
        <v>133.29</v>
      </c>
      <c r="T51" t="n">
        <v>41965.97</v>
      </c>
      <c r="U51" t="n">
        <v>0.53</v>
      </c>
      <c r="V51" t="n">
        <v>0.77</v>
      </c>
      <c r="W51" t="n">
        <v>0.36</v>
      </c>
      <c r="X51" t="n">
        <v>2.45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1.0048</v>
      </c>
      <c r="E52" t="n">
        <v>99.53</v>
      </c>
      <c r="F52" t="n">
        <v>96.68000000000001</v>
      </c>
      <c r="G52" t="n">
        <v>120.85</v>
      </c>
      <c r="H52" t="n">
        <v>1.89</v>
      </c>
      <c r="I52" t="n">
        <v>48</v>
      </c>
      <c r="J52" t="n">
        <v>102.25</v>
      </c>
      <c r="K52" t="n">
        <v>37.55</v>
      </c>
      <c r="L52" t="n">
        <v>11</v>
      </c>
      <c r="M52" t="n">
        <v>46</v>
      </c>
      <c r="N52" t="n">
        <v>13.7</v>
      </c>
      <c r="O52" t="n">
        <v>12844.88</v>
      </c>
      <c r="P52" t="n">
        <v>718.08</v>
      </c>
      <c r="Q52" t="n">
        <v>1206.6</v>
      </c>
      <c r="R52" t="n">
        <v>240.43</v>
      </c>
      <c r="S52" t="n">
        <v>133.29</v>
      </c>
      <c r="T52" t="n">
        <v>36685.1</v>
      </c>
      <c r="U52" t="n">
        <v>0.55</v>
      </c>
      <c r="V52" t="n">
        <v>0.77</v>
      </c>
      <c r="W52" t="n">
        <v>0.35</v>
      </c>
      <c r="X52" t="n">
        <v>2.14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1.0128</v>
      </c>
      <c r="E53" t="n">
        <v>98.73999999999999</v>
      </c>
      <c r="F53" t="n">
        <v>95.98999999999999</v>
      </c>
      <c r="G53" t="n">
        <v>133.93</v>
      </c>
      <c r="H53" t="n">
        <v>2.04</v>
      </c>
      <c r="I53" t="n">
        <v>43</v>
      </c>
      <c r="J53" t="n">
        <v>103.51</v>
      </c>
      <c r="K53" t="n">
        <v>37.55</v>
      </c>
      <c r="L53" t="n">
        <v>12</v>
      </c>
      <c r="M53" t="n">
        <v>41</v>
      </c>
      <c r="N53" t="n">
        <v>13.95</v>
      </c>
      <c r="O53" t="n">
        <v>12999.7</v>
      </c>
      <c r="P53" t="n">
        <v>702.29</v>
      </c>
      <c r="Q53" t="n">
        <v>1206.59</v>
      </c>
      <c r="R53" t="n">
        <v>216.63</v>
      </c>
      <c r="S53" t="n">
        <v>133.29</v>
      </c>
      <c r="T53" t="n">
        <v>24810.86</v>
      </c>
      <c r="U53" t="n">
        <v>0.62</v>
      </c>
      <c r="V53" t="n">
        <v>0.78</v>
      </c>
      <c r="W53" t="n">
        <v>0.33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1.0095</v>
      </c>
      <c r="E54" t="n">
        <v>99.05</v>
      </c>
      <c r="F54" t="n">
        <v>96.36</v>
      </c>
      <c r="G54" t="n">
        <v>144.54</v>
      </c>
      <c r="H54" t="n">
        <v>2.18</v>
      </c>
      <c r="I54" t="n">
        <v>40</v>
      </c>
      <c r="J54" t="n">
        <v>104.76</v>
      </c>
      <c r="K54" t="n">
        <v>37.55</v>
      </c>
      <c r="L54" t="n">
        <v>13</v>
      </c>
      <c r="M54" t="n">
        <v>38</v>
      </c>
      <c r="N54" t="n">
        <v>14.21</v>
      </c>
      <c r="O54" t="n">
        <v>13154.91</v>
      </c>
      <c r="P54" t="n">
        <v>692.89</v>
      </c>
      <c r="Q54" t="n">
        <v>1206.59</v>
      </c>
      <c r="R54" t="n">
        <v>229.79</v>
      </c>
      <c r="S54" t="n">
        <v>133.29</v>
      </c>
      <c r="T54" t="n">
        <v>31405.38</v>
      </c>
      <c r="U54" t="n">
        <v>0.58</v>
      </c>
      <c r="V54" t="n">
        <v>0.78</v>
      </c>
      <c r="W54" t="n">
        <v>0.34</v>
      </c>
      <c r="X54" t="n">
        <v>1.82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1.0122</v>
      </c>
      <c r="E55" t="n">
        <v>98.79000000000001</v>
      </c>
      <c r="F55" t="n">
        <v>96.17</v>
      </c>
      <c r="G55" t="n">
        <v>160.28</v>
      </c>
      <c r="H55" t="n">
        <v>2.33</v>
      </c>
      <c r="I55" t="n">
        <v>36</v>
      </c>
      <c r="J55" t="n">
        <v>106.03</v>
      </c>
      <c r="K55" t="n">
        <v>37.55</v>
      </c>
      <c r="L55" t="n">
        <v>14</v>
      </c>
      <c r="M55" t="n">
        <v>32</v>
      </c>
      <c r="N55" t="n">
        <v>14.47</v>
      </c>
      <c r="O55" t="n">
        <v>13310.53</v>
      </c>
      <c r="P55" t="n">
        <v>680.84</v>
      </c>
      <c r="Q55" t="n">
        <v>1206.59</v>
      </c>
      <c r="R55" t="n">
        <v>223.24</v>
      </c>
      <c r="S55" t="n">
        <v>133.29</v>
      </c>
      <c r="T55" t="n">
        <v>28151.34</v>
      </c>
      <c r="U55" t="n">
        <v>0.6</v>
      </c>
      <c r="V55" t="n">
        <v>0.78</v>
      </c>
      <c r="W55" t="n">
        <v>0.33</v>
      </c>
      <c r="X55" t="n">
        <v>1.63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1.014</v>
      </c>
      <c r="E56" t="n">
        <v>98.62</v>
      </c>
      <c r="F56" t="n">
        <v>96.03</v>
      </c>
      <c r="G56" t="n">
        <v>169.47</v>
      </c>
      <c r="H56" t="n">
        <v>2.46</v>
      </c>
      <c r="I56" t="n">
        <v>34</v>
      </c>
      <c r="J56" t="n">
        <v>107.29</v>
      </c>
      <c r="K56" t="n">
        <v>37.55</v>
      </c>
      <c r="L56" t="n">
        <v>15</v>
      </c>
      <c r="M56" t="n">
        <v>23</v>
      </c>
      <c r="N56" t="n">
        <v>14.74</v>
      </c>
      <c r="O56" t="n">
        <v>13466.55</v>
      </c>
      <c r="P56" t="n">
        <v>673.87</v>
      </c>
      <c r="Q56" t="n">
        <v>1206.6</v>
      </c>
      <c r="R56" t="n">
        <v>218.21</v>
      </c>
      <c r="S56" t="n">
        <v>133.29</v>
      </c>
      <c r="T56" t="n">
        <v>25647.52</v>
      </c>
      <c r="U56" t="n">
        <v>0.61</v>
      </c>
      <c r="V56" t="n">
        <v>0.78</v>
      </c>
      <c r="W56" t="n">
        <v>0.34</v>
      </c>
      <c r="X56" t="n">
        <v>1.49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1.0155</v>
      </c>
      <c r="E57" t="n">
        <v>98.48</v>
      </c>
      <c r="F57" t="n">
        <v>95.93000000000001</v>
      </c>
      <c r="G57" t="n">
        <v>179.87</v>
      </c>
      <c r="H57" t="n">
        <v>2.6</v>
      </c>
      <c r="I57" t="n">
        <v>32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670.15</v>
      </c>
      <c r="Q57" t="n">
        <v>1206.62</v>
      </c>
      <c r="R57" t="n">
        <v>214.39</v>
      </c>
      <c r="S57" t="n">
        <v>133.29</v>
      </c>
      <c r="T57" t="n">
        <v>23748.19</v>
      </c>
      <c r="U57" t="n">
        <v>0.62</v>
      </c>
      <c r="V57" t="n">
        <v>0.78</v>
      </c>
      <c r="W57" t="n">
        <v>0.35</v>
      </c>
      <c r="X57" t="n">
        <v>1.39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1.0143</v>
      </c>
      <c r="E58" t="n">
        <v>98.59</v>
      </c>
      <c r="F58" t="n">
        <v>96.05</v>
      </c>
      <c r="G58" t="n">
        <v>180.09</v>
      </c>
      <c r="H58" t="n">
        <v>2.73</v>
      </c>
      <c r="I58" t="n">
        <v>32</v>
      </c>
      <c r="J58" t="n">
        <v>109.83</v>
      </c>
      <c r="K58" t="n">
        <v>37.55</v>
      </c>
      <c r="L58" t="n">
        <v>17</v>
      </c>
      <c r="M58" t="n">
        <v>2</v>
      </c>
      <c r="N58" t="n">
        <v>15.28</v>
      </c>
      <c r="O58" t="n">
        <v>13779.95</v>
      </c>
      <c r="P58" t="n">
        <v>673.15</v>
      </c>
      <c r="Q58" t="n">
        <v>1206.61</v>
      </c>
      <c r="R58" t="n">
        <v>218.1</v>
      </c>
      <c r="S58" t="n">
        <v>133.29</v>
      </c>
      <c r="T58" t="n">
        <v>25603.23</v>
      </c>
      <c r="U58" t="n">
        <v>0.61</v>
      </c>
      <c r="V58" t="n">
        <v>0.78</v>
      </c>
      <c r="W58" t="n">
        <v>0.36</v>
      </c>
      <c r="X58" t="n">
        <v>1.51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1.0143</v>
      </c>
      <c r="E59" t="n">
        <v>98.59</v>
      </c>
      <c r="F59" t="n">
        <v>96.05</v>
      </c>
      <c r="G59" t="n">
        <v>180.08</v>
      </c>
      <c r="H59" t="n">
        <v>2.86</v>
      </c>
      <c r="I59" t="n">
        <v>32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680.03</v>
      </c>
      <c r="Q59" t="n">
        <v>1206.59</v>
      </c>
      <c r="R59" t="n">
        <v>217.97</v>
      </c>
      <c r="S59" t="n">
        <v>133.29</v>
      </c>
      <c r="T59" t="n">
        <v>25538.49</v>
      </c>
      <c r="U59" t="n">
        <v>0.61</v>
      </c>
      <c r="V59" t="n">
        <v>0.78</v>
      </c>
      <c r="W59" t="n">
        <v>0.36</v>
      </c>
      <c r="X59" t="n">
        <v>1.51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0.7288</v>
      </c>
      <c r="E60" t="n">
        <v>137.2</v>
      </c>
      <c r="F60" t="n">
        <v>125.26</v>
      </c>
      <c r="G60" t="n">
        <v>11.58</v>
      </c>
      <c r="H60" t="n">
        <v>0.24</v>
      </c>
      <c r="I60" t="n">
        <v>649</v>
      </c>
      <c r="J60" t="n">
        <v>71.52</v>
      </c>
      <c r="K60" t="n">
        <v>32.27</v>
      </c>
      <c r="L60" t="n">
        <v>1</v>
      </c>
      <c r="M60" t="n">
        <v>647</v>
      </c>
      <c r="N60" t="n">
        <v>8.25</v>
      </c>
      <c r="O60" t="n">
        <v>9054.6</v>
      </c>
      <c r="P60" t="n">
        <v>892.34</v>
      </c>
      <c r="Q60" t="n">
        <v>1206.75</v>
      </c>
      <c r="R60" t="n">
        <v>1210.7</v>
      </c>
      <c r="S60" t="n">
        <v>133.29</v>
      </c>
      <c r="T60" t="n">
        <v>518818.71</v>
      </c>
      <c r="U60" t="n">
        <v>0.11</v>
      </c>
      <c r="V60" t="n">
        <v>0.6</v>
      </c>
      <c r="W60" t="n">
        <v>1.3</v>
      </c>
      <c r="X60" t="n">
        <v>30.72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0.8844</v>
      </c>
      <c r="E61" t="n">
        <v>113.07</v>
      </c>
      <c r="F61" t="n">
        <v>107.01</v>
      </c>
      <c r="G61" t="n">
        <v>23.69</v>
      </c>
      <c r="H61" t="n">
        <v>0.48</v>
      </c>
      <c r="I61" t="n">
        <v>271</v>
      </c>
      <c r="J61" t="n">
        <v>72.7</v>
      </c>
      <c r="K61" t="n">
        <v>32.27</v>
      </c>
      <c r="L61" t="n">
        <v>2</v>
      </c>
      <c r="M61" t="n">
        <v>269</v>
      </c>
      <c r="N61" t="n">
        <v>8.43</v>
      </c>
      <c r="O61" t="n">
        <v>9200.25</v>
      </c>
      <c r="P61" t="n">
        <v>749.78</v>
      </c>
      <c r="Q61" t="n">
        <v>1206.61</v>
      </c>
      <c r="R61" t="n">
        <v>590.58</v>
      </c>
      <c r="S61" t="n">
        <v>133.29</v>
      </c>
      <c r="T61" t="n">
        <v>210645.33</v>
      </c>
      <c r="U61" t="n">
        <v>0.23</v>
      </c>
      <c r="V61" t="n">
        <v>0.7</v>
      </c>
      <c r="W61" t="n">
        <v>0.71</v>
      </c>
      <c r="X61" t="n">
        <v>12.47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0.9366</v>
      </c>
      <c r="E62" t="n">
        <v>106.76</v>
      </c>
      <c r="F62" t="n">
        <v>102.28</v>
      </c>
      <c r="G62" t="n">
        <v>36.1</v>
      </c>
      <c r="H62" t="n">
        <v>0.71</v>
      </c>
      <c r="I62" t="n">
        <v>170</v>
      </c>
      <c r="J62" t="n">
        <v>73.88</v>
      </c>
      <c r="K62" t="n">
        <v>32.27</v>
      </c>
      <c r="L62" t="n">
        <v>3</v>
      </c>
      <c r="M62" t="n">
        <v>168</v>
      </c>
      <c r="N62" t="n">
        <v>8.609999999999999</v>
      </c>
      <c r="O62" t="n">
        <v>9346.23</v>
      </c>
      <c r="P62" t="n">
        <v>704.75</v>
      </c>
      <c r="Q62" t="n">
        <v>1206.6</v>
      </c>
      <c r="R62" t="n">
        <v>430.24</v>
      </c>
      <c r="S62" t="n">
        <v>133.29</v>
      </c>
      <c r="T62" t="n">
        <v>130983.88</v>
      </c>
      <c r="U62" t="n">
        <v>0.31</v>
      </c>
      <c r="V62" t="n">
        <v>0.73</v>
      </c>
      <c r="W62" t="n">
        <v>0.54</v>
      </c>
      <c r="X62" t="n">
        <v>7.73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0.9629</v>
      </c>
      <c r="E63" t="n">
        <v>103.86</v>
      </c>
      <c r="F63" t="n">
        <v>100.1</v>
      </c>
      <c r="G63" t="n">
        <v>48.83</v>
      </c>
      <c r="H63" t="n">
        <v>0.93</v>
      </c>
      <c r="I63" t="n">
        <v>123</v>
      </c>
      <c r="J63" t="n">
        <v>75.06999999999999</v>
      </c>
      <c r="K63" t="n">
        <v>32.27</v>
      </c>
      <c r="L63" t="n">
        <v>4</v>
      </c>
      <c r="M63" t="n">
        <v>121</v>
      </c>
      <c r="N63" t="n">
        <v>8.800000000000001</v>
      </c>
      <c r="O63" t="n">
        <v>9492.549999999999</v>
      </c>
      <c r="P63" t="n">
        <v>676.63</v>
      </c>
      <c r="Q63" t="n">
        <v>1206.62</v>
      </c>
      <c r="R63" t="n">
        <v>356.45</v>
      </c>
      <c r="S63" t="n">
        <v>133.29</v>
      </c>
      <c r="T63" t="n">
        <v>94320.89999999999</v>
      </c>
      <c r="U63" t="n">
        <v>0.37</v>
      </c>
      <c r="V63" t="n">
        <v>0.75</v>
      </c>
      <c r="W63" t="n">
        <v>0.47</v>
      </c>
      <c r="X63" t="n">
        <v>5.56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0.9799</v>
      </c>
      <c r="E64" t="n">
        <v>102.05</v>
      </c>
      <c r="F64" t="n">
        <v>98.73</v>
      </c>
      <c r="G64" t="n">
        <v>62.35</v>
      </c>
      <c r="H64" t="n">
        <v>1.15</v>
      </c>
      <c r="I64" t="n">
        <v>95</v>
      </c>
      <c r="J64" t="n">
        <v>76.26000000000001</v>
      </c>
      <c r="K64" t="n">
        <v>32.27</v>
      </c>
      <c r="L64" t="n">
        <v>5</v>
      </c>
      <c r="M64" t="n">
        <v>93</v>
      </c>
      <c r="N64" t="n">
        <v>8.99</v>
      </c>
      <c r="O64" t="n">
        <v>9639.200000000001</v>
      </c>
      <c r="P64" t="n">
        <v>655.71</v>
      </c>
      <c r="Q64" t="n">
        <v>1206.6</v>
      </c>
      <c r="R64" t="n">
        <v>309.58</v>
      </c>
      <c r="S64" t="n">
        <v>133.29</v>
      </c>
      <c r="T64" t="n">
        <v>71027.87</v>
      </c>
      <c r="U64" t="n">
        <v>0.43</v>
      </c>
      <c r="V64" t="n">
        <v>0.76</v>
      </c>
      <c r="W64" t="n">
        <v>0.43</v>
      </c>
      <c r="X64" t="n">
        <v>4.19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0.9876</v>
      </c>
      <c r="E65" t="n">
        <v>101.25</v>
      </c>
      <c r="F65" t="n">
        <v>98.2</v>
      </c>
      <c r="G65" t="n">
        <v>75.54000000000001</v>
      </c>
      <c r="H65" t="n">
        <v>1.36</v>
      </c>
      <c r="I65" t="n">
        <v>78</v>
      </c>
      <c r="J65" t="n">
        <v>77.45</v>
      </c>
      <c r="K65" t="n">
        <v>32.27</v>
      </c>
      <c r="L65" t="n">
        <v>6</v>
      </c>
      <c r="M65" t="n">
        <v>76</v>
      </c>
      <c r="N65" t="n">
        <v>9.18</v>
      </c>
      <c r="O65" t="n">
        <v>9786.190000000001</v>
      </c>
      <c r="P65" t="n">
        <v>639.65</v>
      </c>
      <c r="Q65" t="n">
        <v>1206.61</v>
      </c>
      <c r="R65" t="n">
        <v>292.37</v>
      </c>
      <c r="S65" t="n">
        <v>133.29</v>
      </c>
      <c r="T65" t="n">
        <v>62506.87</v>
      </c>
      <c r="U65" t="n">
        <v>0.46</v>
      </c>
      <c r="V65" t="n">
        <v>0.76</v>
      </c>
      <c r="W65" t="n">
        <v>0.4</v>
      </c>
      <c r="X65" t="n">
        <v>3.66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0.9966</v>
      </c>
      <c r="E66" t="n">
        <v>100.34</v>
      </c>
      <c r="F66" t="n">
        <v>97.48</v>
      </c>
      <c r="G66" t="n">
        <v>89.98</v>
      </c>
      <c r="H66" t="n">
        <v>1.56</v>
      </c>
      <c r="I66" t="n">
        <v>65</v>
      </c>
      <c r="J66" t="n">
        <v>78.65000000000001</v>
      </c>
      <c r="K66" t="n">
        <v>32.27</v>
      </c>
      <c r="L66" t="n">
        <v>7</v>
      </c>
      <c r="M66" t="n">
        <v>63</v>
      </c>
      <c r="N66" t="n">
        <v>9.380000000000001</v>
      </c>
      <c r="O66" t="n">
        <v>9933.52</v>
      </c>
      <c r="P66" t="n">
        <v>621.46</v>
      </c>
      <c r="Q66" t="n">
        <v>1206.6</v>
      </c>
      <c r="R66" t="n">
        <v>267.77</v>
      </c>
      <c r="S66" t="n">
        <v>133.29</v>
      </c>
      <c r="T66" t="n">
        <v>50270.09</v>
      </c>
      <c r="U66" t="n">
        <v>0.5</v>
      </c>
      <c r="V66" t="n">
        <v>0.77</v>
      </c>
      <c r="W66" t="n">
        <v>0.38</v>
      </c>
      <c r="X66" t="n">
        <v>2.94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1.002</v>
      </c>
      <c r="E67" t="n">
        <v>99.8</v>
      </c>
      <c r="F67" t="n">
        <v>97.08</v>
      </c>
      <c r="G67" t="n">
        <v>104.02</v>
      </c>
      <c r="H67" t="n">
        <v>1.75</v>
      </c>
      <c r="I67" t="n">
        <v>56</v>
      </c>
      <c r="J67" t="n">
        <v>79.84</v>
      </c>
      <c r="K67" t="n">
        <v>32.27</v>
      </c>
      <c r="L67" t="n">
        <v>8</v>
      </c>
      <c r="M67" t="n">
        <v>54</v>
      </c>
      <c r="N67" t="n">
        <v>9.57</v>
      </c>
      <c r="O67" t="n">
        <v>10081.19</v>
      </c>
      <c r="P67" t="n">
        <v>604.28</v>
      </c>
      <c r="Q67" t="n">
        <v>1206.64</v>
      </c>
      <c r="R67" t="n">
        <v>254.18</v>
      </c>
      <c r="S67" t="n">
        <v>133.29</v>
      </c>
      <c r="T67" t="n">
        <v>43520.86</v>
      </c>
      <c r="U67" t="n">
        <v>0.52</v>
      </c>
      <c r="V67" t="n">
        <v>0.77</v>
      </c>
      <c r="W67" t="n">
        <v>0.36</v>
      </c>
      <c r="X67" t="n">
        <v>2.54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1.0073</v>
      </c>
      <c r="E68" t="n">
        <v>99.27</v>
      </c>
      <c r="F68" t="n">
        <v>96.68000000000001</v>
      </c>
      <c r="G68" t="n">
        <v>120.85</v>
      </c>
      <c r="H68" t="n">
        <v>1.94</v>
      </c>
      <c r="I68" t="n">
        <v>48</v>
      </c>
      <c r="J68" t="n">
        <v>81.04000000000001</v>
      </c>
      <c r="K68" t="n">
        <v>32.27</v>
      </c>
      <c r="L68" t="n">
        <v>9</v>
      </c>
      <c r="M68" t="n">
        <v>43</v>
      </c>
      <c r="N68" t="n">
        <v>9.77</v>
      </c>
      <c r="O68" t="n">
        <v>10229.34</v>
      </c>
      <c r="P68" t="n">
        <v>588.4299999999999</v>
      </c>
      <c r="Q68" t="n">
        <v>1206.6</v>
      </c>
      <c r="R68" t="n">
        <v>240.37</v>
      </c>
      <c r="S68" t="n">
        <v>133.29</v>
      </c>
      <c r="T68" t="n">
        <v>36655.56</v>
      </c>
      <c r="U68" t="n">
        <v>0.55</v>
      </c>
      <c r="V68" t="n">
        <v>0.77</v>
      </c>
      <c r="W68" t="n">
        <v>0.36</v>
      </c>
      <c r="X68" t="n">
        <v>2.14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1.0132</v>
      </c>
      <c r="E69" t="n">
        <v>98.7</v>
      </c>
      <c r="F69" t="n">
        <v>96.19</v>
      </c>
      <c r="G69" t="n">
        <v>134.21</v>
      </c>
      <c r="H69" t="n">
        <v>2.13</v>
      </c>
      <c r="I69" t="n">
        <v>43</v>
      </c>
      <c r="J69" t="n">
        <v>82.25</v>
      </c>
      <c r="K69" t="n">
        <v>32.27</v>
      </c>
      <c r="L69" t="n">
        <v>10</v>
      </c>
      <c r="M69" t="n">
        <v>20</v>
      </c>
      <c r="N69" t="n">
        <v>9.98</v>
      </c>
      <c r="O69" t="n">
        <v>10377.72</v>
      </c>
      <c r="P69" t="n">
        <v>574.4</v>
      </c>
      <c r="Q69" t="n">
        <v>1206.63</v>
      </c>
      <c r="R69" t="n">
        <v>222.28</v>
      </c>
      <c r="S69" t="n">
        <v>133.29</v>
      </c>
      <c r="T69" t="n">
        <v>27638.2</v>
      </c>
      <c r="U69" t="n">
        <v>0.6</v>
      </c>
      <c r="V69" t="n">
        <v>0.78</v>
      </c>
      <c r="W69" t="n">
        <v>0.37</v>
      </c>
      <c r="X69" t="n">
        <v>1.65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1.0092</v>
      </c>
      <c r="E70" t="n">
        <v>99.09</v>
      </c>
      <c r="F70" t="n">
        <v>96.59</v>
      </c>
      <c r="G70" t="n">
        <v>137.99</v>
      </c>
      <c r="H70" t="n">
        <v>2.31</v>
      </c>
      <c r="I70" t="n">
        <v>42</v>
      </c>
      <c r="J70" t="n">
        <v>83.45</v>
      </c>
      <c r="K70" t="n">
        <v>32.27</v>
      </c>
      <c r="L70" t="n">
        <v>11</v>
      </c>
      <c r="M70" t="n">
        <v>4</v>
      </c>
      <c r="N70" t="n">
        <v>10.18</v>
      </c>
      <c r="O70" t="n">
        <v>10526.45</v>
      </c>
      <c r="P70" t="n">
        <v>579.24</v>
      </c>
      <c r="Q70" t="n">
        <v>1206.6</v>
      </c>
      <c r="R70" t="n">
        <v>236.23</v>
      </c>
      <c r="S70" t="n">
        <v>133.29</v>
      </c>
      <c r="T70" t="n">
        <v>34616.54</v>
      </c>
      <c r="U70" t="n">
        <v>0.5600000000000001</v>
      </c>
      <c r="V70" t="n">
        <v>0.77</v>
      </c>
      <c r="W70" t="n">
        <v>0.39</v>
      </c>
      <c r="X70" t="n">
        <v>2.05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1.0095</v>
      </c>
      <c r="E71" t="n">
        <v>99.06</v>
      </c>
      <c r="F71" t="n">
        <v>96.56</v>
      </c>
      <c r="G71" t="n">
        <v>137.94</v>
      </c>
      <c r="H71" t="n">
        <v>2.48</v>
      </c>
      <c r="I71" t="n">
        <v>42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586.9299999999999</v>
      </c>
      <c r="Q71" t="n">
        <v>1206.61</v>
      </c>
      <c r="R71" t="n">
        <v>234.79</v>
      </c>
      <c r="S71" t="n">
        <v>133.29</v>
      </c>
      <c r="T71" t="n">
        <v>33897.53</v>
      </c>
      <c r="U71" t="n">
        <v>0.57</v>
      </c>
      <c r="V71" t="n">
        <v>0.77</v>
      </c>
      <c r="W71" t="n">
        <v>0.4</v>
      </c>
      <c r="X71" t="n">
        <v>2.02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0.8502</v>
      </c>
      <c r="E72" t="n">
        <v>117.62</v>
      </c>
      <c r="F72" t="n">
        <v>111.8</v>
      </c>
      <c r="G72" t="n">
        <v>18.08</v>
      </c>
      <c r="H72" t="n">
        <v>0.43</v>
      </c>
      <c r="I72" t="n">
        <v>371</v>
      </c>
      <c r="J72" t="n">
        <v>39.78</v>
      </c>
      <c r="K72" t="n">
        <v>19.54</v>
      </c>
      <c r="L72" t="n">
        <v>1</v>
      </c>
      <c r="M72" t="n">
        <v>369</v>
      </c>
      <c r="N72" t="n">
        <v>4.24</v>
      </c>
      <c r="O72" t="n">
        <v>5140</v>
      </c>
      <c r="P72" t="n">
        <v>511.49</v>
      </c>
      <c r="Q72" t="n">
        <v>1206.67</v>
      </c>
      <c r="R72" t="n">
        <v>753.26</v>
      </c>
      <c r="S72" t="n">
        <v>133.29</v>
      </c>
      <c r="T72" t="n">
        <v>291486.64</v>
      </c>
      <c r="U72" t="n">
        <v>0.18</v>
      </c>
      <c r="V72" t="n">
        <v>0.67</v>
      </c>
      <c r="W72" t="n">
        <v>0.87</v>
      </c>
      <c r="X72" t="n">
        <v>17.26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0.9494</v>
      </c>
      <c r="E73" t="n">
        <v>105.33</v>
      </c>
      <c r="F73" t="n">
        <v>101.85</v>
      </c>
      <c r="G73" t="n">
        <v>38.19</v>
      </c>
      <c r="H73" t="n">
        <v>0.84</v>
      </c>
      <c r="I73" t="n">
        <v>160</v>
      </c>
      <c r="J73" t="n">
        <v>40.89</v>
      </c>
      <c r="K73" t="n">
        <v>19.54</v>
      </c>
      <c r="L73" t="n">
        <v>2</v>
      </c>
      <c r="M73" t="n">
        <v>158</v>
      </c>
      <c r="N73" t="n">
        <v>4.35</v>
      </c>
      <c r="O73" t="n">
        <v>5277.26</v>
      </c>
      <c r="P73" t="n">
        <v>442.01</v>
      </c>
      <c r="Q73" t="n">
        <v>1206.61</v>
      </c>
      <c r="R73" t="n">
        <v>415.69</v>
      </c>
      <c r="S73" t="n">
        <v>133.29</v>
      </c>
      <c r="T73" t="n">
        <v>123756.64</v>
      </c>
      <c r="U73" t="n">
        <v>0.32</v>
      </c>
      <c r="V73" t="n">
        <v>0.73</v>
      </c>
      <c r="W73" t="n">
        <v>0.53</v>
      </c>
      <c r="X73" t="n">
        <v>7.31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0.983</v>
      </c>
      <c r="E74" t="n">
        <v>101.73</v>
      </c>
      <c r="F74" t="n">
        <v>98.94</v>
      </c>
      <c r="G74" t="n">
        <v>60.58</v>
      </c>
      <c r="H74" t="n">
        <v>1.22</v>
      </c>
      <c r="I74" t="n">
        <v>98</v>
      </c>
      <c r="J74" t="n">
        <v>42.01</v>
      </c>
      <c r="K74" t="n">
        <v>19.54</v>
      </c>
      <c r="L74" t="n">
        <v>3</v>
      </c>
      <c r="M74" t="n">
        <v>93</v>
      </c>
      <c r="N74" t="n">
        <v>4.46</v>
      </c>
      <c r="O74" t="n">
        <v>5414.79</v>
      </c>
      <c r="P74" t="n">
        <v>402.38</v>
      </c>
      <c r="Q74" t="n">
        <v>1206.6</v>
      </c>
      <c r="R74" t="n">
        <v>316.79</v>
      </c>
      <c r="S74" t="n">
        <v>133.29</v>
      </c>
      <c r="T74" t="n">
        <v>74614.78</v>
      </c>
      <c r="U74" t="n">
        <v>0.42</v>
      </c>
      <c r="V74" t="n">
        <v>0.76</v>
      </c>
      <c r="W74" t="n">
        <v>0.44</v>
      </c>
      <c r="X74" t="n">
        <v>4.4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0.9861</v>
      </c>
      <c r="E75" t="n">
        <v>101.4</v>
      </c>
      <c r="F75" t="n">
        <v>98.78</v>
      </c>
      <c r="G75" t="n">
        <v>71.41</v>
      </c>
      <c r="H75" t="n">
        <v>1.59</v>
      </c>
      <c r="I75" t="n">
        <v>83</v>
      </c>
      <c r="J75" t="n">
        <v>43.13</v>
      </c>
      <c r="K75" t="n">
        <v>19.54</v>
      </c>
      <c r="L75" t="n">
        <v>4</v>
      </c>
      <c r="M75" t="n">
        <v>8</v>
      </c>
      <c r="N75" t="n">
        <v>4.58</v>
      </c>
      <c r="O75" t="n">
        <v>5552.61</v>
      </c>
      <c r="P75" t="n">
        <v>395.14</v>
      </c>
      <c r="Q75" t="n">
        <v>1206.62</v>
      </c>
      <c r="R75" t="n">
        <v>309.2</v>
      </c>
      <c r="S75" t="n">
        <v>133.29</v>
      </c>
      <c r="T75" t="n">
        <v>70895.50999999999</v>
      </c>
      <c r="U75" t="n">
        <v>0.43</v>
      </c>
      <c r="V75" t="n">
        <v>0.76</v>
      </c>
      <c r="W75" t="n">
        <v>0.51</v>
      </c>
      <c r="X75" t="n">
        <v>4.24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0.9893</v>
      </c>
      <c r="E76" t="n">
        <v>101.09</v>
      </c>
      <c r="F76" t="n">
        <v>98.48</v>
      </c>
      <c r="G76" t="n">
        <v>72.06</v>
      </c>
      <c r="H76" t="n">
        <v>1.94</v>
      </c>
      <c r="I76" t="n">
        <v>82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403.2</v>
      </c>
      <c r="Q76" t="n">
        <v>1206.61</v>
      </c>
      <c r="R76" t="n">
        <v>297.63</v>
      </c>
      <c r="S76" t="n">
        <v>133.29</v>
      </c>
      <c r="T76" t="n">
        <v>65119.47</v>
      </c>
      <c r="U76" t="n">
        <v>0.45</v>
      </c>
      <c r="V76" t="n">
        <v>0.76</v>
      </c>
      <c r="W76" t="n">
        <v>0.52</v>
      </c>
      <c r="X76" t="n">
        <v>3.94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0.4968</v>
      </c>
      <c r="E77" t="n">
        <v>201.3</v>
      </c>
      <c r="F77" t="n">
        <v>160.45</v>
      </c>
      <c r="G77" t="n">
        <v>7.2</v>
      </c>
      <c r="H77" t="n">
        <v>0.12</v>
      </c>
      <c r="I77" t="n">
        <v>1337</v>
      </c>
      <c r="J77" t="n">
        <v>141.81</v>
      </c>
      <c r="K77" t="n">
        <v>47.83</v>
      </c>
      <c r="L77" t="n">
        <v>1</v>
      </c>
      <c r="M77" t="n">
        <v>1335</v>
      </c>
      <c r="N77" t="n">
        <v>22.98</v>
      </c>
      <c r="O77" t="n">
        <v>17723.39</v>
      </c>
      <c r="P77" t="n">
        <v>1822.34</v>
      </c>
      <c r="Q77" t="n">
        <v>1206.8</v>
      </c>
      <c r="R77" t="n">
        <v>2409.75</v>
      </c>
      <c r="S77" t="n">
        <v>133.29</v>
      </c>
      <c r="T77" t="n">
        <v>1114902.67</v>
      </c>
      <c r="U77" t="n">
        <v>0.06</v>
      </c>
      <c r="V77" t="n">
        <v>0.47</v>
      </c>
      <c r="W77" t="n">
        <v>2.41</v>
      </c>
      <c r="X77" t="n">
        <v>65.89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0.7516</v>
      </c>
      <c r="E78" t="n">
        <v>133.04</v>
      </c>
      <c r="F78" t="n">
        <v>116.98</v>
      </c>
      <c r="G78" t="n">
        <v>14.65</v>
      </c>
      <c r="H78" t="n">
        <v>0.25</v>
      </c>
      <c r="I78" t="n">
        <v>479</v>
      </c>
      <c r="J78" t="n">
        <v>143.17</v>
      </c>
      <c r="K78" t="n">
        <v>47.83</v>
      </c>
      <c r="L78" t="n">
        <v>2</v>
      </c>
      <c r="M78" t="n">
        <v>477</v>
      </c>
      <c r="N78" t="n">
        <v>23.34</v>
      </c>
      <c r="O78" t="n">
        <v>17891.86</v>
      </c>
      <c r="P78" t="n">
        <v>1321.36</v>
      </c>
      <c r="Q78" t="n">
        <v>1206.63</v>
      </c>
      <c r="R78" t="n">
        <v>928.8099999999999</v>
      </c>
      <c r="S78" t="n">
        <v>133.29</v>
      </c>
      <c r="T78" t="n">
        <v>378720.83</v>
      </c>
      <c r="U78" t="n">
        <v>0.14</v>
      </c>
      <c r="V78" t="n">
        <v>0.64</v>
      </c>
      <c r="W78" t="n">
        <v>1.04</v>
      </c>
      <c r="X78" t="n">
        <v>22.43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0.8421</v>
      </c>
      <c r="E79" t="n">
        <v>118.76</v>
      </c>
      <c r="F79" t="n">
        <v>108.06</v>
      </c>
      <c r="G79" t="n">
        <v>22.13</v>
      </c>
      <c r="H79" t="n">
        <v>0.37</v>
      </c>
      <c r="I79" t="n">
        <v>293</v>
      </c>
      <c r="J79" t="n">
        <v>144.54</v>
      </c>
      <c r="K79" t="n">
        <v>47.83</v>
      </c>
      <c r="L79" t="n">
        <v>3</v>
      </c>
      <c r="M79" t="n">
        <v>291</v>
      </c>
      <c r="N79" t="n">
        <v>23.71</v>
      </c>
      <c r="O79" t="n">
        <v>18060.85</v>
      </c>
      <c r="P79" t="n">
        <v>1215.73</v>
      </c>
      <c r="Q79" t="n">
        <v>1206.66</v>
      </c>
      <c r="R79" t="n">
        <v>626.11</v>
      </c>
      <c r="S79" t="n">
        <v>133.29</v>
      </c>
      <c r="T79" t="n">
        <v>228299.79</v>
      </c>
      <c r="U79" t="n">
        <v>0.21</v>
      </c>
      <c r="V79" t="n">
        <v>0.6899999999999999</v>
      </c>
      <c r="W79" t="n">
        <v>0.75</v>
      </c>
      <c r="X79" t="n">
        <v>13.52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0.8887</v>
      </c>
      <c r="E80" t="n">
        <v>112.52</v>
      </c>
      <c r="F80" t="n">
        <v>104.2</v>
      </c>
      <c r="G80" t="n">
        <v>29.63</v>
      </c>
      <c r="H80" t="n">
        <v>0.49</v>
      </c>
      <c r="I80" t="n">
        <v>211</v>
      </c>
      <c r="J80" t="n">
        <v>145.92</v>
      </c>
      <c r="K80" t="n">
        <v>47.83</v>
      </c>
      <c r="L80" t="n">
        <v>4</v>
      </c>
      <c r="M80" t="n">
        <v>209</v>
      </c>
      <c r="N80" t="n">
        <v>24.09</v>
      </c>
      <c r="O80" t="n">
        <v>18230.35</v>
      </c>
      <c r="P80" t="n">
        <v>1167.28</v>
      </c>
      <c r="Q80" t="n">
        <v>1206.6</v>
      </c>
      <c r="R80" t="n">
        <v>495.28</v>
      </c>
      <c r="S80" t="n">
        <v>133.29</v>
      </c>
      <c r="T80" t="n">
        <v>163296.32</v>
      </c>
      <c r="U80" t="n">
        <v>0.27</v>
      </c>
      <c r="V80" t="n">
        <v>0.72</v>
      </c>
      <c r="W80" t="n">
        <v>0.61</v>
      </c>
      <c r="X80" t="n">
        <v>9.66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0.9169</v>
      </c>
      <c r="E81" t="n">
        <v>109.06</v>
      </c>
      <c r="F81" t="n">
        <v>102.07</v>
      </c>
      <c r="G81" t="n">
        <v>37.12</v>
      </c>
      <c r="H81" t="n">
        <v>0.6</v>
      </c>
      <c r="I81" t="n">
        <v>165</v>
      </c>
      <c r="J81" t="n">
        <v>147.3</v>
      </c>
      <c r="K81" t="n">
        <v>47.83</v>
      </c>
      <c r="L81" t="n">
        <v>5</v>
      </c>
      <c r="M81" t="n">
        <v>163</v>
      </c>
      <c r="N81" t="n">
        <v>24.47</v>
      </c>
      <c r="O81" t="n">
        <v>18400.38</v>
      </c>
      <c r="P81" t="n">
        <v>1139.16</v>
      </c>
      <c r="Q81" t="n">
        <v>1206.6</v>
      </c>
      <c r="R81" t="n">
        <v>423.03</v>
      </c>
      <c r="S81" t="n">
        <v>133.29</v>
      </c>
      <c r="T81" t="n">
        <v>127403.15</v>
      </c>
      <c r="U81" t="n">
        <v>0.32</v>
      </c>
      <c r="V81" t="n">
        <v>0.73</v>
      </c>
      <c r="W81" t="n">
        <v>0.54</v>
      </c>
      <c r="X81" t="n">
        <v>7.53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0.9365</v>
      </c>
      <c r="E82" t="n">
        <v>106.78</v>
      </c>
      <c r="F82" t="n">
        <v>100.65</v>
      </c>
      <c r="G82" t="n">
        <v>44.73</v>
      </c>
      <c r="H82" t="n">
        <v>0.71</v>
      </c>
      <c r="I82" t="n">
        <v>135</v>
      </c>
      <c r="J82" t="n">
        <v>148.68</v>
      </c>
      <c r="K82" t="n">
        <v>47.83</v>
      </c>
      <c r="L82" t="n">
        <v>6</v>
      </c>
      <c r="M82" t="n">
        <v>133</v>
      </c>
      <c r="N82" t="n">
        <v>24.85</v>
      </c>
      <c r="O82" t="n">
        <v>18570.94</v>
      </c>
      <c r="P82" t="n">
        <v>1119.04</v>
      </c>
      <c r="Q82" t="n">
        <v>1206.62</v>
      </c>
      <c r="R82" t="n">
        <v>374.91</v>
      </c>
      <c r="S82" t="n">
        <v>133.29</v>
      </c>
      <c r="T82" t="n">
        <v>103492.63</v>
      </c>
      <c r="U82" t="n">
        <v>0.36</v>
      </c>
      <c r="V82" t="n">
        <v>0.74</v>
      </c>
      <c r="W82" t="n">
        <v>0.49</v>
      </c>
      <c r="X82" t="n">
        <v>6.11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0.9496</v>
      </c>
      <c r="E83" t="n">
        <v>105.31</v>
      </c>
      <c r="F83" t="n">
        <v>99.76000000000001</v>
      </c>
      <c r="G83" t="n">
        <v>52.05</v>
      </c>
      <c r="H83" t="n">
        <v>0.83</v>
      </c>
      <c r="I83" t="n">
        <v>115</v>
      </c>
      <c r="J83" t="n">
        <v>150.07</v>
      </c>
      <c r="K83" t="n">
        <v>47.83</v>
      </c>
      <c r="L83" t="n">
        <v>7</v>
      </c>
      <c r="M83" t="n">
        <v>113</v>
      </c>
      <c r="N83" t="n">
        <v>25.24</v>
      </c>
      <c r="O83" t="n">
        <v>18742.03</v>
      </c>
      <c r="P83" t="n">
        <v>1104.98</v>
      </c>
      <c r="Q83" t="n">
        <v>1206.62</v>
      </c>
      <c r="R83" t="n">
        <v>344.72</v>
      </c>
      <c r="S83" t="n">
        <v>133.29</v>
      </c>
      <c r="T83" t="n">
        <v>88498.45</v>
      </c>
      <c r="U83" t="n">
        <v>0.39</v>
      </c>
      <c r="V83" t="n">
        <v>0.75</v>
      </c>
      <c r="W83" t="n">
        <v>0.46</v>
      </c>
      <c r="X83" t="n">
        <v>5.22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0.9613</v>
      </c>
      <c r="E84" t="n">
        <v>104.03</v>
      </c>
      <c r="F84" t="n">
        <v>98.94</v>
      </c>
      <c r="G84" t="n">
        <v>59.96</v>
      </c>
      <c r="H84" t="n">
        <v>0.9399999999999999</v>
      </c>
      <c r="I84" t="n">
        <v>99</v>
      </c>
      <c r="J84" t="n">
        <v>151.46</v>
      </c>
      <c r="K84" t="n">
        <v>47.83</v>
      </c>
      <c r="L84" t="n">
        <v>8</v>
      </c>
      <c r="M84" t="n">
        <v>97</v>
      </c>
      <c r="N84" t="n">
        <v>25.63</v>
      </c>
      <c r="O84" t="n">
        <v>18913.66</v>
      </c>
      <c r="P84" t="n">
        <v>1091.11</v>
      </c>
      <c r="Q84" t="n">
        <v>1206.62</v>
      </c>
      <c r="R84" t="n">
        <v>317.02</v>
      </c>
      <c r="S84" t="n">
        <v>133.29</v>
      </c>
      <c r="T84" t="n">
        <v>74724.91</v>
      </c>
      <c r="U84" t="n">
        <v>0.42</v>
      </c>
      <c r="V84" t="n">
        <v>0.76</v>
      </c>
      <c r="W84" t="n">
        <v>0.43</v>
      </c>
      <c r="X84" t="n">
        <v>4.4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0.9755</v>
      </c>
      <c r="E85" t="n">
        <v>102.52</v>
      </c>
      <c r="F85" t="n">
        <v>97.77</v>
      </c>
      <c r="G85" t="n">
        <v>67.43000000000001</v>
      </c>
      <c r="H85" t="n">
        <v>1.04</v>
      </c>
      <c r="I85" t="n">
        <v>87</v>
      </c>
      <c r="J85" t="n">
        <v>152.85</v>
      </c>
      <c r="K85" t="n">
        <v>47.83</v>
      </c>
      <c r="L85" t="n">
        <v>9</v>
      </c>
      <c r="M85" t="n">
        <v>85</v>
      </c>
      <c r="N85" t="n">
        <v>26.03</v>
      </c>
      <c r="O85" t="n">
        <v>19085.83</v>
      </c>
      <c r="P85" t="n">
        <v>1073.91</v>
      </c>
      <c r="Q85" t="n">
        <v>1206.59</v>
      </c>
      <c r="R85" t="n">
        <v>276.4</v>
      </c>
      <c r="S85" t="n">
        <v>133.29</v>
      </c>
      <c r="T85" t="n">
        <v>54474.76</v>
      </c>
      <c r="U85" t="n">
        <v>0.48</v>
      </c>
      <c r="V85" t="n">
        <v>0.77</v>
      </c>
      <c r="W85" t="n">
        <v>0.41</v>
      </c>
      <c r="X85" t="n">
        <v>3.24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0.9743000000000001</v>
      </c>
      <c r="E86" t="n">
        <v>102.64</v>
      </c>
      <c r="F86" t="n">
        <v>98.16</v>
      </c>
      <c r="G86" t="n">
        <v>75.51000000000001</v>
      </c>
      <c r="H86" t="n">
        <v>1.15</v>
      </c>
      <c r="I86" t="n">
        <v>78</v>
      </c>
      <c r="J86" t="n">
        <v>154.25</v>
      </c>
      <c r="K86" t="n">
        <v>47.83</v>
      </c>
      <c r="L86" t="n">
        <v>10</v>
      </c>
      <c r="M86" t="n">
        <v>76</v>
      </c>
      <c r="N86" t="n">
        <v>26.43</v>
      </c>
      <c r="O86" t="n">
        <v>19258.55</v>
      </c>
      <c r="P86" t="n">
        <v>1074.5</v>
      </c>
      <c r="Q86" t="n">
        <v>1206.6</v>
      </c>
      <c r="R86" t="n">
        <v>290.86</v>
      </c>
      <c r="S86" t="n">
        <v>133.29</v>
      </c>
      <c r="T86" t="n">
        <v>61751.58</v>
      </c>
      <c r="U86" t="n">
        <v>0.46</v>
      </c>
      <c r="V86" t="n">
        <v>0.76</v>
      </c>
      <c r="W86" t="n">
        <v>0.4</v>
      </c>
      <c r="X86" t="n">
        <v>3.62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0.9798</v>
      </c>
      <c r="E87" t="n">
        <v>102.06</v>
      </c>
      <c r="F87" t="n">
        <v>97.78</v>
      </c>
      <c r="G87" t="n">
        <v>82.63</v>
      </c>
      <c r="H87" t="n">
        <v>1.25</v>
      </c>
      <c r="I87" t="n">
        <v>71</v>
      </c>
      <c r="J87" t="n">
        <v>155.66</v>
      </c>
      <c r="K87" t="n">
        <v>47.83</v>
      </c>
      <c r="L87" t="n">
        <v>11</v>
      </c>
      <c r="M87" t="n">
        <v>69</v>
      </c>
      <c r="N87" t="n">
        <v>26.83</v>
      </c>
      <c r="O87" t="n">
        <v>19431.82</v>
      </c>
      <c r="P87" t="n">
        <v>1066.9</v>
      </c>
      <c r="Q87" t="n">
        <v>1206.59</v>
      </c>
      <c r="R87" t="n">
        <v>277.99</v>
      </c>
      <c r="S87" t="n">
        <v>133.29</v>
      </c>
      <c r="T87" t="n">
        <v>55354.34</v>
      </c>
      <c r="U87" t="n">
        <v>0.48</v>
      </c>
      <c r="V87" t="n">
        <v>0.77</v>
      </c>
      <c r="W87" t="n">
        <v>0.39</v>
      </c>
      <c r="X87" t="n">
        <v>3.24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0.9846</v>
      </c>
      <c r="E88" t="n">
        <v>101.56</v>
      </c>
      <c r="F88" t="n">
        <v>97.45999999999999</v>
      </c>
      <c r="G88" t="n">
        <v>89.95999999999999</v>
      </c>
      <c r="H88" t="n">
        <v>1.35</v>
      </c>
      <c r="I88" t="n">
        <v>65</v>
      </c>
      <c r="J88" t="n">
        <v>157.07</v>
      </c>
      <c r="K88" t="n">
        <v>47.83</v>
      </c>
      <c r="L88" t="n">
        <v>12</v>
      </c>
      <c r="M88" t="n">
        <v>63</v>
      </c>
      <c r="N88" t="n">
        <v>27.24</v>
      </c>
      <c r="O88" t="n">
        <v>19605.66</v>
      </c>
      <c r="P88" t="n">
        <v>1059.09</v>
      </c>
      <c r="Q88" t="n">
        <v>1206.59</v>
      </c>
      <c r="R88" t="n">
        <v>266.89</v>
      </c>
      <c r="S88" t="n">
        <v>133.29</v>
      </c>
      <c r="T88" t="n">
        <v>49832.7</v>
      </c>
      <c r="U88" t="n">
        <v>0.5</v>
      </c>
      <c r="V88" t="n">
        <v>0.77</v>
      </c>
      <c r="W88" t="n">
        <v>0.38</v>
      </c>
      <c r="X88" t="n">
        <v>2.92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0.9889</v>
      </c>
      <c r="E89" t="n">
        <v>101.12</v>
      </c>
      <c r="F89" t="n">
        <v>97.19</v>
      </c>
      <c r="G89" t="n">
        <v>98.84</v>
      </c>
      <c r="H89" t="n">
        <v>1.45</v>
      </c>
      <c r="I89" t="n">
        <v>59</v>
      </c>
      <c r="J89" t="n">
        <v>158.48</v>
      </c>
      <c r="K89" t="n">
        <v>47.83</v>
      </c>
      <c r="L89" t="n">
        <v>13</v>
      </c>
      <c r="M89" t="n">
        <v>57</v>
      </c>
      <c r="N89" t="n">
        <v>27.65</v>
      </c>
      <c r="O89" t="n">
        <v>19780.06</v>
      </c>
      <c r="P89" t="n">
        <v>1051.59</v>
      </c>
      <c r="Q89" t="n">
        <v>1206.61</v>
      </c>
      <c r="R89" t="n">
        <v>257.82</v>
      </c>
      <c r="S89" t="n">
        <v>133.29</v>
      </c>
      <c r="T89" t="n">
        <v>45329.14</v>
      </c>
      <c r="U89" t="n">
        <v>0.52</v>
      </c>
      <c r="V89" t="n">
        <v>0.77</v>
      </c>
      <c r="W89" t="n">
        <v>0.37</v>
      </c>
      <c r="X89" t="n">
        <v>2.65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0.9918</v>
      </c>
      <c r="E90" t="n">
        <v>100.83</v>
      </c>
      <c r="F90" t="n">
        <v>97.01000000000001</v>
      </c>
      <c r="G90" t="n">
        <v>105.83</v>
      </c>
      <c r="H90" t="n">
        <v>1.55</v>
      </c>
      <c r="I90" t="n">
        <v>55</v>
      </c>
      <c r="J90" t="n">
        <v>159.9</v>
      </c>
      <c r="K90" t="n">
        <v>47.83</v>
      </c>
      <c r="L90" t="n">
        <v>14</v>
      </c>
      <c r="M90" t="n">
        <v>53</v>
      </c>
      <c r="N90" t="n">
        <v>28.07</v>
      </c>
      <c r="O90" t="n">
        <v>19955.16</v>
      </c>
      <c r="P90" t="n">
        <v>1046.91</v>
      </c>
      <c r="Q90" t="n">
        <v>1206.6</v>
      </c>
      <c r="R90" t="n">
        <v>251.9</v>
      </c>
      <c r="S90" t="n">
        <v>133.29</v>
      </c>
      <c r="T90" t="n">
        <v>42386.06</v>
      </c>
      <c r="U90" t="n">
        <v>0.53</v>
      </c>
      <c r="V90" t="n">
        <v>0.77</v>
      </c>
      <c r="W90" t="n">
        <v>0.36</v>
      </c>
      <c r="X90" t="n">
        <v>2.47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0.9947</v>
      </c>
      <c r="E91" t="n">
        <v>100.54</v>
      </c>
      <c r="F91" t="n">
        <v>96.83</v>
      </c>
      <c r="G91" t="n">
        <v>113.92</v>
      </c>
      <c r="H91" t="n">
        <v>1.65</v>
      </c>
      <c r="I91" t="n">
        <v>51</v>
      </c>
      <c r="J91" t="n">
        <v>161.32</v>
      </c>
      <c r="K91" t="n">
        <v>47.83</v>
      </c>
      <c r="L91" t="n">
        <v>15</v>
      </c>
      <c r="M91" t="n">
        <v>49</v>
      </c>
      <c r="N91" t="n">
        <v>28.5</v>
      </c>
      <c r="O91" t="n">
        <v>20130.71</v>
      </c>
      <c r="P91" t="n">
        <v>1040.04</v>
      </c>
      <c r="Q91" t="n">
        <v>1206.6</v>
      </c>
      <c r="R91" t="n">
        <v>245.69</v>
      </c>
      <c r="S91" t="n">
        <v>133.29</v>
      </c>
      <c r="T91" t="n">
        <v>39300.16</v>
      </c>
      <c r="U91" t="n">
        <v>0.54</v>
      </c>
      <c r="V91" t="n">
        <v>0.77</v>
      </c>
      <c r="W91" t="n">
        <v>0.36</v>
      </c>
      <c r="X91" t="n">
        <v>2.29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0.9972</v>
      </c>
      <c r="E92" t="n">
        <v>100.29</v>
      </c>
      <c r="F92" t="n">
        <v>96.67</v>
      </c>
      <c r="G92" t="n">
        <v>120.84</v>
      </c>
      <c r="H92" t="n">
        <v>1.74</v>
      </c>
      <c r="I92" t="n">
        <v>48</v>
      </c>
      <c r="J92" t="n">
        <v>162.75</v>
      </c>
      <c r="K92" t="n">
        <v>47.83</v>
      </c>
      <c r="L92" t="n">
        <v>16</v>
      </c>
      <c r="M92" t="n">
        <v>46</v>
      </c>
      <c r="N92" t="n">
        <v>28.92</v>
      </c>
      <c r="O92" t="n">
        <v>20306.85</v>
      </c>
      <c r="P92" t="n">
        <v>1035.21</v>
      </c>
      <c r="Q92" t="n">
        <v>1206.6</v>
      </c>
      <c r="R92" t="n">
        <v>240.25</v>
      </c>
      <c r="S92" t="n">
        <v>133.29</v>
      </c>
      <c r="T92" t="n">
        <v>36597.61</v>
      </c>
      <c r="U92" t="n">
        <v>0.55</v>
      </c>
      <c r="V92" t="n">
        <v>0.77</v>
      </c>
      <c r="W92" t="n">
        <v>0.35</v>
      </c>
      <c r="X92" t="n">
        <v>2.13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0.9998</v>
      </c>
      <c r="E93" t="n">
        <v>100.02</v>
      </c>
      <c r="F93" t="n">
        <v>96.48999999999999</v>
      </c>
      <c r="G93" t="n">
        <v>128.66</v>
      </c>
      <c r="H93" t="n">
        <v>1.83</v>
      </c>
      <c r="I93" t="n">
        <v>45</v>
      </c>
      <c r="J93" t="n">
        <v>164.19</v>
      </c>
      <c r="K93" t="n">
        <v>47.83</v>
      </c>
      <c r="L93" t="n">
        <v>17</v>
      </c>
      <c r="M93" t="n">
        <v>43</v>
      </c>
      <c r="N93" t="n">
        <v>29.36</v>
      </c>
      <c r="O93" t="n">
        <v>20483.57</v>
      </c>
      <c r="P93" t="n">
        <v>1027.66</v>
      </c>
      <c r="Q93" t="n">
        <v>1206.59</v>
      </c>
      <c r="R93" t="n">
        <v>234.02</v>
      </c>
      <c r="S93" t="n">
        <v>133.29</v>
      </c>
      <c r="T93" t="n">
        <v>33495.4</v>
      </c>
      <c r="U93" t="n">
        <v>0.57</v>
      </c>
      <c r="V93" t="n">
        <v>0.78</v>
      </c>
      <c r="W93" t="n">
        <v>0.35</v>
      </c>
      <c r="X93" t="n">
        <v>1.96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1.0012</v>
      </c>
      <c r="E94" t="n">
        <v>99.88</v>
      </c>
      <c r="F94" t="n">
        <v>96.44</v>
      </c>
      <c r="G94" t="n">
        <v>137.77</v>
      </c>
      <c r="H94" t="n">
        <v>1.93</v>
      </c>
      <c r="I94" t="n">
        <v>42</v>
      </c>
      <c r="J94" t="n">
        <v>165.62</v>
      </c>
      <c r="K94" t="n">
        <v>47.83</v>
      </c>
      <c r="L94" t="n">
        <v>18</v>
      </c>
      <c r="M94" t="n">
        <v>40</v>
      </c>
      <c r="N94" t="n">
        <v>29.8</v>
      </c>
      <c r="O94" t="n">
        <v>20660.89</v>
      </c>
      <c r="P94" t="n">
        <v>1023.82</v>
      </c>
      <c r="Q94" t="n">
        <v>1206.59</v>
      </c>
      <c r="R94" t="n">
        <v>232.48</v>
      </c>
      <c r="S94" t="n">
        <v>133.29</v>
      </c>
      <c r="T94" t="n">
        <v>32741.34</v>
      </c>
      <c r="U94" t="n">
        <v>0.57</v>
      </c>
      <c r="V94" t="n">
        <v>0.78</v>
      </c>
      <c r="W94" t="n">
        <v>0.34</v>
      </c>
      <c r="X94" t="n">
        <v>1.9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1.0027</v>
      </c>
      <c r="E95" t="n">
        <v>99.73</v>
      </c>
      <c r="F95" t="n">
        <v>96.34999999999999</v>
      </c>
      <c r="G95" t="n">
        <v>144.52</v>
      </c>
      <c r="H95" t="n">
        <v>2.02</v>
      </c>
      <c r="I95" t="n">
        <v>40</v>
      </c>
      <c r="J95" t="n">
        <v>167.07</v>
      </c>
      <c r="K95" t="n">
        <v>47.83</v>
      </c>
      <c r="L95" t="n">
        <v>19</v>
      </c>
      <c r="M95" t="n">
        <v>38</v>
      </c>
      <c r="N95" t="n">
        <v>30.24</v>
      </c>
      <c r="O95" t="n">
        <v>20838.81</v>
      </c>
      <c r="P95" t="n">
        <v>1018.26</v>
      </c>
      <c r="Q95" t="n">
        <v>1206.59</v>
      </c>
      <c r="R95" t="n">
        <v>229.43</v>
      </c>
      <c r="S95" t="n">
        <v>133.29</v>
      </c>
      <c r="T95" t="n">
        <v>31229.4</v>
      </c>
      <c r="U95" t="n">
        <v>0.58</v>
      </c>
      <c r="V95" t="n">
        <v>0.78</v>
      </c>
      <c r="W95" t="n">
        <v>0.34</v>
      </c>
      <c r="X95" t="n">
        <v>1.81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1.0042</v>
      </c>
      <c r="E96" t="n">
        <v>99.58</v>
      </c>
      <c r="F96" t="n">
        <v>96.25</v>
      </c>
      <c r="G96" t="n">
        <v>151.98</v>
      </c>
      <c r="H96" t="n">
        <v>2.1</v>
      </c>
      <c r="I96" t="n">
        <v>38</v>
      </c>
      <c r="J96" t="n">
        <v>168.51</v>
      </c>
      <c r="K96" t="n">
        <v>47.83</v>
      </c>
      <c r="L96" t="n">
        <v>20</v>
      </c>
      <c r="M96" t="n">
        <v>36</v>
      </c>
      <c r="N96" t="n">
        <v>30.69</v>
      </c>
      <c r="O96" t="n">
        <v>21017.33</v>
      </c>
      <c r="P96" t="n">
        <v>1012.06</v>
      </c>
      <c r="Q96" t="n">
        <v>1206.59</v>
      </c>
      <c r="R96" t="n">
        <v>226.01</v>
      </c>
      <c r="S96" t="n">
        <v>133.29</v>
      </c>
      <c r="T96" t="n">
        <v>29529.12</v>
      </c>
      <c r="U96" t="n">
        <v>0.59</v>
      </c>
      <c r="V96" t="n">
        <v>0.78</v>
      </c>
      <c r="W96" t="n">
        <v>0.34</v>
      </c>
      <c r="X96" t="n">
        <v>1.71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1.0058</v>
      </c>
      <c r="E97" t="n">
        <v>99.42</v>
      </c>
      <c r="F97" t="n">
        <v>96.15000000000001</v>
      </c>
      <c r="G97" t="n">
        <v>160.26</v>
      </c>
      <c r="H97" t="n">
        <v>2.19</v>
      </c>
      <c r="I97" t="n">
        <v>36</v>
      </c>
      <c r="J97" t="n">
        <v>169.97</v>
      </c>
      <c r="K97" t="n">
        <v>47.83</v>
      </c>
      <c r="L97" t="n">
        <v>21</v>
      </c>
      <c r="M97" t="n">
        <v>34</v>
      </c>
      <c r="N97" t="n">
        <v>31.14</v>
      </c>
      <c r="O97" t="n">
        <v>21196.47</v>
      </c>
      <c r="P97" t="n">
        <v>1008.57</v>
      </c>
      <c r="Q97" t="n">
        <v>1206.59</v>
      </c>
      <c r="R97" t="n">
        <v>222.78</v>
      </c>
      <c r="S97" t="n">
        <v>133.29</v>
      </c>
      <c r="T97" t="n">
        <v>27923.8</v>
      </c>
      <c r="U97" t="n">
        <v>0.6</v>
      </c>
      <c r="V97" t="n">
        <v>0.78</v>
      </c>
      <c r="W97" t="n">
        <v>0.33</v>
      </c>
      <c r="X97" t="n">
        <v>1.61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1.0076</v>
      </c>
      <c r="E98" t="n">
        <v>99.25</v>
      </c>
      <c r="F98" t="n">
        <v>96.04000000000001</v>
      </c>
      <c r="G98" t="n">
        <v>169.48</v>
      </c>
      <c r="H98" t="n">
        <v>2.28</v>
      </c>
      <c r="I98" t="n">
        <v>34</v>
      </c>
      <c r="J98" t="n">
        <v>171.42</v>
      </c>
      <c r="K98" t="n">
        <v>47.83</v>
      </c>
      <c r="L98" t="n">
        <v>22</v>
      </c>
      <c r="M98" t="n">
        <v>32</v>
      </c>
      <c r="N98" t="n">
        <v>31.6</v>
      </c>
      <c r="O98" t="n">
        <v>21376.23</v>
      </c>
      <c r="P98" t="n">
        <v>1004.11</v>
      </c>
      <c r="Q98" t="n">
        <v>1206.59</v>
      </c>
      <c r="R98" t="n">
        <v>218.92</v>
      </c>
      <c r="S98" t="n">
        <v>133.29</v>
      </c>
      <c r="T98" t="n">
        <v>26002.65</v>
      </c>
      <c r="U98" t="n">
        <v>0.61</v>
      </c>
      <c r="V98" t="n">
        <v>0.78</v>
      </c>
      <c r="W98" t="n">
        <v>0.33</v>
      </c>
      <c r="X98" t="n">
        <v>1.5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1.0081</v>
      </c>
      <c r="E99" t="n">
        <v>99.2</v>
      </c>
      <c r="F99" t="n">
        <v>96.02</v>
      </c>
      <c r="G99" t="n">
        <v>174.58</v>
      </c>
      <c r="H99" t="n">
        <v>2.36</v>
      </c>
      <c r="I99" t="n">
        <v>33</v>
      </c>
      <c r="J99" t="n">
        <v>172.89</v>
      </c>
      <c r="K99" t="n">
        <v>47.83</v>
      </c>
      <c r="L99" t="n">
        <v>23</v>
      </c>
      <c r="M99" t="n">
        <v>31</v>
      </c>
      <c r="N99" t="n">
        <v>32.06</v>
      </c>
      <c r="O99" t="n">
        <v>21556.61</v>
      </c>
      <c r="P99" t="n">
        <v>1000.35</v>
      </c>
      <c r="Q99" t="n">
        <v>1206.61</v>
      </c>
      <c r="R99" t="n">
        <v>218.08</v>
      </c>
      <c r="S99" t="n">
        <v>133.29</v>
      </c>
      <c r="T99" t="n">
        <v>25589.18</v>
      </c>
      <c r="U99" t="n">
        <v>0.61</v>
      </c>
      <c r="V99" t="n">
        <v>0.78</v>
      </c>
      <c r="W99" t="n">
        <v>0.33</v>
      </c>
      <c r="X99" t="n">
        <v>1.48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1.0101</v>
      </c>
      <c r="E100" t="n">
        <v>99</v>
      </c>
      <c r="F100" t="n">
        <v>95.88</v>
      </c>
      <c r="G100" t="n">
        <v>185.57</v>
      </c>
      <c r="H100" t="n">
        <v>2.44</v>
      </c>
      <c r="I100" t="n">
        <v>31</v>
      </c>
      <c r="J100" t="n">
        <v>174.35</v>
      </c>
      <c r="K100" t="n">
        <v>47.83</v>
      </c>
      <c r="L100" t="n">
        <v>24</v>
      </c>
      <c r="M100" t="n">
        <v>29</v>
      </c>
      <c r="N100" t="n">
        <v>32.53</v>
      </c>
      <c r="O100" t="n">
        <v>21737.62</v>
      </c>
      <c r="P100" t="n">
        <v>994.51</v>
      </c>
      <c r="Q100" t="n">
        <v>1206.59</v>
      </c>
      <c r="R100" t="n">
        <v>213.25</v>
      </c>
      <c r="S100" t="n">
        <v>133.29</v>
      </c>
      <c r="T100" t="n">
        <v>23180.48</v>
      </c>
      <c r="U100" t="n">
        <v>0.63</v>
      </c>
      <c r="V100" t="n">
        <v>0.78</v>
      </c>
      <c r="W100" t="n">
        <v>0.32</v>
      </c>
      <c r="X100" t="n">
        <v>1.34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1.0121</v>
      </c>
      <c r="E101" t="n">
        <v>98.81</v>
      </c>
      <c r="F101" t="n">
        <v>95.70999999999999</v>
      </c>
      <c r="G101" t="n">
        <v>191.42</v>
      </c>
      <c r="H101" t="n">
        <v>2.52</v>
      </c>
      <c r="I101" t="n">
        <v>30</v>
      </c>
      <c r="J101" t="n">
        <v>175.83</v>
      </c>
      <c r="K101" t="n">
        <v>47.83</v>
      </c>
      <c r="L101" t="n">
        <v>25</v>
      </c>
      <c r="M101" t="n">
        <v>28</v>
      </c>
      <c r="N101" t="n">
        <v>33</v>
      </c>
      <c r="O101" t="n">
        <v>21919.27</v>
      </c>
      <c r="P101" t="n">
        <v>987.33</v>
      </c>
      <c r="Q101" t="n">
        <v>1206.59</v>
      </c>
      <c r="R101" t="n">
        <v>206.94</v>
      </c>
      <c r="S101" t="n">
        <v>133.29</v>
      </c>
      <c r="T101" t="n">
        <v>20032.5</v>
      </c>
      <c r="U101" t="n">
        <v>0.64</v>
      </c>
      <c r="V101" t="n">
        <v>0.78</v>
      </c>
      <c r="W101" t="n">
        <v>0.34</v>
      </c>
      <c r="X101" t="n">
        <v>1.17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1.0112</v>
      </c>
      <c r="E102" t="n">
        <v>98.89</v>
      </c>
      <c r="F102" t="n">
        <v>95.81999999999999</v>
      </c>
      <c r="G102" t="n">
        <v>198.26</v>
      </c>
      <c r="H102" t="n">
        <v>2.6</v>
      </c>
      <c r="I102" t="n">
        <v>29</v>
      </c>
      <c r="J102" t="n">
        <v>177.3</v>
      </c>
      <c r="K102" t="n">
        <v>47.83</v>
      </c>
      <c r="L102" t="n">
        <v>26</v>
      </c>
      <c r="M102" t="n">
        <v>27</v>
      </c>
      <c r="N102" t="n">
        <v>33.48</v>
      </c>
      <c r="O102" t="n">
        <v>22101.56</v>
      </c>
      <c r="P102" t="n">
        <v>984.4299999999999</v>
      </c>
      <c r="Q102" t="n">
        <v>1206.59</v>
      </c>
      <c r="R102" t="n">
        <v>211.74</v>
      </c>
      <c r="S102" t="n">
        <v>133.29</v>
      </c>
      <c r="T102" t="n">
        <v>22436.77</v>
      </c>
      <c r="U102" t="n">
        <v>0.63</v>
      </c>
      <c r="V102" t="n">
        <v>0.78</v>
      </c>
      <c r="W102" t="n">
        <v>0.32</v>
      </c>
      <c r="X102" t="n">
        <v>1.28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1.0123</v>
      </c>
      <c r="E103" t="n">
        <v>98.78</v>
      </c>
      <c r="F103" t="n">
        <v>95.77</v>
      </c>
      <c r="G103" t="n">
        <v>212.83</v>
      </c>
      <c r="H103" t="n">
        <v>2.68</v>
      </c>
      <c r="I103" t="n">
        <v>27</v>
      </c>
      <c r="J103" t="n">
        <v>178.79</v>
      </c>
      <c r="K103" t="n">
        <v>47.83</v>
      </c>
      <c r="L103" t="n">
        <v>27</v>
      </c>
      <c r="M103" t="n">
        <v>25</v>
      </c>
      <c r="N103" t="n">
        <v>33.96</v>
      </c>
      <c r="O103" t="n">
        <v>22284.51</v>
      </c>
      <c r="P103" t="n">
        <v>978.87</v>
      </c>
      <c r="Q103" t="n">
        <v>1206.6</v>
      </c>
      <c r="R103" t="n">
        <v>209.92</v>
      </c>
      <c r="S103" t="n">
        <v>133.29</v>
      </c>
      <c r="T103" t="n">
        <v>21537.86</v>
      </c>
      <c r="U103" t="n">
        <v>0.63</v>
      </c>
      <c r="V103" t="n">
        <v>0.78</v>
      </c>
      <c r="W103" t="n">
        <v>0.32</v>
      </c>
      <c r="X103" t="n">
        <v>1.23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1.0134</v>
      </c>
      <c r="E104" t="n">
        <v>98.68000000000001</v>
      </c>
      <c r="F104" t="n">
        <v>95.7</v>
      </c>
      <c r="G104" t="n">
        <v>220.84</v>
      </c>
      <c r="H104" t="n">
        <v>2.75</v>
      </c>
      <c r="I104" t="n">
        <v>26</v>
      </c>
      <c r="J104" t="n">
        <v>180.28</v>
      </c>
      <c r="K104" t="n">
        <v>47.83</v>
      </c>
      <c r="L104" t="n">
        <v>28</v>
      </c>
      <c r="M104" t="n">
        <v>24</v>
      </c>
      <c r="N104" t="n">
        <v>34.45</v>
      </c>
      <c r="O104" t="n">
        <v>22468.11</v>
      </c>
      <c r="P104" t="n">
        <v>973.3099999999999</v>
      </c>
      <c r="Q104" t="n">
        <v>1206.59</v>
      </c>
      <c r="R104" t="n">
        <v>207.29</v>
      </c>
      <c r="S104" t="n">
        <v>133.29</v>
      </c>
      <c r="T104" t="n">
        <v>20226.68</v>
      </c>
      <c r="U104" t="n">
        <v>0.64</v>
      </c>
      <c r="V104" t="n">
        <v>0.78</v>
      </c>
      <c r="W104" t="n">
        <v>0.32</v>
      </c>
      <c r="X104" t="n">
        <v>1.16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1.0139</v>
      </c>
      <c r="E105" t="n">
        <v>98.62</v>
      </c>
      <c r="F105" t="n">
        <v>95.67</v>
      </c>
      <c r="G105" t="n">
        <v>229.62</v>
      </c>
      <c r="H105" t="n">
        <v>2.83</v>
      </c>
      <c r="I105" t="n">
        <v>25</v>
      </c>
      <c r="J105" t="n">
        <v>181.77</v>
      </c>
      <c r="K105" t="n">
        <v>47.83</v>
      </c>
      <c r="L105" t="n">
        <v>29</v>
      </c>
      <c r="M105" t="n">
        <v>23</v>
      </c>
      <c r="N105" t="n">
        <v>34.94</v>
      </c>
      <c r="O105" t="n">
        <v>22652.51</v>
      </c>
      <c r="P105" t="n">
        <v>970.25</v>
      </c>
      <c r="Q105" t="n">
        <v>1206.61</v>
      </c>
      <c r="R105" t="n">
        <v>206.58</v>
      </c>
      <c r="S105" t="n">
        <v>133.29</v>
      </c>
      <c r="T105" t="n">
        <v>19878.05</v>
      </c>
      <c r="U105" t="n">
        <v>0.65</v>
      </c>
      <c r="V105" t="n">
        <v>0.78</v>
      </c>
      <c r="W105" t="n">
        <v>0.32</v>
      </c>
      <c r="X105" t="n">
        <v>1.14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1.0152</v>
      </c>
      <c r="E106" t="n">
        <v>98.5</v>
      </c>
      <c r="F106" t="n">
        <v>95.58</v>
      </c>
      <c r="G106" t="n">
        <v>238.95</v>
      </c>
      <c r="H106" t="n">
        <v>2.9</v>
      </c>
      <c r="I106" t="n">
        <v>24</v>
      </c>
      <c r="J106" t="n">
        <v>183.27</v>
      </c>
      <c r="K106" t="n">
        <v>47.83</v>
      </c>
      <c r="L106" t="n">
        <v>30</v>
      </c>
      <c r="M106" t="n">
        <v>22</v>
      </c>
      <c r="N106" t="n">
        <v>35.44</v>
      </c>
      <c r="O106" t="n">
        <v>22837.46</v>
      </c>
      <c r="P106" t="n">
        <v>964.1</v>
      </c>
      <c r="Q106" t="n">
        <v>1206.59</v>
      </c>
      <c r="R106" t="n">
        <v>203.26</v>
      </c>
      <c r="S106" t="n">
        <v>133.29</v>
      </c>
      <c r="T106" t="n">
        <v>18221.83</v>
      </c>
      <c r="U106" t="n">
        <v>0.66</v>
      </c>
      <c r="V106" t="n">
        <v>0.78</v>
      </c>
      <c r="W106" t="n">
        <v>0.32</v>
      </c>
      <c r="X106" t="n">
        <v>1.04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1.0151</v>
      </c>
      <c r="E107" t="n">
        <v>98.51000000000001</v>
      </c>
      <c r="F107" t="n">
        <v>95.59</v>
      </c>
      <c r="G107" t="n">
        <v>238.97</v>
      </c>
      <c r="H107" t="n">
        <v>2.98</v>
      </c>
      <c r="I107" t="n">
        <v>24</v>
      </c>
      <c r="J107" t="n">
        <v>184.78</v>
      </c>
      <c r="K107" t="n">
        <v>47.83</v>
      </c>
      <c r="L107" t="n">
        <v>31</v>
      </c>
      <c r="M107" t="n">
        <v>22</v>
      </c>
      <c r="N107" t="n">
        <v>35.95</v>
      </c>
      <c r="O107" t="n">
        <v>23023.09</v>
      </c>
      <c r="P107" t="n">
        <v>959.1</v>
      </c>
      <c r="Q107" t="n">
        <v>1206.59</v>
      </c>
      <c r="R107" t="n">
        <v>203.58</v>
      </c>
      <c r="S107" t="n">
        <v>133.29</v>
      </c>
      <c r="T107" t="n">
        <v>18382.03</v>
      </c>
      <c r="U107" t="n">
        <v>0.65</v>
      </c>
      <c r="V107" t="n">
        <v>0.78</v>
      </c>
      <c r="W107" t="n">
        <v>0.31</v>
      </c>
      <c r="X107" t="n">
        <v>1.05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1.0162</v>
      </c>
      <c r="E108" t="n">
        <v>98.40000000000001</v>
      </c>
      <c r="F108" t="n">
        <v>95.51000000000001</v>
      </c>
      <c r="G108" t="n">
        <v>249.15</v>
      </c>
      <c r="H108" t="n">
        <v>3.05</v>
      </c>
      <c r="I108" t="n">
        <v>23</v>
      </c>
      <c r="J108" t="n">
        <v>186.29</v>
      </c>
      <c r="K108" t="n">
        <v>47.83</v>
      </c>
      <c r="L108" t="n">
        <v>32</v>
      </c>
      <c r="M108" t="n">
        <v>21</v>
      </c>
      <c r="N108" t="n">
        <v>36.46</v>
      </c>
      <c r="O108" t="n">
        <v>23209.42</v>
      </c>
      <c r="P108" t="n">
        <v>960.59</v>
      </c>
      <c r="Q108" t="n">
        <v>1206.61</v>
      </c>
      <c r="R108" t="n">
        <v>200.69</v>
      </c>
      <c r="S108" t="n">
        <v>133.29</v>
      </c>
      <c r="T108" t="n">
        <v>16943.44</v>
      </c>
      <c r="U108" t="n">
        <v>0.66</v>
      </c>
      <c r="V108" t="n">
        <v>0.78</v>
      </c>
      <c r="W108" t="n">
        <v>0.31</v>
      </c>
      <c r="X108" t="n">
        <v>0.97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1.0172</v>
      </c>
      <c r="E109" t="n">
        <v>98.31</v>
      </c>
      <c r="F109" t="n">
        <v>95.45</v>
      </c>
      <c r="G109" t="n">
        <v>260.32</v>
      </c>
      <c r="H109" t="n">
        <v>3.12</v>
      </c>
      <c r="I109" t="n">
        <v>22</v>
      </c>
      <c r="J109" t="n">
        <v>187.8</v>
      </c>
      <c r="K109" t="n">
        <v>47.83</v>
      </c>
      <c r="L109" t="n">
        <v>33</v>
      </c>
      <c r="M109" t="n">
        <v>20</v>
      </c>
      <c r="N109" t="n">
        <v>36.98</v>
      </c>
      <c r="O109" t="n">
        <v>23396.44</v>
      </c>
      <c r="P109" t="n">
        <v>954.39</v>
      </c>
      <c r="Q109" t="n">
        <v>1206.59</v>
      </c>
      <c r="R109" t="n">
        <v>198.91</v>
      </c>
      <c r="S109" t="n">
        <v>133.29</v>
      </c>
      <c r="T109" t="n">
        <v>16057.71</v>
      </c>
      <c r="U109" t="n">
        <v>0.67</v>
      </c>
      <c r="V109" t="n">
        <v>0.78</v>
      </c>
      <c r="W109" t="n">
        <v>0.3</v>
      </c>
      <c r="X109" t="n">
        <v>0.91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1.0172</v>
      </c>
      <c r="E110" t="n">
        <v>98.31</v>
      </c>
      <c r="F110" t="n">
        <v>95.48</v>
      </c>
      <c r="G110" t="n">
        <v>272.8</v>
      </c>
      <c r="H110" t="n">
        <v>3.19</v>
      </c>
      <c r="I110" t="n">
        <v>21</v>
      </c>
      <c r="J110" t="n">
        <v>189.33</v>
      </c>
      <c r="K110" t="n">
        <v>47.83</v>
      </c>
      <c r="L110" t="n">
        <v>34</v>
      </c>
      <c r="M110" t="n">
        <v>19</v>
      </c>
      <c r="N110" t="n">
        <v>37.5</v>
      </c>
      <c r="O110" t="n">
        <v>23584.16</v>
      </c>
      <c r="P110" t="n">
        <v>947.27</v>
      </c>
      <c r="Q110" t="n">
        <v>1206.59</v>
      </c>
      <c r="R110" t="n">
        <v>200.04</v>
      </c>
      <c r="S110" t="n">
        <v>133.29</v>
      </c>
      <c r="T110" t="n">
        <v>16626.53</v>
      </c>
      <c r="U110" t="n">
        <v>0.67</v>
      </c>
      <c r="V110" t="n">
        <v>0.78</v>
      </c>
      <c r="W110" t="n">
        <v>0.31</v>
      </c>
      <c r="X110" t="n">
        <v>0.9399999999999999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1.0171</v>
      </c>
      <c r="E111" t="n">
        <v>98.31999999999999</v>
      </c>
      <c r="F111" t="n">
        <v>95.48</v>
      </c>
      <c r="G111" t="n">
        <v>272.81</v>
      </c>
      <c r="H111" t="n">
        <v>3.25</v>
      </c>
      <c r="I111" t="n">
        <v>21</v>
      </c>
      <c r="J111" t="n">
        <v>190.85</v>
      </c>
      <c r="K111" t="n">
        <v>47.83</v>
      </c>
      <c r="L111" t="n">
        <v>35</v>
      </c>
      <c r="M111" t="n">
        <v>17</v>
      </c>
      <c r="N111" t="n">
        <v>38.03</v>
      </c>
      <c r="O111" t="n">
        <v>23772.6</v>
      </c>
      <c r="P111" t="n">
        <v>943.13</v>
      </c>
      <c r="Q111" t="n">
        <v>1206.59</v>
      </c>
      <c r="R111" t="n">
        <v>200.17</v>
      </c>
      <c r="S111" t="n">
        <v>133.29</v>
      </c>
      <c r="T111" t="n">
        <v>16690.79</v>
      </c>
      <c r="U111" t="n">
        <v>0.67</v>
      </c>
      <c r="V111" t="n">
        <v>0.78</v>
      </c>
      <c r="W111" t="n">
        <v>0.31</v>
      </c>
      <c r="X111" t="n">
        <v>0.95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1.018</v>
      </c>
      <c r="E112" t="n">
        <v>98.23</v>
      </c>
      <c r="F112" t="n">
        <v>95.43000000000001</v>
      </c>
      <c r="G112" t="n">
        <v>286.29</v>
      </c>
      <c r="H112" t="n">
        <v>3.32</v>
      </c>
      <c r="I112" t="n">
        <v>20</v>
      </c>
      <c r="J112" t="n">
        <v>192.39</v>
      </c>
      <c r="K112" t="n">
        <v>47.83</v>
      </c>
      <c r="L112" t="n">
        <v>36</v>
      </c>
      <c r="M112" t="n">
        <v>15</v>
      </c>
      <c r="N112" t="n">
        <v>38.56</v>
      </c>
      <c r="O112" t="n">
        <v>23961.75</v>
      </c>
      <c r="P112" t="n">
        <v>942.8</v>
      </c>
      <c r="Q112" t="n">
        <v>1206.59</v>
      </c>
      <c r="R112" t="n">
        <v>198.11</v>
      </c>
      <c r="S112" t="n">
        <v>133.29</v>
      </c>
      <c r="T112" t="n">
        <v>15665.78</v>
      </c>
      <c r="U112" t="n">
        <v>0.67</v>
      </c>
      <c r="V112" t="n">
        <v>0.78</v>
      </c>
      <c r="W112" t="n">
        <v>0.31</v>
      </c>
      <c r="X112" t="n">
        <v>0.89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1.0178</v>
      </c>
      <c r="E113" t="n">
        <v>98.25</v>
      </c>
      <c r="F113" t="n">
        <v>95.44</v>
      </c>
      <c r="G113" t="n">
        <v>286.33</v>
      </c>
      <c r="H113" t="n">
        <v>3.39</v>
      </c>
      <c r="I113" t="n">
        <v>20</v>
      </c>
      <c r="J113" t="n">
        <v>193.93</v>
      </c>
      <c r="K113" t="n">
        <v>47.83</v>
      </c>
      <c r="L113" t="n">
        <v>37</v>
      </c>
      <c r="M113" t="n">
        <v>13</v>
      </c>
      <c r="N113" t="n">
        <v>39.1</v>
      </c>
      <c r="O113" t="n">
        <v>24151.64</v>
      </c>
      <c r="P113" t="n">
        <v>931.3200000000001</v>
      </c>
      <c r="Q113" t="n">
        <v>1206.59</v>
      </c>
      <c r="R113" t="n">
        <v>198.49</v>
      </c>
      <c r="S113" t="n">
        <v>133.29</v>
      </c>
      <c r="T113" t="n">
        <v>15859.7</v>
      </c>
      <c r="U113" t="n">
        <v>0.67</v>
      </c>
      <c r="V113" t="n">
        <v>0.78</v>
      </c>
      <c r="W113" t="n">
        <v>0.31</v>
      </c>
      <c r="X113" t="n">
        <v>0.91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1.0189</v>
      </c>
      <c r="E114" t="n">
        <v>98.15000000000001</v>
      </c>
      <c r="F114" t="n">
        <v>95.37</v>
      </c>
      <c r="G114" t="n">
        <v>301.17</v>
      </c>
      <c r="H114" t="n">
        <v>3.45</v>
      </c>
      <c r="I114" t="n">
        <v>19</v>
      </c>
      <c r="J114" t="n">
        <v>195.47</v>
      </c>
      <c r="K114" t="n">
        <v>47.83</v>
      </c>
      <c r="L114" t="n">
        <v>38</v>
      </c>
      <c r="M114" t="n">
        <v>12</v>
      </c>
      <c r="N114" t="n">
        <v>39.64</v>
      </c>
      <c r="O114" t="n">
        <v>24342.26</v>
      </c>
      <c r="P114" t="n">
        <v>937.53</v>
      </c>
      <c r="Q114" t="n">
        <v>1206.6</v>
      </c>
      <c r="R114" t="n">
        <v>195.96</v>
      </c>
      <c r="S114" t="n">
        <v>133.29</v>
      </c>
      <c r="T114" t="n">
        <v>14595.72</v>
      </c>
      <c r="U114" t="n">
        <v>0.68</v>
      </c>
      <c r="V114" t="n">
        <v>0.78</v>
      </c>
      <c r="W114" t="n">
        <v>0.31</v>
      </c>
      <c r="X114" t="n">
        <v>0.83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1.0192</v>
      </c>
      <c r="E115" t="n">
        <v>98.11</v>
      </c>
      <c r="F115" t="n">
        <v>95.34</v>
      </c>
      <c r="G115" t="n">
        <v>301.06</v>
      </c>
      <c r="H115" t="n">
        <v>3.51</v>
      </c>
      <c r="I115" t="n">
        <v>19</v>
      </c>
      <c r="J115" t="n">
        <v>197.02</v>
      </c>
      <c r="K115" t="n">
        <v>47.83</v>
      </c>
      <c r="L115" t="n">
        <v>39</v>
      </c>
      <c r="M115" t="n">
        <v>8</v>
      </c>
      <c r="N115" t="n">
        <v>40.2</v>
      </c>
      <c r="O115" t="n">
        <v>24533.63</v>
      </c>
      <c r="P115" t="n">
        <v>938.76</v>
      </c>
      <c r="Q115" t="n">
        <v>1206.59</v>
      </c>
      <c r="R115" t="n">
        <v>194.6</v>
      </c>
      <c r="S115" t="n">
        <v>133.29</v>
      </c>
      <c r="T115" t="n">
        <v>13915.6</v>
      </c>
      <c r="U115" t="n">
        <v>0.68</v>
      </c>
      <c r="V115" t="n">
        <v>0.78</v>
      </c>
      <c r="W115" t="n">
        <v>0.32</v>
      </c>
      <c r="X115" t="n">
        <v>0.8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1.0197</v>
      </c>
      <c r="E116" t="n">
        <v>98.06999999999999</v>
      </c>
      <c r="F116" t="n">
        <v>95.29000000000001</v>
      </c>
      <c r="G116" t="n">
        <v>300.92</v>
      </c>
      <c r="H116" t="n">
        <v>3.58</v>
      </c>
      <c r="I116" t="n">
        <v>19</v>
      </c>
      <c r="J116" t="n">
        <v>198.58</v>
      </c>
      <c r="K116" t="n">
        <v>47.83</v>
      </c>
      <c r="L116" t="n">
        <v>40</v>
      </c>
      <c r="M116" t="n">
        <v>5</v>
      </c>
      <c r="N116" t="n">
        <v>40.75</v>
      </c>
      <c r="O116" t="n">
        <v>24725.75</v>
      </c>
      <c r="P116" t="n">
        <v>945.0599999999999</v>
      </c>
      <c r="Q116" t="n">
        <v>1206.59</v>
      </c>
      <c r="R116" t="n">
        <v>192.79</v>
      </c>
      <c r="S116" t="n">
        <v>133.29</v>
      </c>
      <c r="T116" t="n">
        <v>13012.78</v>
      </c>
      <c r="U116" t="n">
        <v>0.6899999999999999</v>
      </c>
      <c r="V116" t="n">
        <v>0.79</v>
      </c>
      <c r="W116" t="n">
        <v>0.32</v>
      </c>
      <c r="X116" t="n">
        <v>0.75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0.3988</v>
      </c>
      <c r="E117" t="n">
        <v>250.74</v>
      </c>
      <c r="F117" t="n">
        <v>184.82</v>
      </c>
      <c r="G117" t="n">
        <v>6.21</v>
      </c>
      <c r="H117" t="n">
        <v>0.1</v>
      </c>
      <c r="I117" t="n">
        <v>1786</v>
      </c>
      <c r="J117" t="n">
        <v>176.73</v>
      </c>
      <c r="K117" t="n">
        <v>52.44</v>
      </c>
      <c r="L117" t="n">
        <v>1</v>
      </c>
      <c r="M117" t="n">
        <v>1784</v>
      </c>
      <c r="N117" t="n">
        <v>33.29</v>
      </c>
      <c r="O117" t="n">
        <v>22031.19</v>
      </c>
      <c r="P117" t="n">
        <v>2422.71</v>
      </c>
      <c r="Q117" t="n">
        <v>1206.91</v>
      </c>
      <c r="R117" t="n">
        <v>3243.03</v>
      </c>
      <c r="S117" t="n">
        <v>133.29</v>
      </c>
      <c r="T117" t="n">
        <v>1529297.7</v>
      </c>
      <c r="U117" t="n">
        <v>0.04</v>
      </c>
      <c r="V117" t="n">
        <v>0.4</v>
      </c>
      <c r="W117" t="n">
        <v>3.14</v>
      </c>
      <c r="X117" t="n">
        <v>90.25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0.6913</v>
      </c>
      <c r="E118" t="n">
        <v>144.66</v>
      </c>
      <c r="F118" t="n">
        <v>121.72</v>
      </c>
      <c r="G118" t="n">
        <v>12.66</v>
      </c>
      <c r="H118" t="n">
        <v>0.2</v>
      </c>
      <c r="I118" t="n">
        <v>577</v>
      </c>
      <c r="J118" t="n">
        <v>178.21</v>
      </c>
      <c r="K118" t="n">
        <v>52.44</v>
      </c>
      <c r="L118" t="n">
        <v>2</v>
      </c>
      <c r="M118" t="n">
        <v>575</v>
      </c>
      <c r="N118" t="n">
        <v>33.77</v>
      </c>
      <c r="O118" t="n">
        <v>22213.89</v>
      </c>
      <c r="P118" t="n">
        <v>1589.25</v>
      </c>
      <c r="Q118" t="n">
        <v>1206.67</v>
      </c>
      <c r="R118" t="n">
        <v>1090.08</v>
      </c>
      <c r="S118" t="n">
        <v>133.29</v>
      </c>
      <c r="T118" t="n">
        <v>458865.87</v>
      </c>
      <c r="U118" t="n">
        <v>0.12</v>
      </c>
      <c r="V118" t="n">
        <v>0.61</v>
      </c>
      <c r="W118" t="n">
        <v>1.2</v>
      </c>
      <c r="X118" t="n">
        <v>27.18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0.7971</v>
      </c>
      <c r="E119" t="n">
        <v>125.46</v>
      </c>
      <c r="F119" t="n">
        <v>110.67</v>
      </c>
      <c r="G119" t="n">
        <v>19.08</v>
      </c>
      <c r="H119" t="n">
        <v>0.3</v>
      </c>
      <c r="I119" t="n">
        <v>348</v>
      </c>
      <c r="J119" t="n">
        <v>179.7</v>
      </c>
      <c r="K119" t="n">
        <v>52.44</v>
      </c>
      <c r="L119" t="n">
        <v>3</v>
      </c>
      <c r="M119" t="n">
        <v>346</v>
      </c>
      <c r="N119" t="n">
        <v>34.26</v>
      </c>
      <c r="O119" t="n">
        <v>22397.24</v>
      </c>
      <c r="P119" t="n">
        <v>1441.15</v>
      </c>
      <c r="Q119" t="n">
        <v>1206.67</v>
      </c>
      <c r="R119" t="n">
        <v>714.6799999999999</v>
      </c>
      <c r="S119" t="n">
        <v>133.29</v>
      </c>
      <c r="T119" t="n">
        <v>272310.38</v>
      </c>
      <c r="U119" t="n">
        <v>0.19</v>
      </c>
      <c r="V119" t="n">
        <v>0.68</v>
      </c>
      <c r="W119" t="n">
        <v>0.83</v>
      </c>
      <c r="X119" t="n">
        <v>16.13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0.853</v>
      </c>
      <c r="E120" t="n">
        <v>117.23</v>
      </c>
      <c r="F120" t="n">
        <v>105.96</v>
      </c>
      <c r="G120" t="n">
        <v>25.53</v>
      </c>
      <c r="H120" t="n">
        <v>0.39</v>
      </c>
      <c r="I120" t="n">
        <v>249</v>
      </c>
      <c r="J120" t="n">
        <v>181.19</v>
      </c>
      <c r="K120" t="n">
        <v>52.44</v>
      </c>
      <c r="L120" t="n">
        <v>4</v>
      </c>
      <c r="M120" t="n">
        <v>247</v>
      </c>
      <c r="N120" t="n">
        <v>34.75</v>
      </c>
      <c r="O120" t="n">
        <v>22581.25</v>
      </c>
      <c r="P120" t="n">
        <v>1376.97</v>
      </c>
      <c r="Q120" t="n">
        <v>1206.63</v>
      </c>
      <c r="R120" t="n">
        <v>555.1900000000001</v>
      </c>
      <c r="S120" t="n">
        <v>133.29</v>
      </c>
      <c r="T120" t="n">
        <v>193061.95</v>
      </c>
      <c r="U120" t="n">
        <v>0.24</v>
      </c>
      <c r="V120" t="n">
        <v>0.71</v>
      </c>
      <c r="W120" t="n">
        <v>0.67</v>
      </c>
      <c r="X120" t="n">
        <v>11.42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0.887</v>
      </c>
      <c r="E121" t="n">
        <v>112.73</v>
      </c>
      <c r="F121" t="n">
        <v>103.42</v>
      </c>
      <c r="G121" t="n">
        <v>31.98</v>
      </c>
      <c r="H121" t="n">
        <v>0.49</v>
      </c>
      <c r="I121" t="n">
        <v>194</v>
      </c>
      <c r="J121" t="n">
        <v>182.69</v>
      </c>
      <c r="K121" t="n">
        <v>52.44</v>
      </c>
      <c r="L121" t="n">
        <v>5</v>
      </c>
      <c r="M121" t="n">
        <v>192</v>
      </c>
      <c r="N121" t="n">
        <v>35.25</v>
      </c>
      <c r="O121" t="n">
        <v>22766.06</v>
      </c>
      <c r="P121" t="n">
        <v>1341.09</v>
      </c>
      <c r="Q121" t="n">
        <v>1206.62</v>
      </c>
      <c r="R121" t="n">
        <v>468.52</v>
      </c>
      <c r="S121" t="n">
        <v>133.29</v>
      </c>
      <c r="T121" t="n">
        <v>150000.48</v>
      </c>
      <c r="U121" t="n">
        <v>0.28</v>
      </c>
      <c r="V121" t="n">
        <v>0.72</v>
      </c>
      <c r="W121" t="n">
        <v>0.59</v>
      </c>
      <c r="X121" t="n">
        <v>8.869999999999999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0.9101</v>
      </c>
      <c r="E122" t="n">
        <v>109.88</v>
      </c>
      <c r="F122" t="n">
        <v>101.8</v>
      </c>
      <c r="G122" t="n">
        <v>38.42</v>
      </c>
      <c r="H122" t="n">
        <v>0.58</v>
      </c>
      <c r="I122" t="n">
        <v>159</v>
      </c>
      <c r="J122" t="n">
        <v>184.19</v>
      </c>
      <c r="K122" t="n">
        <v>52.44</v>
      </c>
      <c r="L122" t="n">
        <v>6</v>
      </c>
      <c r="M122" t="n">
        <v>157</v>
      </c>
      <c r="N122" t="n">
        <v>35.75</v>
      </c>
      <c r="O122" t="n">
        <v>22951.43</v>
      </c>
      <c r="P122" t="n">
        <v>1317.41</v>
      </c>
      <c r="Q122" t="n">
        <v>1206.6</v>
      </c>
      <c r="R122" t="n">
        <v>414.05</v>
      </c>
      <c r="S122" t="n">
        <v>133.29</v>
      </c>
      <c r="T122" t="n">
        <v>122940.49</v>
      </c>
      <c r="U122" t="n">
        <v>0.32</v>
      </c>
      <c r="V122" t="n">
        <v>0.73</v>
      </c>
      <c r="W122" t="n">
        <v>0.53</v>
      </c>
      <c r="X122" t="n">
        <v>7.26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0.9268</v>
      </c>
      <c r="E123" t="n">
        <v>107.9</v>
      </c>
      <c r="F123" t="n">
        <v>100.67</v>
      </c>
      <c r="G123" t="n">
        <v>44.74</v>
      </c>
      <c r="H123" t="n">
        <v>0.67</v>
      </c>
      <c r="I123" t="n">
        <v>135</v>
      </c>
      <c r="J123" t="n">
        <v>185.7</v>
      </c>
      <c r="K123" t="n">
        <v>52.44</v>
      </c>
      <c r="L123" t="n">
        <v>7</v>
      </c>
      <c r="M123" t="n">
        <v>133</v>
      </c>
      <c r="N123" t="n">
        <v>36.26</v>
      </c>
      <c r="O123" t="n">
        <v>23137.49</v>
      </c>
      <c r="P123" t="n">
        <v>1300.32</v>
      </c>
      <c r="Q123" t="n">
        <v>1206.61</v>
      </c>
      <c r="R123" t="n">
        <v>375.79</v>
      </c>
      <c r="S123" t="n">
        <v>133.29</v>
      </c>
      <c r="T123" t="n">
        <v>103934.03</v>
      </c>
      <c r="U123" t="n">
        <v>0.35</v>
      </c>
      <c r="V123" t="n">
        <v>0.74</v>
      </c>
      <c r="W123" t="n">
        <v>0.49</v>
      </c>
      <c r="X123" t="n">
        <v>6.13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0.9398</v>
      </c>
      <c r="E124" t="n">
        <v>106.4</v>
      </c>
      <c r="F124" t="n">
        <v>99.81999999999999</v>
      </c>
      <c r="G124" t="n">
        <v>51.19</v>
      </c>
      <c r="H124" t="n">
        <v>0.76</v>
      </c>
      <c r="I124" t="n">
        <v>117</v>
      </c>
      <c r="J124" t="n">
        <v>187.22</v>
      </c>
      <c r="K124" t="n">
        <v>52.44</v>
      </c>
      <c r="L124" t="n">
        <v>8</v>
      </c>
      <c r="M124" t="n">
        <v>115</v>
      </c>
      <c r="N124" t="n">
        <v>36.78</v>
      </c>
      <c r="O124" t="n">
        <v>23324.24</v>
      </c>
      <c r="P124" t="n">
        <v>1286.92</v>
      </c>
      <c r="Q124" t="n">
        <v>1206.61</v>
      </c>
      <c r="R124" t="n">
        <v>347.18</v>
      </c>
      <c r="S124" t="n">
        <v>133.29</v>
      </c>
      <c r="T124" t="n">
        <v>89716.03999999999</v>
      </c>
      <c r="U124" t="n">
        <v>0.38</v>
      </c>
      <c r="V124" t="n">
        <v>0.75</v>
      </c>
      <c r="W124" t="n">
        <v>0.46</v>
      </c>
      <c r="X124" t="n">
        <v>5.28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0.9503</v>
      </c>
      <c r="E125" t="n">
        <v>105.23</v>
      </c>
      <c r="F125" t="n">
        <v>99.15000000000001</v>
      </c>
      <c r="G125" t="n">
        <v>57.75</v>
      </c>
      <c r="H125" t="n">
        <v>0.85</v>
      </c>
      <c r="I125" t="n">
        <v>103</v>
      </c>
      <c r="J125" t="n">
        <v>188.74</v>
      </c>
      <c r="K125" t="n">
        <v>52.44</v>
      </c>
      <c r="L125" t="n">
        <v>9</v>
      </c>
      <c r="M125" t="n">
        <v>101</v>
      </c>
      <c r="N125" t="n">
        <v>37.3</v>
      </c>
      <c r="O125" t="n">
        <v>23511.69</v>
      </c>
      <c r="P125" t="n">
        <v>1275.65</v>
      </c>
      <c r="Q125" t="n">
        <v>1206.62</v>
      </c>
      <c r="R125" t="n">
        <v>323.99</v>
      </c>
      <c r="S125" t="n">
        <v>133.29</v>
      </c>
      <c r="T125" t="n">
        <v>78194.50999999999</v>
      </c>
      <c r="U125" t="n">
        <v>0.41</v>
      </c>
      <c r="V125" t="n">
        <v>0.75</v>
      </c>
      <c r="W125" t="n">
        <v>0.44</v>
      </c>
      <c r="X125" t="n">
        <v>4.61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0.9594</v>
      </c>
      <c r="E126" t="n">
        <v>104.23</v>
      </c>
      <c r="F126" t="n">
        <v>98.54000000000001</v>
      </c>
      <c r="G126" t="n">
        <v>64.26000000000001</v>
      </c>
      <c r="H126" t="n">
        <v>0.93</v>
      </c>
      <c r="I126" t="n">
        <v>92</v>
      </c>
      <c r="J126" t="n">
        <v>190.26</v>
      </c>
      <c r="K126" t="n">
        <v>52.44</v>
      </c>
      <c r="L126" t="n">
        <v>10</v>
      </c>
      <c r="M126" t="n">
        <v>90</v>
      </c>
      <c r="N126" t="n">
        <v>37.82</v>
      </c>
      <c r="O126" t="n">
        <v>23699.85</v>
      </c>
      <c r="P126" t="n">
        <v>1265.56</v>
      </c>
      <c r="Q126" t="n">
        <v>1206.62</v>
      </c>
      <c r="R126" t="n">
        <v>303.02</v>
      </c>
      <c r="S126" t="n">
        <v>133.29</v>
      </c>
      <c r="T126" t="n">
        <v>67764.00999999999</v>
      </c>
      <c r="U126" t="n">
        <v>0.44</v>
      </c>
      <c r="V126" t="n">
        <v>0.76</v>
      </c>
      <c r="W126" t="n">
        <v>0.42</v>
      </c>
      <c r="X126" t="n">
        <v>4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0.9526</v>
      </c>
      <c r="E127" t="n">
        <v>104.97</v>
      </c>
      <c r="F127" t="n">
        <v>99.53</v>
      </c>
      <c r="G127" t="n">
        <v>70.26000000000001</v>
      </c>
      <c r="H127" t="n">
        <v>1.02</v>
      </c>
      <c r="I127" t="n">
        <v>85</v>
      </c>
      <c r="J127" t="n">
        <v>191.79</v>
      </c>
      <c r="K127" t="n">
        <v>52.44</v>
      </c>
      <c r="L127" t="n">
        <v>11</v>
      </c>
      <c r="M127" t="n">
        <v>83</v>
      </c>
      <c r="N127" t="n">
        <v>38.35</v>
      </c>
      <c r="O127" t="n">
        <v>23888.73</v>
      </c>
      <c r="P127" t="n">
        <v>1276.48</v>
      </c>
      <c r="Q127" t="n">
        <v>1206.59</v>
      </c>
      <c r="R127" t="n">
        <v>340.65</v>
      </c>
      <c r="S127" t="n">
        <v>133.29</v>
      </c>
      <c r="T127" t="n">
        <v>86612.64</v>
      </c>
      <c r="U127" t="n">
        <v>0.39</v>
      </c>
      <c r="V127" t="n">
        <v>0.75</v>
      </c>
      <c r="W127" t="n">
        <v>0.38</v>
      </c>
      <c r="X127" t="n">
        <v>4.99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0.9691</v>
      </c>
      <c r="E128" t="n">
        <v>103.19</v>
      </c>
      <c r="F128" t="n">
        <v>98.06</v>
      </c>
      <c r="G128" t="n">
        <v>77.42</v>
      </c>
      <c r="H128" t="n">
        <v>1.1</v>
      </c>
      <c r="I128" t="n">
        <v>76</v>
      </c>
      <c r="J128" t="n">
        <v>193.33</v>
      </c>
      <c r="K128" t="n">
        <v>52.44</v>
      </c>
      <c r="L128" t="n">
        <v>12</v>
      </c>
      <c r="M128" t="n">
        <v>74</v>
      </c>
      <c r="N128" t="n">
        <v>38.89</v>
      </c>
      <c r="O128" t="n">
        <v>24078.33</v>
      </c>
      <c r="P128" t="n">
        <v>1254.57</v>
      </c>
      <c r="Q128" t="n">
        <v>1206.6</v>
      </c>
      <c r="R128" t="n">
        <v>287.59</v>
      </c>
      <c r="S128" t="n">
        <v>133.29</v>
      </c>
      <c r="T128" t="n">
        <v>60128.53</v>
      </c>
      <c r="U128" t="n">
        <v>0.46</v>
      </c>
      <c r="V128" t="n">
        <v>0.76</v>
      </c>
      <c r="W128" t="n">
        <v>0.39</v>
      </c>
      <c r="X128" t="n">
        <v>3.52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0.9742</v>
      </c>
      <c r="E129" t="n">
        <v>102.65</v>
      </c>
      <c r="F129" t="n">
        <v>97.73999999999999</v>
      </c>
      <c r="G129" t="n">
        <v>83.78</v>
      </c>
      <c r="H129" t="n">
        <v>1.18</v>
      </c>
      <c r="I129" t="n">
        <v>70</v>
      </c>
      <c r="J129" t="n">
        <v>194.88</v>
      </c>
      <c r="K129" t="n">
        <v>52.44</v>
      </c>
      <c r="L129" t="n">
        <v>13</v>
      </c>
      <c r="M129" t="n">
        <v>68</v>
      </c>
      <c r="N129" t="n">
        <v>39.43</v>
      </c>
      <c r="O129" t="n">
        <v>24268.67</v>
      </c>
      <c r="P129" t="n">
        <v>1248.5</v>
      </c>
      <c r="Q129" t="n">
        <v>1206.6</v>
      </c>
      <c r="R129" t="n">
        <v>276.51</v>
      </c>
      <c r="S129" t="n">
        <v>133.29</v>
      </c>
      <c r="T129" t="n">
        <v>54618.05</v>
      </c>
      <c r="U129" t="n">
        <v>0.48</v>
      </c>
      <c r="V129" t="n">
        <v>0.77</v>
      </c>
      <c r="W129" t="n">
        <v>0.39</v>
      </c>
      <c r="X129" t="n">
        <v>3.2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0.9782999999999999</v>
      </c>
      <c r="E130" t="n">
        <v>102.22</v>
      </c>
      <c r="F130" t="n">
        <v>97.48999999999999</v>
      </c>
      <c r="G130" t="n">
        <v>89.98999999999999</v>
      </c>
      <c r="H130" t="n">
        <v>1.27</v>
      </c>
      <c r="I130" t="n">
        <v>65</v>
      </c>
      <c r="J130" t="n">
        <v>196.42</v>
      </c>
      <c r="K130" t="n">
        <v>52.44</v>
      </c>
      <c r="L130" t="n">
        <v>14</v>
      </c>
      <c r="M130" t="n">
        <v>63</v>
      </c>
      <c r="N130" t="n">
        <v>39.98</v>
      </c>
      <c r="O130" t="n">
        <v>24459.75</v>
      </c>
      <c r="P130" t="n">
        <v>1243.52</v>
      </c>
      <c r="Q130" t="n">
        <v>1206.63</v>
      </c>
      <c r="R130" t="n">
        <v>267.81</v>
      </c>
      <c r="S130" t="n">
        <v>133.29</v>
      </c>
      <c r="T130" t="n">
        <v>50289.93</v>
      </c>
      <c r="U130" t="n">
        <v>0.5</v>
      </c>
      <c r="V130" t="n">
        <v>0.77</v>
      </c>
      <c r="W130" t="n">
        <v>0.38</v>
      </c>
      <c r="X130" t="n">
        <v>2.95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0.9814000000000001</v>
      </c>
      <c r="E131" t="n">
        <v>101.9</v>
      </c>
      <c r="F131" t="n">
        <v>97.31</v>
      </c>
      <c r="G131" t="n">
        <v>95.70999999999999</v>
      </c>
      <c r="H131" t="n">
        <v>1.35</v>
      </c>
      <c r="I131" t="n">
        <v>61</v>
      </c>
      <c r="J131" t="n">
        <v>197.98</v>
      </c>
      <c r="K131" t="n">
        <v>52.44</v>
      </c>
      <c r="L131" t="n">
        <v>15</v>
      </c>
      <c r="M131" t="n">
        <v>59</v>
      </c>
      <c r="N131" t="n">
        <v>40.54</v>
      </c>
      <c r="O131" t="n">
        <v>24651.58</v>
      </c>
      <c r="P131" t="n">
        <v>1237.91</v>
      </c>
      <c r="Q131" t="n">
        <v>1206.59</v>
      </c>
      <c r="R131" t="n">
        <v>262.08</v>
      </c>
      <c r="S131" t="n">
        <v>133.29</v>
      </c>
      <c r="T131" t="n">
        <v>47446.6</v>
      </c>
      <c r="U131" t="n">
        <v>0.51</v>
      </c>
      <c r="V131" t="n">
        <v>0.77</v>
      </c>
      <c r="W131" t="n">
        <v>0.37</v>
      </c>
      <c r="X131" t="n">
        <v>2.77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0.9849</v>
      </c>
      <c r="E132" t="n">
        <v>101.53</v>
      </c>
      <c r="F132" t="n">
        <v>97.09</v>
      </c>
      <c r="G132" t="n">
        <v>102.2</v>
      </c>
      <c r="H132" t="n">
        <v>1.42</v>
      </c>
      <c r="I132" t="n">
        <v>57</v>
      </c>
      <c r="J132" t="n">
        <v>199.54</v>
      </c>
      <c r="K132" t="n">
        <v>52.44</v>
      </c>
      <c r="L132" t="n">
        <v>16</v>
      </c>
      <c r="M132" t="n">
        <v>55</v>
      </c>
      <c r="N132" t="n">
        <v>41.1</v>
      </c>
      <c r="O132" t="n">
        <v>24844.17</v>
      </c>
      <c r="P132" t="n">
        <v>1233.33</v>
      </c>
      <c r="Q132" t="n">
        <v>1206.59</v>
      </c>
      <c r="R132" t="n">
        <v>254.45</v>
      </c>
      <c r="S132" t="n">
        <v>133.29</v>
      </c>
      <c r="T132" t="n">
        <v>43654.07</v>
      </c>
      <c r="U132" t="n">
        <v>0.52</v>
      </c>
      <c r="V132" t="n">
        <v>0.77</v>
      </c>
      <c r="W132" t="n">
        <v>0.36</v>
      </c>
      <c r="X132" t="n">
        <v>2.55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0.9879</v>
      </c>
      <c r="E133" t="n">
        <v>101.23</v>
      </c>
      <c r="F133" t="n">
        <v>96.92</v>
      </c>
      <c r="G133" t="n">
        <v>109.72</v>
      </c>
      <c r="H133" t="n">
        <v>1.5</v>
      </c>
      <c r="I133" t="n">
        <v>53</v>
      </c>
      <c r="J133" t="n">
        <v>201.11</v>
      </c>
      <c r="K133" t="n">
        <v>52.44</v>
      </c>
      <c r="L133" t="n">
        <v>17</v>
      </c>
      <c r="M133" t="n">
        <v>51</v>
      </c>
      <c r="N133" t="n">
        <v>41.67</v>
      </c>
      <c r="O133" t="n">
        <v>25037.53</v>
      </c>
      <c r="P133" t="n">
        <v>1229.16</v>
      </c>
      <c r="Q133" t="n">
        <v>1206.6</v>
      </c>
      <c r="R133" t="n">
        <v>248.68</v>
      </c>
      <c r="S133" t="n">
        <v>133.29</v>
      </c>
      <c r="T133" t="n">
        <v>40787.08</v>
      </c>
      <c r="U133" t="n">
        <v>0.54</v>
      </c>
      <c r="V133" t="n">
        <v>0.77</v>
      </c>
      <c r="W133" t="n">
        <v>0.36</v>
      </c>
      <c r="X133" t="n">
        <v>2.38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0.9903999999999999</v>
      </c>
      <c r="E134" t="n">
        <v>100.97</v>
      </c>
      <c r="F134" t="n">
        <v>96.77</v>
      </c>
      <c r="G134" t="n">
        <v>116.13</v>
      </c>
      <c r="H134" t="n">
        <v>1.58</v>
      </c>
      <c r="I134" t="n">
        <v>50</v>
      </c>
      <c r="J134" t="n">
        <v>202.68</v>
      </c>
      <c r="K134" t="n">
        <v>52.44</v>
      </c>
      <c r="L134" t="n">
        <v>18</v>
      </c>
      <c r="M134" t="n">
        <v>48</v>
      </c>
      <c r="N134" t="n">
        <v>42.24</v>
      </c>
      <c r="O134" t="n">
        <v>25231.66</v>
      </c>
      <c r="P134" t="n">
        <v>1225.17</v>
      </c>
      <c r="Q134" t="n">
        <v>1206.59</v>
      </c>
      <c r="R134" t="n">
        <v>243.71</v>
      </c>
      <c r="S134" t="n">
        <v>133.29</v>
      </c>
      <c r="T134" t="n">
        <v>38315.53</v>
      </c>
      <c r="U134" t="n">
        <v>0.55</v>
      </c>
      <c r="V134" t="n">
        <v>0.77</v>
      </c>
      <c r="W134" t="n">
        <v>0.36</v>
      </c>
      <c r="X134" t="n">
        <v>2.23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0.9919</v>
      </c>
      <c r="E135" t="n">
        <v>100.82</v>
      </c>
      <c r="F135" t="n">
        <v>96.69</v>
      </c>
      <c r="G135" t="n">
        <v>120.87</v>
      </c>
      <c r="H135" t="n">
        <v>1.65</v>
      </c>
      <c r="I135" t="n">
        <v>48</v>
      </c>
      <c r="J135" t="n">
        <v>204.26</v>
      </c>
      <c r="K135" t="n">
        <v>52.44</v>
      </c>
      <c r="L135" t="n">
        <v>19</v>
      </c>
      <c r="M135" t="n">
        <v>46</v>
      </c>
      <c r="N135" t="n">
        <v>42.82</v>
      </c>
      <c r="O135" t="n">
        <v>25426.72</v>
      </c>
      <c r="P135" t="n">
        <v>1222.3</v>
      </c>
      <c r="Q135" t="n">
        <v>1206.6</v>
      </c>
      <c r="R135" t="n">
        <v>240.94</v>
      </c>
      <c r="S135" t="n">
        <v>133.29</v>
      </c>
      <c r="T135" t="n">
        <v>36942.93</v>
      </c>
      <c r="U135" t="n">
        <v>0.55</v>
      </c>
      <c r="V135" t="n">
        <v>0.77</v>
      </c>
      <c r="W135" t="n">
        <v>0.35</v>
      </c>
      <c r="X135" t="n">
        <v>2.15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0.9947</v>
      </c>
      <c r="E136" t="n">
        <v>100.53</v>
      </c>
      <c r="F136" t="n">
        <v>96.51000000000001</v>
      </c>
      <c r="G136" t="n">
        <v>128.68</v>
      </c>
      <c r="H136" t="n">
        <v>1.73</v>
      </c>
      <c r="I136" t="n">
        <v>45</v>
      </c>
      <c r="J136" t="n">
        <v>205.85</v>
      </c>
      <c r="K136" t="n">
        <v>52.44</v>
      </c>
      <c r="L136" t="n">
        <v>20</v>
      </c>
      <c r="M136" t="n">
        <v>43</v>
      </c>
      <c r="N136" t="n">
        <v>43.41</v>
      </c>
      <c r="O136" t="n">
        <v>25622.45</v>
      </c>
      <c r="P136" t="n">
        <v>1220.04</v>
      </c>
      <c r="Q136" t="n">
        <v>1206.6</v>
      </c>
      <c r="R136" t="n">
        <v>234.61</v>
      </c>
      <c r="S136" t="n">
        <v>133.29</v>
      </c>
      <c r="T136" t="n">
        <v>33793.64</v>
      </c>
      <c r="U136" t="n">
        <v>0.57</v>
      </c>
      <c r="V136" t="n">
        <v>0.78</v>
      </c>
      <c r="W136" t="n">
        <v>0.35</v>
      </c>
      <c r="X136" t="n">
        <v>1.97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0.9927</v>
      </c>
      <c r="E137" t="n">
        <v>100.74</v>
      </c>
      <c r="F137" t="n">
        <v>96.79000000000001</v>
      </c>
      <c r="G137" t="n">
        <v>135.06</v>
      </c>
      <c r="H137" t="n">
        <v>1.8</v>
      </c>
      <c r="I137" t="n">
        <v>43</v>
      </c>
      <c r="J137" t="n">
        <v>207.45</v>
      </c>
      <c r="K137" t="n">
        <v>52.44</v>
      </c>
      <c r="L137" t="n">
        <v>21</v>
      </c>
      <c r="M137" t="n">
        <v>41</v>
      </c>
      <c r="N137" t="n">
        <v>44</v>
      </c>
      <c r="O137" t="n">
        <v>25818.99</v>
      </c>
      <c r="P137" t="n">
        <v>1221.25</v>
      </c>
      <c r="Q137" t="n">
        <v>1206.59</v>
      </c>
      <c r="R137" t="n">
        <v>245.98</v>
      </c>
      <c r="S137" t="n">
        <v>133.29</v>
      </c>
      <c r="T137" t="n">
        <v>39487.62</v>
      </c>
      <c r="U137" t="n">
        <v>0.54</v>
      </c>
      <c r="V137" t="n">
        <v>0.77</v>
      </c>
      <c r="W137" t="n">
        <v>0.32</v>
      </c>
      <c r="X137" t="n">
        <v>2.25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0.9967</v>
      </c>
      <c r="E138" t="n">
        <v>100.33</v>
      </c>
      <c r="F138" t="n">
        <v>96.45999999999999</v>
      </c>
      <c r="G138" t="n">
        <v>141.15</v>
      </c>
      <c r="H138" t="n">
        <v>1.87</v>
      </c>
      <c r="I138" t="n">
        <v>41</v>
      </c>
      <c r="J138" t="n">
        <v>209.05</v>
      </c>
      <c r="K138" t="n">
        <v>52.44</v>
      </c>
      <c r="L138" t="n">
        <v>22</v>
      </c>
      <c r="M138" t="n">
        <v>39</v>
      </c>
      <c r="N138" t="n">
        <v>44.6</v>
      </c>
      <c r="O138" t="n">
        <v>26016.35</v>
      </c>
      <c r="P138" t="n">
        <v>1214.88</v>
      </c>
      <c r="Q138" t="n">
        <v>1206.59</v>
      </c>
      <c r="R138" t="n">
        <v>233.23</v>
      </c>
      <c r="S138" t="n">
        <v>133.29</v>
      </c>
      <c r="T138" t="n">
        <v>33121.37</v>
      </c>
      <c r="U138" t="n">
        <v>0.57</v>
      </c>
      <c r="V138" t="n">
        <v>0.78</v>
      </c>
      <c r="W138" t="n">
        <v>0.34</v>
      </c>
      <c r="X138" t="n">
        <v>1.92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0.999</v>
      </c>
      <c r="E139" t="n">
        <v>100.1</v>
      </c>
      <c r="F139" t="n">
        <v>96.29000000000001</v>
      </c>
      <c r="G139" t="n">
        <v>148.14</v>
      </c>
      <c r="H139" t="n">
        <v>1.94</v>
      </c>
      <c r="I139" t="n">
        <v>39</v>
      </c>
      <c r="J139" t="n">
        <v>210.65</v>
      </c>
      <c r="K139" t="n">
        <v>52.44</v>
      </c>
      <c r="L139" t="n">
        <v>23</v>
      </c>
      <c r="M139" t="n">
        <v>37</v>
      </c>
      <c r="N139" t="n">
        <v>45.21</v>
      </c>
      <c r="O139" t="n">
        <v>26214.54</v>
      </c>
      <c r="P139" t="n">
        <v>1211.51</v>
      </c>
      <c r="Q139" t="n">
        <v>1206.59</v>
      </c>
      <c r="R139" t="n">
        <v>227.51</v>
      </c>
      <c r="S139" t="n">
        <v>133.29</v>
      </c>
      <c r="T139" t="n">
        <v>30273.63</v>
      </c>
      <c r="U139" t="n">
        <v>0.59</v>
      </c>
      <c r="V139" t="n">
        <v>0.78</v>
      </c>
      <c r="W139" t="n">
        <v>0.34</v>
      </c>
      <c r="X139" t="n">
        <v>1.75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1.0009</v>
      </c>
      <c r="E140" t="n">
        <v>99.91</v>
      </c>
      <c r="F140" t="n">
        <v>96.18000000000001</v>
      </c>
      <c r="G140" t="n">
        <v>155.96</v>
      </c>
      <c r="H140" t="n">
        <v>2.01</v>
      </c>
      <c r="I140" t="n">
        <v>37</v>
      </c>
      <c r="J140" t="n">
        <v>212.27</v>
      </c>
      <c r="K140" t="n">
        <v>52.44</v>
      </c>
      <c r="L140" t="n">
        <v>24</v>
      </c>
      <c r="M140" t="n">
        <v>35</v>
      </c>
      <c r="N140" t="n">
        <v>45.82</v>
      </c>
      <c r="O140" t="n">
        <v>26413.56</v>
      </c>
      <c r="P140" t="n">
        <v>1204.82</v>
      </c>
      <c r="Q140" t="n">
        <v>1206.6</v>
      </c>
      <c r="R140" t="n">
        <v>223.61</v>
      </c>
      <c r="S140" t="n">
        <v>133.29</v>
      </c>
      <c r="T140" t="n">
        <v>28331.19</v>
      </c>
      <c r="U140" t="n">
        <v>0.6</v>
      </c>
      <c r="V140" t="n">
        <v>0.78</v>
      </c>
      <c r="W140" t="n">
        <v>0.33</v>
      </c>
      <c r="X140" t="n">
        <v>1.64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1.0014</v>
      </c>
      <c r="E141" t="n">
        <v>99.86</v>
      </c>
      <c r="F141" t="n">
        <v>96.16</v>
      </c>
      <c r="G141" t="n">
        <v>160.27</v>
      </c>
      <c r="H141" t="n">
        <v>2.08</v>
      </c>
      <c r="I141" t="n">
        <v>36</v>
      </c>
      <c r="J141" t="n">
        <v>213.89</v>
      </c>
      <c r="K141" t="n">
        <v>52.44</v>
      </c>
      <c r="L141" t="n">
        <v>25</v>
      </c>
      <c r="M141" t="n">
        <v>34</v>
      </c>
      <c r="N141" t="n">
        <v>46.44</v>
      </c>
      <c r="O141" t="n">
        <v>26613.43</v>
      </c>
      <c r="P141" t="n">
        <v>1205.08</v>
      </c>
      <c r="Q141" t="n">
        <v>1206.59</v>
      </c>
      <c r="R141" t="n">
        <v>223.02</v>
      </c>
      <c r="S141" t="n">
        <v>133.29</v>
      </c>
      <c r="T141" t="n">
        <v>28042.15</v>
      </c>
      <c r="U141" t="n">
        <v>0.6</v>
      </c>
      <c r="V141" t="n">
        <v>0.78</v>
      </c>
      <c r="W141" t="n">
        <v>0.33</v>
      </c>
      <c r="X141" t="n">
        <v>1.62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1.0021</v>
      </c>
      <c r="E142" t="n">
        <v>99.79000000000001</v>
      </c>
      <c r="F142" t="n">
        <v>96.12</v>
      </c>
      <c r="G142" t="n">
        <v>164.79</v>
      </c>
      <c r="H142" t="n">
        <v>2.14</v>
      </c>
      <c r="I142" t="n">
        <v>35</v>
      </c>
      <c r="J142" t="n">
        <v>215.51</v>
      </c>
      <c r="K142" t="n">
        <v>52.44</v>
      </c>
      <c r="L142" t="n">
        <v>26</v>
      </c>
      <c r="M142" t="n">
        <v>33</v>
      </c>
      <c r="N142" t="n">
        <v>47.07</v>
      </c>
      <c r="O142" t="n">
        <v>26814.17</v>
      </c>
      <c r="P142" t="n">
        <v>1200.83</v>
      </c>
      <c r="Q142" t="n">
        <v>1206.61</v>
      </c>
      <c r="R142" t="n">
        <v>221.75</v>
      </c>
      <c r="S142" t="n">
        <v>133.29</v>
      </c>
      <c r="T142" t="n">
        <v>27413.94</v>
      </c>
      <c r="U142" t="n">
        <v>0.6</v>
      </c>
      <c r="V142" t="n">
        <v>0.78</v>
      </c>
      <c r="W142" t="n">
        <v>0.33</v>
      </c>
      <c r="X142" t="n">
        <v>1.58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1.004</v>
      </c>
      <c r="E143" t="n">
        <v>99.59999999999999</v>
      </c>
      <c r="F143" t="n">
        <v>96.01000000000001</v>
      </c>
      <c r="G143" t="n">
        <v>174.56</v>
      </c>
      <c r="H143" t="n">
        <v>2.21</v>
      </c>
      <c r="I143" t="n">
        <v>33</v>
      </c>
      <c r="J143" t="n">
        <v>217.15</v>
      </c>
      <c r="K143" t="n">
        <v>52.44</v>
      </c>
      <c r="L143" t="n">
        <v>27</v>
      </c>
      <c r="M143" t="n">
        <v>31</v>
      </c>
      <c r="N143" t="n">
        <v>47.71</v>
      </c>
      <c r="O143" t="n">
        <v>27015.77</v>
      </c>
      <c r="P143" t="n">
        <v>1200.48</v>
      </c>
      <c r="Q143" t="n">
        <v>1206.61</v>
      </c>
      <c r="R143" t="n">
        <v>217.89</v>
      </c>
      <c r="S143" t="n">
        <v>133.29</v>
      </c>
      <c r="T143" t="n">
        <v>25490.23</v>
      </c>
      <c r="U143" t="n">
        <v>0.61</v>
      </c>
      <c r="V143" t="n">
        <v>0.78</v>
      </c>
      <c r="W143" t="n">
        <v>0.33</v>
      </c>
      <c r="X143" t="n">
        <v>1.47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1.0051</v>
      </c>
      <c r="E144" t="n">
        <v>99.48999999999999</v>
      </c>
      <c r="F144" t="n">
        <v>95.93000000000001</v>
      </c>
      <c r="G144" t="n">
        <v>179.87</v>
      </c>
      <c r="H144" t="n">
        <v>2.27</v>
      </c>
      <c r="I144" t="n">
        <v>32</v>
      </c>
      <c r="J144" t="n">
        <v>218.79</v>
      </c>
      <c r="K144" t="n">
        <v>52.44</v>
      </c>
      <c r="L144" t="n">
        <v>28</v>
      </c>
      <c r="M144" t="n">
        <v>30</v>
      </c>
      <c r="N144" t="n">
        <v>48.35</v>
      </c>
      <c r="O144" t="n">
        <v>27218.26</v>
      </c>
      <c r="P144" t="n">
        <v>1197.37</v>
      </c>
      <c r="Q144" t="n">
        <v>1206.59</v>
      </c>
      <c r="R144" t="n">
        <v>215.27</v>
      </c>
      <c r="S144" t="n">
        <v>133.29</v>
      </c>
      <c r="T144" t="n">
        <v>24186.05</v>
      </c>
      <c r="U144" t="n">
        <v>0.62</v>
      </c>
      <c r="V144" t="n">
        <v>0.78</v>
      </c>
      <c r="W144" t="n">
        <v>0.32</v>
      </c>
      <c r="X144" t="n">
        <v>1.39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1.0058</v>
      </c>
      <c r="E145" t="n">
        <v>99.42</v>
      </c>
      <c r="F145" t="n">
        <v>95.90000000000001</v>
      </c>
      <c r="G145" t="n">
        <v>185.61</v>
      </c>
      <c r="H145" t="n">
        <v>2.34</v>
      </c>
      <c r="I145" t="n">
        <v>31</v>
      </c>
      <c r="J145" t="n">
        <v>220.44</v>
      </c>
      <c r="K145" t="n">
        <v>52.44</v>
      </c>
      <c r="L145" t="n">
        <v>29</v>
      </c>
      <c r="M145" t="n">
        <v>29</v>
      </c>
      <c r="N145" t="n">
        <v>49</v>
      </c>
      <c r="O145" t="n">
        <v>27421.64</v>
      </c>
      <c r="P145" t="n">
        <v>1195.55</v>
      </c>
      <c r="Q145" t="n">
        <v>1206.6</v>
      </c>
      <c r="R145" t="n">
        <v>214.03</v>
      </c>
      <c r="S145" t="n">
        <v>133.29</v>
      </c>
      <c r="T145" t="n">
        <v>23572.68</v>
      </c>
      <c r="U145" t="n">
        <v>0.62</v>
      </c>
      <c r="V145" t="n">
        <v>0.78</v>
      </c>
      <c r="W145" t="n">
        <v>0.32</v>
      </c>
      <c r="X145" t="n">
        <v>1.36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1.007</v>
      </c>
      <c r="E146" t="n">
        <v>99.3</v>
      </c>
      <c r="F146" t="n">
        <v>95.81</v>
      </c>
      <c r="G146" t="n">
        <v>191.63</v>
      </c>
      <c r="H146" t="n">
        <v>2.4</v>
      </c>
      <c r="I146" t="n">
        <v>30</v>
      </c>
      <c r="J146" t="n">
        <v>222.1</v>
      </c>
      <c r="K146" t="n">
        <v>52.44</v>
      </c>
      <c r="L146" t="n">
        <v>30</v>
      </c>
      <c r="M146" t="n">
        <v>28</v>
      </c>
      <c r="N146" t="n">
        <v>49.65</v>
      </c>
      <c r="O146" t="n">
        <v>27625.93</v>
      </c>
      <c r="P146" t="n">
        <v>1194.77</v>
      </c>
      <c r="Q146" t="n">
        <v>1206.59</v>
      </c>
      <c r="R146" t="n">
        <v>210.96</v>
      </c>
      <c r="S146" t="n">
        <v>133.29</v>
      </c>
      <c r="T146" t="n">
        <v>22041.02</v>
      </c>
      <c r="U146" t="n">
        <v>0.63</v>
      </c>
      <c r="V146" t="n">
        <v>0.78</v>
      </c>
      <c r="W146" t="n">
        <v>0.32</v>
      </c>
      <c r="X146" t="n">
        <v>1.27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1.0071</v>
      </c>
      <c r="E147" t="n">
        <v>99.3</v>
      </c>
      <c r="F147" t="n">
        <v>95.84999999999999</v>
      </c>
      <c r="G147" t="n">
        <v>198.3</v>
      </c>
      <c r="H147" t="n">
        <v>2.46</v>
      </c>
      <c r="I147" t="n">
        <v>29</v>
      </c>
      <c r="J147" t="n">
        <v>223.76</v>
      </c>
      <c r="K147" t="n">
        <v>52.44</v>
      </c>
      <c r="L147" t="n">
        <v>31</v>
      </c>
      <c r="M147" t="n">
        <v>27</v>
      </c>
      <c r="N147" t="n">
        <v>50.32</v>
      </c>
      <c r="O147" t="n">
        <v>27831.27</v>
      </c>
      <c r="P147" t="n">
        <v>1190.23</v>
      </c>
      <c r="Q147" t="n">
        <v>1206.6</v>
      </c>
      <c r="R147" t="n">
        <v>212.65</v>
      </c>
      <c r="S147" t="n">
        <v>133.29</v>
      </c>
      <c r="T147" t="n">
        <v>22890.02</v>
      </c>
      <c r="U147" t="n">
        <v>0.63</v>
      </c>
      <c r="V147" t="n">
        <v>0.78</v>
      </c>
      <c r="W147" t="n">
        <v>0.31</v>
      </c>
      <c r="X147" t="n">
        <v>1.31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1.0077</v>
      </c>
      <c r="E148" t="n">
        <v>99.23999999999999</v>
      </c>
      <c r="F148" t="n">
        <v>95.81999999999999</v>
      </c>
      <c r="G148" t="n">
        <v>205.33</v>
      </c>
      <c r="H148" t="n">
        <v>2.52</v>
      </c>
      <c r="I148" t="n">
        <v>28</v>
      </c>
      <c r="J148" t="n">
        <v>225.43</v>
      </c>
      <c r="K148" t="n">
        <v>52.44</v>
      </c>
      <c r="L148" t="n">
        <v>32</v>
      </c>
      <c r="M148" t="n">
        <v>26</v>
      </c>
      <c r="N148" t="n">
        <v>50.99</v>
      </c>
      <c r="O148" t="n">
        <v>28037.42</v>
      </c>
      <c r="P148" t="n">
        <v>1190.52</v>
      </c>
      <c r="Q148" t="n">
        <v>1206.59</v>
      </c>
      <c r="R148" t="n">
        <v>211.55</v>
      </c>
      <c r="S148" t="n">
        <v>133.29</v>
      </c>
      <c r="T148" t="n">
        <v>22349.3</v>
      </c>
      <c r="U148" t="n">
        <v>0.63</v>
      </c>
      <c r="V148" t="n">
        <v>0.78</v>
      </c>
      <c r="W148" t="n">
        <v>0.32</v>
      </c>
      <c r="X148" t="n">
        <v>1.28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1.009</v>
      </c>
      <c r="E149" t="n">
        <v>99.11</v>
      </c>
      <c r="F149" t="n">
        <v>95.73</v>
      </c>
      <c r="G149" t="n">
        <v>212.72</v>
      </c>
      <c r="H149" t="n">
        <v>2.58</v>
      </c>
      <c r="I149" t="n">
        <v>27</v>
      </c>
      <c r="J149" t="n">
        <v>227.11</v>
      </c>
      <c r="K149" t="n">
        <v>52.44</v>
      </c>
      <c r="L149" t="n">
        <v>33</v>
      </c>
      <c r="M149" t="n">
        <v>25</v>
      </c>
      <c r="N149" t="n">
        <v>51.67</v>
      </c>
      <c r="O149" t="n">
        <v>28244.51</v>
      </c>
      <c r="P149" t="n">
        <v>1186.77</v>
      </c>
      <c r="Q149" t="n">
        <v>1206.59</v>
      </c>
      <c r="R149" t="n">
        <v>208.31</v>
      </c>
      <c r="S149" t="n">
        <v>133.29</v>
      </c>
      <c r="T149" t="n">
        <v>20733.05</v>
      </c>
      <c r="U149" t="n">
        <v>0.64</v>
      </c>
      <c r="V149" t="n">
        <v>0.78</v>
      </c>
      <c r="W149" t="n">
        <v>0.32</v>
      </c>
      <c r="X149" t="n">
        <v>1.19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1.0097</v>
      </c>
      <c r="E150" t="n">
        <v>99.03</v>
      </c>
      <c r="F150" t="n">
        <v>95.69</v>
      </c>
      <c r="G150" t="n">
        <v>220.82</v>
      </c>
      <c r="H150" t="n">
        <v>2.64</v>
      </c>
      <c r="I150" t="n">
        <v>26</v>
      </c>
      <c r="J150" t="n">
        <v>228.8</v>
      </c>
      <c r="K150" t="n">
        <v>52.44</v>
      </c>
      <c r="L150" t="n">
        <v>34</v>
      </c>
      <c r="M150" t="n">
        <v>24</v>
      </c>
      <c r="N150" t="n">
        <v>52.36</v>
      </c>
      <c r="O150" t="n">
        <v>28452.56</v>
      </c>
      <c r="P150" t="n">
        <v>1182.24</v>
      </c>
      <c r="Q150" t="n">
        <v>1206.59</v>
      </c>
      <c r="R150" t="n">
        <v>207.1</v>
      </c>
      <c r="S150" t="n">
        <v>133.29</v>
      </c>
      <c r="T150" t="n">
        <v>20131.21</v>
      </c>
      <c r="U150" t="n">
        <v>0.64</v>
      </c>
      <c r="V150" t="n">
        <v>0.78</v>
      </c>
      <c r="W150" t="n">
        <v>0.32</v>
      </c>
      <c r="X150" t="n">
        <v>1.15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1.0096</v>
      </c>
      <c r="E151" t="n">
        <v>99.05</v>
      </c>
      <c r="F151" t="n">
        <v>95.7</v>
      </c>
      <c r="G151" t="n">
        <v>220.85</v>
      </c>
      <c r="H151" t="n">
        <v>2.7</v>
      </c>
      <c r="I151" t="n">
        <v>26</v>
      </c>
      <c r="J151" t="n">
        <v>230.49</v>
      </c>
      <c r="K151" t="n">
        <v>52.44</v>
      </c>
      <c r="L151" t="n">
        <v>35</v>
      </c>
      <c r="M151" t="n">
        <v>24</v>
      </c>
      <c r="N151" t="n">
        <v>53.05</v>
      </c>
      <c r="O151" t="n">
        <v>28661.58</v>
      </c>
      <c r="P151" t="n">
        <v>1182.83</v>
      </c>
      <c r="Q151" t="n">
        <v>1206.59</v>
      </c>
      <c r="R151" t="n">
        <v>207.49</v>
      </c>
      <c r="S151" t="n">
        <v>133.29</v>
      </c>
      <c r="T151" t="n">
        <v>20328.83</v>
      </c>
      <c r="U151" t="n">
        <v>0.64</v>
      </c>
      <c r="V151" t="n">
        <v>0.78</v>
      </c>
      <c r="W151" t="n">
        <v>0.32</v>
      </c>
      <c r="X151" t="n">
        <v>1.16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1.0105</v>
      </c>
      <c r="E152" t="n">
        <v>98.95999999999999</v>
      </c>
      <c r="F152" t="n">
        <v>95.65000000000001</v>
      </c>
      <c r="G152" t="n">
        <v>229.56</v>
      </c>
      <c r="H152" t="n">
        <v>2.76</v>
      </c>
      <c r="I152" t="n">
        <v>25</v>
      </c>
      <c r="J152" t="n">
        <v>232.2</v>
      </c>
      <c r="K152" t="n">
        <v>52.44</v>
      </c>
      <c r="L152" t="n">
        <v>36</v>
      </c>
      <c r="M152" t="n">
        <v>23</v>
      </c>
      <c r="N152" t="n">
        <v>53.75</v>
      </c>
      <c r="O152" t="n">
        <v>28871.58</v>
      </c>
      <c r="P152" t="n">
        <v>1181.37</v>
      </c>
      <c r="Q152" t="n">
        <v>1206.59</v>
      </c>
      <c r="R152" t="n">
        <v>205.76</v>
      </c>
      <c r="S152" t="n">
        <v>133.29</v>
      </c>
      <c r="T152" t="n">
        <v>19466.36</v>
      </c>
      <c r="U152" t="n">
        <v>0.65</v>
      </c>
      <c r="V152" t="n">
        <v>0.78</v>
      </c>
      <c r="W152" t="n">
        <v>0.31</v>
      </c>
      <c r="X152" t="n">
        <v>1.11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1.0115</v>
      </c>
      <c r="E153" t="n">
        <v>98.86</v>
      </c>
      <c r="F153" t="n">
        <v>95.59</v>
      </c>
      <c r="G153" t="n">
        <v>238.97</v>
      </c>
      <c r="H153" t="n">
        <v>2.81</v>
      </c>
      <c r="I153" t="n">
        <v>24</v>
      </c>
      <c r="J153" t="n">
        <v>233.91</v>
      </c>
      <c r="K153" t="n">
        <v>52.44</v>
      </c>
      <c r="L153" t="n">
        <v>37</v>
      </c>
      <c r="M153" t="n">
        <v>22</v>
      </c>
      <c r="N153" t="n">
        <v>54.46</v>
      </c>
      <c r="O153" t="n">
        <v>29082.59</v>
      </c>
      <c r="P153" t="n">
        <v>1176.36</v>
      </c>
      <c r="Q153" t="n">
        <v>1206.59</v>
      </c>
      <c r="R153" t="n">
        <v>203.63</v>
      </c>
      <c r="S153" t="n">
        <v>133.29</v>
      </c>
      <c r="T153" t="n">
        <v>18406.78</v>
      </c>
      <c r="U153" t="n">
        <v>0.65</v>
      </c>
      <c r="V153" t="n">
        <v>0.78</v>
      </c>
      <c r="W153" t="n">
        <v>0.31</v>
      </c>
      <c r="X153" t="n">
        <v>1.05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1.0115</v>
      </c>
      <c r="E154" t="n">
        <v>98.86</v>
      </c>
      <c r="F154" t="n">
        <v>95.58</v>
      </c>
      <c r="G154" t="n">
        <v>238.96</v>
      </c>
      <c r="H154" t="n">
        <v>2.87</v>
      </c>
      <c r="I154" t="n">
        <v>24</v>
      </c>
      <c r="J154" t="n">
        <v>235.63</v>
      </c>
      <c r="K154" t="n">
        <v>52.44</v>
      </c>
      <c r="L154" t="n">
        <v>38</v>
      </c>
      <c r="M154" t="n">
        <v>22</v>
      </c>
      <c r="N154" t="n">
        <v>55.18</v>
      </c>
      <c r="O154" t="n">
        <v>29294.6</v>
      </c>
      <c r="P154" t="n">
        <v>1175.59</v>
      </c>
      <c r="Q154" t="n">
        <v>1206.59</v>
      </c>
      <c r="R154" t="n">
        <v>203.52</v>
      </c>
      <c r="S154" t="n">
        <v>133.29</v>
      </c>
      <c r="T154" t="n">
        <v>18354.15</v>
      </c>
      <c r="U154" t="n">
        <v>0.65</v>
      </c>
      <c r="V154" t="n">
        <v>0.78</v>
      </c>
      <c r="W154" t="n">
        <v>0.31</v>
      </c>
      <c r="X154" t="n">
        <v>1.05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1.012</v>
      </c>
      <c r="E155" t="n">
        <v>98.81</v>
      </c>
      <c r="F155" t="n">
        <v>95.56999999999999</v>
      </c>
      <c r="G155" t="n">
        <v>249.32</v>
      </c>
      <c r="H155" t="n">
        <v>2.92</v>
      </c>
      <c r="I155" t="n">
        <v>23</v>
      </c>
      <c r="J155" t="n">
        <v>237.35</v>
      </c>
      <c r="K155" t="n">
        <v>52.44</v>
      </c>
      <c r="L155" t="n">
        <v>39</v>
      </c>
      <c r="M155" t="n">
        <v>21</v>
      </c>
      <c r="N155" t="n">
        <v>55.91</v>
      </c>
      <c r="O155" t="n">
        <v>29507.65</v>
      </c>
      <c r="P155" t="n">
        <v>1179.87</v>
      </c>
      <c r="Q155" t="n">
        <v>1206.6</v>
      </c>
      <c r="R155" t="n">
        <v>203.08</v>
      </c>
      <c r="S155" t="n">
        <v>133.29</v>
      </c>
      <c r="T155" t="n">
        <v>18139.28</v>
      </c>
      <c r="U155" t="n">
        <v>0.66</v>
      </c>
      <c r="V155" t="n">
        <v>0.78</v>
      </c>
      <c r="W155" t="n">
        <v>0.31</v>
      </c>
      <c r="X155" t="n">
        <v>1.03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1.016</v>
      </c>
      <c r="E156" t="n">
        <v>98.42</v>
      </c>
      <c r="F156" t="n">
        <v>95.22</v>
      </c>
      <c r="G156" t="n">
        <v>259.7</v>
      </c>
      <c r="H156" t="n">
        <v>2.98</v>
      </c>
      <c r="I156" t="n">
        <v>22</v>
      </c>
      <c r="J156" t="n">
        <v>239.09</v>
      </c>
      <c r="K156" t="n">
        <v>52.44</v>
      </c>
      <c r="L156" t="n">
        <v>40</v>
      </c>
      <c r="M156" t="n">
        <v>20</v>
      </c>
      <c r="N156" t="n">
        <v>56.65</v>
      </c>
      <c r="O156" t="n">
        <v>29721.73</v>
      </c>
      <c r="P156" t="n">
        <v>1171.42</v>
      </c>
      <c r="Q156" t="n">
        <v>1206.59</v>
      </c>
      <c r="R156" t="n">
        <v>190.38</v>
      </c>
      <c r="S156" t="n">
        <v>133.29</v>
      </c>
      <c r="T156" t="n">
        <v>11793.62</v>
      </c>
      <c r="U156" t="n">
        <v>0.7</v>
      </c>
      <c r="V156" t="n">
        <v>0.79</v>
      </c>
      <c r="W156" t="n">
        <v>0.32</v>
      </c>
      <c r="X156" t="n">
        <v>0.68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0.908</v>
      </c>
      <c r="E157" t="n">
        <v>110.13</v>
      </c>
      <c r="F157" t="n">
        <v>105.78</v>
      </c>
      <c r="G157" t="n">
        <v>26.12</v>
      </c>
      <c r="H157" t="n">
        <v>0.64</v>
      </c>
      <c r="I157" t="n">
        <v>243</v>
      </c>
      <c r="J157" t="n">
        <v>26.11</v>
      </c>
      <c r="K157" t="n">
        <v>12.1</v>
      </c>
      <c r="L157" t="n">
        <v>1</v>
      </c>
      <c r="M157" t="n">
        <v>241</v>
      </c>
      <c r="N157" t="n">
        <v>3.01</v>
      </c>
      <c r="O157" t="n">
        <v>3454.41</v>
      </c>
      <c r="P157" t="n">
        <v>335.8</v>
      </c>
      <c r="Q157" t="n">
        <v>1206.68</v>
      </c>
      <c r="R157" t="n">
        <v>549.3099999999999</v>
      </c>
      <c r="S157" t="n">
        <v>133.29</v>
      </c>
      <c r="T157" t="n">
        <v>190154.66</v>
      </c>
      <c r="U157" t="n">
        <v>0.24</v>
      </c>
      <c r="V157" t="n">
        <v>0.71</v>
      </c>
      <c r="W157" t="n">
        <v>0.66</v>
      </c>
      <c r="X157" t="n">
        <v>11.24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0.9681999999999999</v>
      </c>
      <c r="E158" t="n">
        <v>103.29</v>
      </c>
      <c r="F158" t="n">
        <v>100.26</v>
      </c>
      <c r="G158" t="n">
        <v>48.51</v>
      </c>
      <c r="H158" t="n">
        <v>1.23</v>
      </c>
      <c r="I158" t="n">
        <v>124</v>
      </c>
      <c r="J158" t="n">
        <v>27.2</v>
      </c>
      <c r="K158" t="n">
        <v>12.1</v>
      </c>
      <c r="L158" t="n">
        <v>2</v>
      </c>
      <c r="M158" t="n">
        <v>12</v>
      </c>
      <c r="N158" t="n">
        <v>3.1</v>
      </c>
      <c r="O158" t="n">
        <v>3588.35</v>
      </c>
      <c r="P158" t="n">
        <v>292.13</v>
      </c>
      <c r="Q158" t="n">
        <v>1206.62</v>
      </c>
      <c r="R158" t="n">
        <v>356.7</v>
      </c>
      <c r="S158" t="n">
        <v>133.29</v>
      </c>
      <c r="T158" t="n">
        <v>94443.28</v>
      </c>
      <c r="U158" t="n">
        <v>0.37</v>
      </c>
      <c r="V158" t="n">
        <v>0.75</v>
      </c>
      <c r="W158" t="n">
        <v>0.62</v>
      </c>
      <c r="X158" t="n">
        <v>5.72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0.9688</v>
      </c>
      <c r="E159" t="n">
        <v>103.22</v>
      </c>
      <c r="F159" t="n">
        <v>100.22</v>
      </c>
      <c r="G159" t="n">
        <v>49.29</v>
      </c>
      <c r="H159" t="n">
        <v>1.78</v>
      </c>
      <c r="I159" t="n">
        <v>122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302.16</v>
      </c>
      <c r="Q159" t="n">
        <v>1206.64</v>
      </c>
      <c r="R159" t="n">
        <v>354.96</v>
      </c>
      <c r="S159" t="n">
        <v>133.29</v>
      </c>
      <c r="T159" t="n">
        <v>93583.88</v>
      </c>
      <c r="U159" t="n">
        <v>0.38</v>
      </c>
      <c r="V159" t="n">
        <v>0.75</v>
      </c>
      <c r="W159" t="n">
        <v>0.62</v>
      </c>
      <c r="X159" t="n">
        <v>5.68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0.6335</v>
      </c>
      <c r="E160" t="n">
        <v>157.86</v>
      </c>
      <c r="F160" t="n">
        <v>137.49</v>
      </c>
      <c r="G160" t="n">
        <v>9.23</v>
      </c>
      <c r="H160" t="n">
        <v>0.18</v>
      </c>
      <c r="I160" t="n">
        <v>894</v>
      </c>
      <c r="J160" t="n">
        <v>98.70999999999999</v>
      </c>
      <c r="K160" t="n">
        <v>39.72</v>
      </c>
      <c r="L160" t="n">
        <v>1</v>
      </c>
      <c r="M160" t="n">
        <v>892</v>
      </c>
      <c r="N160" t="n">
        <v>12.99</v>
      </c>
      <c r="O160" t="n">
        <v>12407.75</v>
      </c>
      <c r="P160" t="n">
        <v>1225.64</v>
      </c>
      <c r="Q160" t="n">
        <v>1206.73</v>
      </c>
      <c r="R160" t="n">
        <v>1626.58</v>
      </c>
      <c r="S160" t="n">
        <v>133.29</v>
      </c>
      <c r="T160" t="n">
        <v>725532.89</v>
      </c>
      <c r="U160" t="n">
        <v>0.08</v>
      </c>
      <c r="V160" t="n">
        <v>0.54</v>
      </c>
      <c r="W160" t="n">
        <v>1.71</v>
      </c>
      <c r="X160" t="n">
        <v>42.94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0.8310999999999999</v>
      </c>
      <c r="E161" t="n">
        <v>120.32</v>
      </c>
      <c r="F161" t="n">
        <v>111.04</v>
      </c>
      <c r="G161" t="n">
        <v>18.77</v>
      </c>
      <c r="H161" t="n">
        <v>0.35</v>
      </c>
      <c r="I161" t="n">
        <v>355</v>
      </c>
      <c r="J161" t="n">
        <v>99.95</v>
      </c>
      <c r="K161" t="n">
        <v>39.72</v>
      </c>
      <c r="L161" t="n">
        <v>2</v>
      </c>
      <c r="M161" t="n">
        <v>353</v>
      </c>
      <c r="N161" t="n">
        <v>13.24</v>
      </c>
      <c r="O161" t="n">
        <v>12561.45</v>
      </c>
      <c r="P161" t="n">
        <v>980.48</v>
      </c>
      <c r="Q161" t="n">
        <v>1206.62</v>
      </c>
      <c r="R161" t="n">
        <v>727.29</v>
      </c>
      <c r="S161" t="n">
        <v>133.29</v>
      </c>
      <c r="T161" t="n">
        <v>278583.38</v>
      </c>
      <c r="U161" t="n">
        <v>0.18</v>
      </c>
      <c r="V161" t="n">
        <v>0.67</v>
      </c>
      <c r="W161" t="n">
        <v>0.84</v>
      </c>
      <c r="X161" t="n">
        <v>16.49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0.8992</v>
      </c>
      <c r="E162" t="n">
        <v>111.21</v>
      </c>
      <c r="F162" t="n">
        <v>104.68</v>
      </c>
      <c r="G162" t="n">
        <v>28.42</v>
      </c>
      <c r="H162" t="n">
        <v>0.52</v>
      </c>
      <c r="I162" t="n">
        <v>221</v>
      </c>
      <c r="J162" t="n">
        <v>101.2</v>
      </c>
      <c r="K162" t="n">
        <v>39.72</v>
      </c>
      <c r="L162" t="n">
        <v>3</v>
      </c>
      <c r="M162" t="n">
        <v>219</v>
      </c>
      <c r="N162" t="n">
        <v>13.49</v>
      </c>
      <c r="O162" t="n">
        <v>12715.54</v>
      </c>
      <c r="P162" t="n">
        <v>916.09</v>
      </c>
      <c r="Q162" t="n">
        <v>1206.61</v>
      </c>
      <c r="R162" t="n">
        <v>511.75</v>
      </c>
      <c r="S162" t="n">
        <v>133.29</v>
      </c>
      <c r="T162" t="n">
        <v>171481.87</v>
      </c>
      <c r="U162" t="n">
        <v>0.26</v>
      </c>
      <c r="V162" t="n">
        <v>0.71</v>
      </c>
      <c r="W162" t="n">
        <v>0.63</v>
      </c>
      <c r="X162" t="n">
        <v>10.14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0.9335</v>
      </c>
      <c r="E163" t="n">
        <v>107.12</v>
      </c>
      <c r="F163" t="n">
        <v>101.84</v>
      </c>
      <c r="G163" t="n">
        <v>38.19</v>
      </c>
      <c r="H163" t="n">
        <v>0.6899999999999999</v>
      </c>
      <c r="I163" t="n">
        <v>160</v>
      </c>
      <c r="J163" t="n">
        <v>102.45</v>
      </c>
      <c r="K163" t="n">
        <v>39.72</v>
      </c>
      <c r="L163" t="n">
        <v>4</v>
      </c>
      <c r="M163" t="n">
        <v>158</v>
      </c>
      <c r="N163" t="n">
        <v>13.74</v>
      </c>
      <c r="O163" t="n">
        <v>12870.03</v>
      </c>
      <c r="P163" t="n">
        <v>883.52</v>
      </c>
      <c r="Q163" t="n">
        <v>1206.63</v>
      </c>
      <c r="R163" t="n">
        <v>415.34</v>
      </c>
      <c r="S163" t="n">
        <v>133.29</v>
      </c>
      <c r="T163" t="n">
        <v>123582.88</v>
      </c>
      <c r="U163" t="n">
        <v>0.32</v>
      </c>
      <c r="V163" t="n">
        <v>0.73</v>
      </c>
      <c r="W163" t="n">
        <v>0.53</v>
      </c>
      <c r="X163" t="n">
        <v>7.3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0.9548</v>
      </c>
      <c r="E164" t="n">
        <v>104.74</v>
      </c>
      <c r="F164" t="n">
        <v>100.18</v>
      </c>
      <c r="G164" t="n">
        <v>48.09</v>
      </c>
      <c r="H164" t="n">
        <v>0.85</v>
      </c>
      <c r="I164" t="n">
        <v>125</v>
      </c>
      <c r="J164" t="n">
        <v>103.71</v>
      </c>
      <c r="K164" t="n">
        <v>39.72</v>
      </c>
      <c r="L164" t="n">
        <v>5</v>
      </c>
      <c r="M164" t="n">
        <v>123</v>
      </c>
      <c r="N164" t="n">
        <v>14</v>
      </c>
      <c r="O164" t="n">
        <v>13024.91</v>
      </c>
      <c r="P164" t="n">
        <v>861.05</v>
      </c>
      <c r="Q164" t="n">
        <v>1206.6</v>
      </c>
      <c r="R164" t="n">
        <v>358.92</v>
      </c>
      <c r="S164" t="n">
        <v>133.29</v>
      </c>
      <c r="T164" t="n">
        <v>95548.03999999999</v>
      </c>
      <c r="U164" t="n">
        <v>0.37</v>
      </c>
      <c r="V164" t="n">
        <v>0.75</v>
      </c>
      <c r="W164" t="n">
        <v>0.47</v>
      </c>
      <c r="X164" t="n">
        <v>5.64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0.9693000000000001</v>
      </c>
      <c r="E165" t="n">
        <v>103.17</v>
      </c>
      <c r="F165" t="n">
        <v>99.09</v>
      </c>
      <c r="G165" t="n">
        <v>58.29</v>
      </c>
      <c r="H165" t="n">
        <v>1.01</v>
      </c>
      <c r="I165" t="n">
        <v>102</v>
      </c>
      <c r="J165" t="n">
        <v>104.97</v>
      </c>
      <c r="K165" t="n">
        <v>39.72</v>
      </c>
      <c r="L165" t="n">
        <v>6</v>
      </c>
      <c r="M165" t="n">
        <v>100</v>
      </c>
      <c r="N165" t="n">
        <v>14.25</v>
      </c>
      <c r="O165" t="n">
        <v>13180.19</v>
      </c>
      <c r="P165" t="n">
        <v>843.85</v>
      </c>
      <c r="Q165" t="n">
        <v>1206.62</v>
      </c>
      <c r="R165" t="n">
        <v>321.91</v>
      </c>
      <c r="S165" t="n">
        <v>133.29</v>
      </c>
      <c r="T165" t="n">
        <v>77156.36</v>
      </c>
      <c r="U165" t="n">
        <v>0.41</v>
      </c>
      <c r="V165" t="n">
        <v>0.75</v>
      </c>
      <c r="W165" t="n">
        <v>0.44</v>
      </c>
      <c r="X165" t="n">
        <v>4.55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0.985</v>
      </c>
      <c r="E166" t="n">
        <v>101.52</v>
      </c>
      <c r="F166" t="n">
        <v>97.77</v>
      </c>
      <c r="G166" t="n">
        <v>68.20999999999999</v>
      </c>
      <c r="H166" t="n">
        <v>1.16</v>
      </c>
      <c r="I166" t="n">
        <v>86</v>
      </c>
      <c r="J166" t="n">
        <v>106.23</v>
      </c>
      <c r="K166" t="n">
        <v>39.72</v>
      </c>
      <c r="L166" t="n">
        <v>7</v>
      </c>
      <c r="M166" t="n">
        <v>84</v>
      </c>
      <c r="N166" t="n">
        <v>14.52</v>
      </c>
      <c r="O166" t="n">
        <v>13335.87</v>
      </c>
      <c r="P166" t="n">
        <v>824.73</v>
      </c>
      <c r="Q166" t="n">
        <v>1206.61</v>
      </c>
      <c r="R166" t="n">
        <v>277.06</v>
      </c>
      <c r="S166" t="n">
        <v>133.29</v>
      </c>
      <c r="T166" t="n">
        <v>54814.18</v>
      </c>
      <c r="U166" t="n">
        <v>0.48</v>
      </c>
      <c r="V166" t="n">
        <v>0.77</v>
      </c>
      <c r="W166" t="n">
        <v>0.38</v>
      </c>
      <c r="X166" t="n">
        <v>3.23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0.9851</v>
      </c>
      <c r="E167" t="n">
        <v>101.51</v>
      </c>
      <c r="F167" t="n">
        <v>97.98</v>
      </c>
      <c r="G167" t="n">
        <v>78.39</v>
      </c>
      <c r="H167" t="n">
        <v>1.31</v>
      </c>
      <c r="I167" t="n">
        <v>75</v>
      </c>
      <c r="J167" t="n">
        <v>107.5</v>
      </c>
      <c r="K167" t="n">
        <v>39.72</v>
      </c>
      <c r="L167" t="n">
        <v>8</v>
      </c>
      <c r="M167" t="n">
        <v>73</v>
      </c>
      <c r="N167" t="n">
        <v>14.78</v>
      </c>
      <c r="O167" t="n">
        <v>13491.96</v>
      </c>
      <c r="P167" t="n">
        <v>819.48</v>
      </c>
      <c r="Q167" t="n">
        <v>1206.62</v>
      </c>
      <c r="R167" t="n">
        <v>284.85</v>
      </c>
      <c r="S167" t="n">
        <v>133.29</v>
      </c>
      <c r="T167" t="n">
        <v>58759.98</v>
      </c>
      <c r="U167" t="n">
        <v>0.47</v>
      </c>
      <c r="V167" t="n">
        <v>0.76</v>
      </c>
      <c r="W167" t="n">
        <v>0.39</v>
      </c>
      <c r="X167" t="n">
        <v>3.44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0.9913</v>
      </c>
      <c r="E168" t="n">
        <v>100.88</v>
      </c>
      <c r="F168" t="n">
        <v>97.54000000000001</v>
      </c>
      <c r="G168" t="n">
        <v>88.67</v>
      </c>
      <c r="H168" t="n">
        <v>1.46</v>
      </c>
      <c r="I168" t="n">
        <v>66</v>
      </c>
      <c r="J168" t="n">
        <v>108.77</v>
      </c>
      <c r="K168" t="n">
        <v>39.72</v>
      </c>
      <c r="L168" t="n">
        <v>9</v>
      </c>
      <c r="M168" t="n">
        <v>64</v>
      </c>
      <c r="N168" t="n">
        <v>15.05</v>
      </c>
      <c r="O168" t="n">
        <v>13648.58</v>
      </c>
      <c r="P168" t="n">
        <v>807.51</v>
      </c>
      <c r="Q168" t="n">
        <v>1206.59</v>
      </c>
      <c r="R168" t="n">
        <v>269.55</v>
      </c>
      <c r="S168" t="n">
        <v>133.29</v>
      </c>
      <c r="T168" t="n">
        <v>51158.19</v>
      </c>
      <c r="U168" t="n">
        <v>0.49</v>
      </c>
      <c r="V168" t="n">
        <v>0.77</v>
      </c>
      <c r="W168" t="n">
        <v>0.38</v>
      </c>
      <c r="X168" t="n">
        <v>3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0.9959</v>
      </c>
      <c r="E169" t="n">
        <v>100.42</v>
      </c>
      <c r="F169" t="n">
        <v>97.22</v>
      </c>
      <c r="G169" t="n">
        <v>98.86</v>
      </c>
      <c r="H169" t="n">
        <v>1.6</v>
      </c>
      <c r="I169" t="n">
        <v>59</v>
      </c>
      <c r="J169" t="n">
        <v>110.04</v>
      </c>
      <c r="K169" t="n">
        <v>39.72</v>
      </c>
      <c r="L169" t="n">
        <v>10</v>
      </c>
      <c r="M169" t="n">
        <v>57</v>
      </c>
      <c r="N169" t="n">
        <v>15.32</v>
      </c>
      <c r="O169" t="n">
        <v>13805.5</v>
      </c>
      <c r="P169" t="n">
        <v>797.05</v>
      </c>
      <c r="Q169" t="n">
        <v>1206.59</v>
      </c>
      <c r="R169" t="n">
        <v>258.82</v>
      </c>
      <c r="S169" t="n">
        <v>133.29</v>
      </c>
      <c r="T169" t="n">
        <v>45828.93</v>
      </c>
      <c r="U169" t="n">
        <v>0.51</v>
      </c>
      <c r="V169" t="n">
        <v>0.77</v>
      </c>
      <c r="W169" t="n">
        <v>0.37</v>
      </c>
      <c r="X169" t="n">
        <v>2.68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0.9999</v>
      </c>
      <c r="E170" t="n">
        <v>100.01</v>
      </c>
      <c r="F170" t="n">
        <v>96.94</v>
      </c>
      <c r="G170" t="n">
        <v>109.74</v>
      </c>
      <c r="H170" t="n">
        <v>1.74</v>
      </c>
      <c r="I170" t="n">
        <v>53</v>
      </c>
      <c r="J170" t="n">
        <v>111.32</v>
      </c>
      <c r="K170" t="n">
        <v>39.72</v>
      </c>
      <c r="L170" t="n">
        <v>11</v>
      </c>
      <c r="M170" t="n">
        <v>51</v>
      </c>
      <c r="N170" t="n">
        <v>15.6</v>
      </c>
      <c r="O170" t="n">
        <v>13962.83</v>
      </c>
      <c r="P170" t="n">
        <v>785.83</v>
      </c>
      <c r="Q170" t="n">
        <v>1206.59</v>
      </c>
      <c r="R170" t="n">
        <v>249.21</v>
      </c>
      <c r="S170" t="n">
        <v>133.29</v>
      </c>
      <c r="T170" t="n">
        <v>41050.69</v>
      </c>
      <c r="U170" t="n">
        <v>0.53</v>
      </c>
      <c r="V170" t="n">
        <v>0.77</v>
      </c>
      <c r="W170" t="n">
        <v>0.36</v>
      </c>
      <c r="X170" t="n">
        <v>2.4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1.0035</v>
      </c>
      <c r="E171" t="n">
        <v>99.65000000000001</v>
      </c>
      <c r="F171" t="n">
        <v>96.68000000000001</v>
      </c>
      <c r="G171" t="n">
        <v>120.85</v>
      </c>
      <c r="H171" t="n">
        <v>1.88</v>
      </c>
      <c r="I171" t="n">
        <v>48</v>
      </c>
      <c r="J171" t="n">
        <v>112.59</v>
      </c>
      <c r="K171" t="n">
        <v>39.72</v>
      </c>
      <c r="L171" t="n">
        <v>12</v>
      </c>
      <c r="M171" t="n">
        <v>46</v>
      </c>
      <c r="N171" t="n">
        <v>15.88</v>
      </c>
      <c r="O171" t="n">
        <v>14120.58</v>
      </c>
      <c r="P171" t="n">
        <v>776.58</v>
      </c>
      <c r="Q171" t="n">
        <v>1206.6</v>
      </c>
      <c r="R171" t="n">
        <v>240.47</v>
      </c>
      <c r="S171" t="n">
        <v>133.29</v>
      </c>
      <c r="T171" t="n">
        <v>36707.05</v>
      </c>
      <c r="U171" t="n">
        <v>0.55</v>
      </c>
      <c r="V171" t="n">
        <v>0.77</v>
      </c>
      <c r="W171" t="n">
        <v>0.35</v>
      </c>
      <c r="X171" t="n">
        <v>2.14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1.0118</v>
      </c>
      <c r="E172" t="n">
        <v>98.84</v>
      </c>
      <c r="F172" t="n">
        <v>95.97</v>
      </c>
      <c r="G172" t="n">
        <v>133.91</v>
      </c>
      <c r="H172" t="n">
        <v>2.01</v>
      </c>
      <c r="I172" t="n">
        <v>43</v>
      </c>
      <c r="J172" t="n">
        <v>113.88</v>
      </c>
      <c r="K172" t="n">
        <v>39.72</v>
      </c>
      <c r="L172" t="n">
        <v>13</v>
      </c>
      <c r="M172" t="n">
        <v>41</v>
      </c>
      <c r="N172" t="n">
        <v>16.16</v>
      </c>
      <c r="O172" t="n">
        <v>14278.75</v>
      </c>
      <c r="P172" t="n">
        <v>760.76</v>
      </c>
      <c r="Q172" t="n">
        <v>1206.6</v>
      </c>
      <c r="R172" t="n">
        <v>215.99</v>
      </c>
      <c r="S172" t="n">
        <v>133.29</v>
      </c>
      <c r="T172" t="n">
        <v>24490.14</v>
      </c>
      <c r="U172" t="n">
        <v>0.62</v>
      </c>
      <c r="V172" t="n">
        <v>0.78</v>
      </c>
      <c r="W172" t="n">
        <v>0.33</v>
      </c>
      <c r="X172" t="n">
        <v>1.43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1.0087</v>
      </c>
      <c r="E173" t="n">
        <v>99.14</v>
      </c>
      <c r="F173" t="n">
        <v>96.33</v>
      </c>
      <c r="G173" t="n">
        <v>144.5</v>
      </c>
      <c r="H173" t="n">
        <v>2.14</v>
      </c>
      <c r="I173" t="n">
        <v>40</v>
      </c>
      <c r="J173" t="n">
        <v>115.16</v>
      </c>
      <c r="K173" t="n">
        <v>39.72</v>
      </c>
      <c r="L173" t="n">
        <v>14</v>
      </c>
      <c r="M173" t="n">
        <v>38</v>
      </c>
      <c r="N173" t="n">
        <v>16.45</v>
      </c>
      <c r="O173" t="n">
        <v>14437.35</v>
      </c>
      <c r="P173" t="n">
        <v>755.27</v>
      </c>
      <c r="Q173" t="n">
        <v>1206.59</v>
      </c>
      <c r="R173" t="n">
        <v>228.84</v>
      </c>
      <c r="S173" t="n">
        <v>133.29</v>
      </c>
      <c r="T173" t="n">
        <v>30934.15</v>
      </c>
      <c r="U173" t="n">
        <v>0.58</v>
      </c>
      <c r="V173" t="n">
        <v>0.78</v>
      </c>
      <c r="W173" t="n">
        <v>0.34</v>
      </c>
      <c r="X173" t="n">
        <v>1.79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1.0105</v>
      </c>
      <c r="E174" t="n">
        <v>98.95999999999999</v>
      </c>
      <c r="F174" t="n">
        <v>96.20999999999999</v>
      </c>
      <c r="G174" t="n">
        <v>156.02</v>
      </c>
      <c r="H174" t="n">
        <v>2.27</v>
      </c>
      <c r="I174" t="n">
        <v>37</v>
      </c>
      <c r="J174" t="n">
        <v>116.45</v>
      </c>
      <c r="K174" t="n">
        <v>39.72</v>
      </c>
      <c r="L174" t="n">
        <v>15</v>
      </c>
      <c r="M174" t="n">
        <v>35</v>
      </c>
      <c r="N174" t="n">
        <v>16.74</v>
      </c>
      <c r="O174" t="n">
        <v>14596.38</v>
      </c>
      <c r="P174" t="n">
        <v>745.96</v>
      </c>
      <c r="Q174" t="n">
        <v>1206.59</v>
      </c>
      <c r="R174" t="n">
        <v>224.64</v>
      </c>
      <c r="S174" t="n">
        <v>133.29</v>
      </c>
      <c r="T174" t="n">
        <v>28848.99</v>
      </c>
      <c r="U174" t="n">
        <v>0.59</v>
      </c>
      <c r="V174" t="n">
        <v>0.78</v>
      </c>
      <c r="W174" t="n">
        <v>0.33</v>
      </c>
      <c r="X174" t="n">
        <v>1.67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1.0126</v>
      </c>
      <c r="E175" t="n">
        <v>98.76000000000001</v>
      </c>
      <c r="F175" t="n">
        <v>96.06999999999999</v>
      </c>
      <c r="G175" t="n">
        <v>169.53</v>
      </c>
      <c r="H175" t="n">
        <v>2.4</v>
      </c>
      <c r="I175" t="n">
        <v>34</v>
      </c>
      <c r="J175" t="n">
        <v>117.75</v>
      </c>
      <c r="K175" t="n">
        <v>39.72</v>
      </c>
      <c r="L175" t="n">
        <v>16</v>
      </c>
      <c r="M175" t="n">
        <v>32</v>
      </c>
      <c r="N175" t="n">
        <v>17.03</v>
      </c>
      <c r="O175" t="n">
        <v>14755.84</v>
      </c>
      <c r="P175" t="n">
        <v>733.92</v>
      </c>
      <c r="Q175" t="n">
        <v>1206.59</v>
      </c>
      <c r="R175" t="n">
        <v>219.74</v>
      </c>
      <c r="S175" t="n">
        <v>133.29</v>
      </c>
      <c r="T175" t="n">
        <v>26410.96</v>
      </c>
      <c r="U175" t="n">
        <v>0.61</v>
      </c>
      <c r="V175" t="n">
        <v>0.78</v>
      </c>
      <c r="W175" t="n">
        <v>0.33</v>
      </c>
      <c r="X175" t="n">
        <v>1.53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1.0144</v>
      </c>
      <c r="E176" t="n">
        <v>98.58</v>
      </c>
      <c r="F176" t="n">
        <v>95.93000000000001</v>
      </c>
      <c r="G176" t="n">
        <v>179.88</v>
      </c>
      <c r="H176" t="n">
        <v>2.52</v>
      </c>
      <c r="I176" t="n">
        <v>32</v>
      </c>
      <c r="J176" t="n">
        <v>119.04</v>
      </c>
      <c r="K176" t="n">
        <v>39.72</v>
      </c>
      <c r="L176" t="n">
        <v>17</v>
      </c>
      <c r="M176" t="n">
        <v>28</v>
      </c>
      <c r="N176" t="n">
        <v>17.33</v>
      </c>
      <c r="O176" t="n">
        <v>14915.73</v>
      </c>
      <c r="P176" t="n">
        <v>725.27</v>
      </c>
      <c r="Q176" t="n">
        <v>1206.59</v>
      </c>
      <c r="R176" t="n">
        <v>215.15</v>
      </c>
      <c r="S176" t="n">
        <v>133.29</v>
      </c>
      <c r="T176" t="n">
        <v>24127.3</v>
      </c>
      <c r="U176" t="n">
        <v>0.62</v>
      </c>
      <c r="V176" t="n">
        <v>0.78</v>
      </c>
      <c r="W176" t="n">
        <v>0.33</v>
      </c>
      <c r="X176" t="n">
        <v>1.39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1.0164</v>
      </c>
      <c r="E177" t="n">
        <v>98.39</v>
      </c>
      <c r="F177" t="n">
        <v>95.78</v>
      </c>
      <c r="G177" t="n">
        <v>191.57</v>
      </c>
      <c r="H177" t="n">
        <v>2.64</v>
      </c>
      <c r="I177" t="n">
        <v>30</v>
      </c>
      <c r="J177" t="n">
        <v>120.34</v>
      </c>
      <c r="K177" t="n">
        <v>39.72</v>
      </c>
      <c r="L177" t="n">
        <v>18</v>
      </c>
      <c r="M177" t="n">
        <v>20</v>
      </c>
      <c r="N177" t="n">
        <v>17.63</v>
      </c>
      <c r="O177" t="n">
        <v>15076.07</v>
      </c>
      <c r="P177" t="n">
        <v>716.83</v>
      </c>
      <c r="Q177" t="n">
        <v>1206.59</v>
      </c>
      <c r="R177" t="n">
        <v>209.5</v>
      </c>
      <c r="S177" t="n">
        <v>133.29</v>
      </c>
      <c r="T177" t="n">
        <v>21314.6</v>
      </c>
      <c r="U177" t="n">
        <v>0.64</v>
      </c>
      <c r="V177" t="n">
        <v>0.78</v>
      </c>
      <c r="W177" t="n">
        <v>0.34</v>
      </c>
      <c r="X177" t="n">
        <v>1.25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1.017</v>
      </c>
      <c r="E178" t="n">
        <v>98.33</v>
      </c>
      <c r="F178" t="n">
        <v>95.75</v>
      </c>
      <c r="G178" t="n">
        <v>198.1</v>
      </c>
      <c r="H178" t="n">
        <v>2.76</v>
      </c>
      <c r="I178" t="n">
        <v>29</v>
      </c>
      <c r="J178" t="n">
        <v>121.65</v>
      </c>
      <c r="K178" t="n">
        <v>39.72</v>
      </c>
      <c r="L178" t="n">
        <v>19</v>
      </c>
      <c r="M178" t="n">
        <v>13</v>
      </c>
      <c r="N178" t="n">
        <v>17.93</v>
      </c>
      <c r="O178" t="n">
        <v>15236.84</v>
      </c>
      <c r="P178" t="n">
        <v>712.15</v>
      </c>
      <c r="Q178" t="n">
        <v>1206.61</v>
      </c>
      <c r="R178" t="n">
        <v>208.48</v>
      </c>
      <c r="S178" t="n">
        <v>133.29</v>
      </c>
      <c r="T178" t="n">
        <v>20808.37</v>
      </c>
      <c r="U178" t="n">
        <v>0.64</v>
      </c>
      <c r="V178" t="n">
        <v>0.78</v>
      </c>
      <c r="W178" t="n">
        <v>0.33</v>
      </c>
      <c r="X178" t="n">
        <v>1.21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1.016</v>
      </c>
      <c r="E179" t="n">
        <v>98.42</v>
      </c>
      <c r="F179" t="n">
        <v>95.86</v>
      </c>
      <c r="G179" t="n">
        <v>205.42</v>
      </c>
      <c r="H179" t="n">
        <v>2.87</v>
      </c>
      <c r="I179" t="n">
        <v>28</v>
      </c>
      <c r="J179" t="n">
        <v>122.95</v>
      </c>
      <c r="K179" t="n">
        <v>39.72</v>
      </c>
      <c r="L179" t="n">
        <v>20</v>
      </c>
      <c r="M179" t="n">
        <v>3</v>
      </c>
      <c r="N179" t="n">
        <v>18.24</v>
      </c>
      <c r="O179" t="n">
        <v>15398.07</v>
      </c>
      <c r="P179" t="n">
        <v>715.05</v>
      </c>
      <c r="Q179" t="n">
        <v>1206.65</v>
      </c>
      <c r="R179" t="n">
        <v>211.75</v>
      </c>
      <c r="S179" t="n">
        <v>133.29</v>
      </c>
      <c r="T179" t="n">
        <v>22445.64</v>
      </c>
      <c r="U179" t="n">
        <v>0.63</v>
      </c>
      <c r="V179" t="n">
        <v>0.78</v>
      </c>
      <c r="W179" t="n">
        <v>0.35</v>
      </c>
      <c r="X179" t="n">
        <v>1.32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1.0162</v>
      </c>
      <c r="E180" t="n">
        <v>98.41</v>
      </c>
      <c r="F180" t="n">
        <v>95.84999999999999</v>
      </c>
      <c r="G180" t="n">
        <v>205.38</v>
      </c>
      <c r="H180" t="n">
        <v>2.98</v>
      </c>
      <c r="I180" t="n">
        <v>28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722.35</v>
      </c>
      <c r="Q180" t="n">
        <v>1206.61</v>
      </c>
      <c r="R180" t="n">
        <v>211.1</v>
      </c>
      <c r="S180" t="n">
        <v>133.29</v>
      </c>
      <c r="T180" t="n">
        <v>22122.3</v>
      </c>
      <c r="U180" t="n">
        <v>0.63</v>
      </c>
      <c r="V180" t="n">
        <v>0.78</v>
      </c>
      <c r="W180" t="n">
        <v>0.36</v>
      </c>
      <c r="X180" t="n">
        <v>1.31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0.549</v>
      </c>
      <c r="E181" t="n">
        <v>182.14</v>
      </c>
      <c r="F181" t="n">
        <v>150.62</v>
      </c>
      <c r="G181" t="n">
        <v>7.86</v>
      </c>
      <c r="H181" t="n">
        <v>0.14</v>
      </c>
      <c r="I181" t="n">
        <v>1150</v>
      </c>
      <c r="J181" t="n">
        <v>124.63</v>
      </c>
      <c r="K181" t="n">
        <v>45</v>
      </c>
      <c r="L181" t="n">
        <v>1</v>
      </c>
      <c r="M181" t="n">
        <v>1148</v>
      </c>
      <c r="N181" t="n">
        <v>18.64</v>
      </c>
      <c r="O181" t="n">
        <v>15605.44</v>
      </c>
      <c r="P181" t="n">
        <v>1570.84</v>
      </c>
      <c r="Q181" t="n">
        <v>1206.79</v>
      </c>
      <c r="R181" t="n">
        <v>2074.35</v>
      </c>
      <c r="S181" t="n">
        <v>133.29</v>
      </c>
      <c r="T181" t="n">
        <v>948136.4399999999</v>
      </c>
      <c r="U181" t="n">
        <v>0.06</v>
      </c>
      <c r="V181" t="n">
        <v>0.5</v>
      </c>
      <c r="W181" t="n">
        <v>2.12</v>
      </c>
      <c r="X181" t="n">
        <v>56.06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0.7829</v>
      </c>
      <c r="E182" t="n">
        <v>127.73</v>
      </c>
      <c r="F182" t="n">
        <v>114.61</v>
      </c>
      <c r="G182" t="n">
        <v>15.99</v>
      </c>
      <c r="H182" t="n">
        <v>0.28</v>
      </c>
      <c r="I182" t="n">
        <v>430</v>
      </c>
      <c r="J182" t="n">
        <v>125.95</v>
      </c>
      <c r="K182" t="n">
        <v>45</v>
      </c>
      <c r="L182" t="n">
        <v>2</v>
      </c>
      <c r="M182" t="n">
        <v>428</v>
      </c>
      <c r="N182" t="n">
        <v>18.95</v>
      </c>
      <c r="O182" t="n">
        <v>15767.7</v>
      </c>
      <c r="P182" t="n">
        <v>1187.41</v>
      </c>
      <c r="Q182" t="n">
        <v>1206.65</v>
      </c>
      <c r="R182" t="n">
        <v>847.8200000000001</v>
      </c>
      <c r="S182" t="n">
        <v>133.29</v>
      </c>
      <c r="T182" t="n">
        <v>338470.76</v>
      </c>
      <c r="U182" t="n">
        <v>0.16</v>
      </c>
      <c r="V182" t="n">
        <v>0.65</v>
      </c>
      <c r="W182" t="n">
        <v>0.97</v>
      </c>
      <c r="X182" t="n">
        <v>20.06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0.8653</v>
      </c>
      <c r="E183" t="n">
        <v>115.57</v>
      </c>
      <c r="F183" t="n">
        <v>106.66</v>
      </c>
      <c r="G183" t="n">
        <v>24.15</v>
      </c>
      <c r="H183" t="n">
        <v>0.42</v>
      </c>
      <c r="I183" t="n">
        <v>265</v>
      </c>
      <c r="J183" t="n">
        <v>127.27</v>
      </c>
      <c r="K183" t="n">
        <v>45</v>
      </c>
      <c r="L183" t="n">
        <v>3</v>
      </c>
      <c r="M183" t="n">
        <v>263</v>
      </c>
      <c r="N183" t="n">
        <v>19.27</v>
      </c>
      <c r="O183" t="n">
        <v>15930.42</v>
      </c>
      <c r="P183" t="n">
        <v>1099.05</v>
      </c>
      <c r="Q183" t="n">
        <v>1206.65</v>
      </c>
      <c r="R183" t="n">
        <v>578.5</v>
      </c>
      <c r="S183" t="n">
        <v>133.29</v>
      </c>
      <c r="T183" t="n">
        <v>204637.65</v>
      </c>
      <c r="U183" t="n">
        <v>0.23</v>
      </c>
      <c r="V183" t="n">
        <v>0.7</v>
      </c>
      <c r="W183" t="n">
        <v>0.7</v>
      </c>
      <c r="X183" t="n">
        <v>12.12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0.906</v>
      </c>
      <c r="E184" t="n">
        <v>110.38</v>
      </c>
      <c r="F184" t="n">
        <v>103.34</v>
      </c>
      <c r="G184" t="n">
        <v>32.29</v>
      </c>
      <c r="H184" t="n">
        <v>0.55</v>
      </c>
      <c r="I184" t="n">
        <v>192</v>
      </c>
      <c r="J184" t="n">
        <v>128.59</v>
      </c>
      <c r="K184" t="n">
        <v>45</v>
      </c>
      <c r="L184" t="n">
        <v>4</v>
      </c>
      <c r="M184" t="n">
        <v>190</v>
      </c>
      <c r="N184" t="n">
        <v>19.59</v>
      </c>
      <c r="O184" t="n">
        <v>16093.6</v>
      </c>
      <c r="P184" t="n">
        <v>1059.71</v>
      </c>
      <c r="Q184" t="n">
        <v>1206.6</v>
      </c>
      <c r="R184" t="n">
        <v>466.13</v>
      </c>
      <c r="S184" t="n">
        <v>133.29</v>
      </c>
      <c r="T184" t="n">
        <v>148818.73</v>
      </c>
      <c r="U184" t="n">
        <v>0.29</v>
      </c>
      <c r="V184" t="n">
        <v>0.72</v>
      </c>
      <c r="W184" t="n">
        <v>0.58</v>
      </c>
      <c r="X184" t="n">
        <v>8.800000000000001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0.9317</v>
      </c>
      <c r="E185" t="n">
        <v>107.34</v>
      </c>
      <c r="F185" t="n">
        <v>101.37</v>
      </c>
      <c r="G185" t="n">
        <v>40.55</v>
      </c>
      <c r="H185" t="n">
        <v>0.68</v>
      </c>
      <c r="I185" t="n">
        <v>150</v>
      </c>
      <c r="J185" t="n">
        <v>129.92</v>
      </c>
      <c r="K185" t="n">
        <v>45</v>
      </c>
      <c r="L185" t="n">
        <v>5</v>
      </c>
      <c r="M185" t="n">
        <v>148</v>
      </c>
      <c r="N185" t="n">
        <v>19.92</v>
      </c>
      <c r="O185" t="n">
        <v>16257.24</v>
      </c>
      <c r="P185" t="n">
        <v>1033.15</v>
      </c>
      <c r="Q185" t="n">
        <v>1206.61</v>
      </c>
      <c r="R185" t="n">
        <v>399.57</v>
      </c>
      <c r="S185" t="n">
        <v>133.29</v>
      </c>
      <c r="T185" t="n">
        <v>115747.09</v>
      </c>
      <c r="U185" t="n">
        <v>0.33</v>
      </c>
      <c r="V185" t="n">
        <v>0.74</v>
      </c>
      <c r="W185" t="n">
        <v>0.51</v>
      </c>
      <c r="X185" t="n">
        <v>6.83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0.9489</v>
      </c>
      <c r="E186" t="n">
        <v>105.38</v>
      </c>
      <c r="F186" t="n">
        <v>100.11</v>
      </c>
      <c r="G186" t="n">
        <v>48.83</v>
      </c>
      <c r="H186" t="n">
        <v>0.8100000000000001</v>
      </c>
      <c r="I186" t="n">
        <v>123</v>
      </c>
      <c r="J186" t="n">
        <v>131.25</v>
      </c>
      <c r="K186" t="n">
        <v>45</v>
      </c>
      <c r="L186" t="n">
        <v>6</v>
      </c>
      <c r="M186" t="n">
        <v>121</v>
      </c>
      <c r="N186" t="n">
        <v>20.25</v>
      </c>
      <c r="O186" t="n">
        <v>16421.36</v>
      </c>
      <c r="P186" t="n">
        <v>1014.45</v>
      </c>
      <c r="Q186" t="n">
        <v>1206.62</v>
      </c>
      <c r="R186" t="n">
        <v>356.56</v>
      </c>
      <c r="S186" t="n">
        <v>133.29</v>
      </c>
      <c r="T186" t="n">
        <v>94374.89</v>
      </c>
      <c r="U186" t="n">
        <v>0.37</v>
      </c>
      <c r="V186" t="n">
        <v>0.75</v>
      </c>
      <c r="W186" t="n">
        <v>0.47</v>
      </c>
      <c r="X186" t="n">
        <v>5.57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0.9617</v>
      </c>
      <c r="E187" t="n">
        <v>103.99</v>
      </c>
      <c r="F187" t="n">
        <v>99.2</v>
      </c>
      <c r="G187" t="n">
        <v>57.23</v>
      </c>
      <c r="H187" t="n">
        <v>0.93</v>
      </c>
      <c r="I187" t="n">
        <v>104</v>
      </c>
      <c r="J187" t="n">
        <v>132.58</v>
      </c>
      <c r="K187" t="n">
        <v>45</v>
      </c>
      <c r="L187" t="n">
        <v>7</v>
      </c>
      <c r="M187" t="n">
        <v>102</v>
      </c>
      <c r="N187" t="n">
        <v>20.59</v>
      </c>
      <c r="O187" t="n">
        <v>16585.95</v>
      </c>
      <c r="P187" t="n">
        <v>1000.91</v>
      </c>
      <c r="Q187" t="n">
        <v>1206.59</v>
      </c>
      <c r="R187" t="n">
        <v>325.69</v>
      </c>
      <c r="S187" t="n">
        <v>133.29</v>
      </c>
      <c r="T187" t="n">
        <v>79036.56</v>
      </c>
      <c r="U187" t="n">
        <v>0.41</v>
      </c>
      <c r="V187" t="n">
        <v>0.75</v>
      </c>
      <c r="W187" t="n">
        <v>0.44</v>
      </c>
      <c r="X187" t="n">
        <v>4.66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0.9722</v>
      </c>
      <c r="E188" t="n">
        <v>102.86</v>
      </c>
      <c r="F188" t="n">
        <v>98.43000000000001</v>
      </c>
      <c r="G188" t="n">
        <v>65.62</v>
      </c>
      <c r="H188" t="n">
        <v>1.06</v>
      </c>
      <c r="I188" t="n">
        <v>90</v>
      </c>
      <c r="J188" t="n">
        <v>133.92</v>
      </c>
      <c r="K188" t="n">
        <v>45</v>
      </c>
      <c r="L188" t="n">
        <v>8</v>
      </c>
      <c r="M188" t="n">
        <v>88</v>
      </c>
      <c r="N188" t="n">
        <v>20.93</v>
      </c>
      <c r="O188" t="n">
        <v>16751.02</v>
      </c>
      <c r="P188" t="n">
        <v>988.13</v>
      </c>
      <c r="Q188" t="n">
        <v>1206.62</v>
      </c>
      <c r="R188" t="n">
        <v>299.16</v>
      </c>
      <c r="S188" t="n">
        <v>133.29</v>
      </c>
      <c r="T188" t="n">
        <v>65843.41</v>
      </c>
      <c r="U188" t="n">
        <v>0.45</v>
      </c>
      <c r="V188" t="n">
        <v>0.76</v>
      </c>
      <c r="W188" t="n">
        <v>0.42</v>
      </c>
      <c r="X188" t="n">
        <v>3.89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0.9756</v>
      </c>
      <c r="E189" t="n">
        <v>102.5</v>
      </c>
      <c r="F189" t="n">
        <v>98.33</v>
      </c>
      <c r="G189" t="n">
        <v>73.73999999999999</v>
      </c>
      <c r="H189" t="n">
        <v>1.18</v>
      </c>
      <c r="I189" t="n">
        <v>80</v>
      </c>
      <c r="J189" t="n">
        <v>135.27</v>
      </c>
      <c r="K189" t="n">
        <v>45</v>
      </c>
      <c r="L189" t="n">
        <v>9</v>
      </c>
      <c r="M189" t="n">
        <v>78</v>
      </c>
      <c r="N189" t="n">
        <v>21.27</v>
      </c>
      <c r="O189" t="n">
        <v>16916.71</v>
      </c>
      <c r="P189" t="n">
        <v>980.86</v>
      </c>
      <c r="Q189" t="n">
        <v>1206.59</v>
      </c>
      <c r="R189" t="n">
        <v>296.92</v>
      </c>
      <c r="S189" t="n">
        <v>133.29</v>
      </c>
      <c r="T189" t="n">
        <v>64772.46</v>
      </c>
      <c r="U189" t="n">
        <v>0.45</v>
      </c>
      <c r="V189" t="n">
        <v>0.76</v>
      </c>
      <c r="W189" t="n">
        <v>0.39</v>
      </c>
      <c r="X189" t="n">
        <v>3.79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0.983</v>
      </c>
      <c r="E190" t="n">
        <v>101.73</v>
      </c>
      <c r="F190" t="n">
        <v>97.79000000000001</v>
      </c>
      <c r="G190" t="n">
        <v>82.64</v>
      </c>
      <c r="H190" t="n">
        <v>1.29</v>
      </c>
      <c r="I190" t="n">
        <v>71</v>
      </c>
      <c r="J190" t="n">
        <v>136.61</v>
      </c>
      <c r="K190" t="n">
        <v>45</v>
      </c>
      <c r="L190" t="n">
        <v>10</v>
      </c>
      <c r="M190" t="n">
        <v>69</v>
      </c>
      <c r="N190" t="n">
        <v>21.61</v>
      </c>
      <c r="O190" t="n">
        <v>17082.76</v>
      </c>
      <c r="P190" t="n">
        <v>970.96</v>
      </c>
      <c r="Q190" t="n">
        <v>1206.59</v>
      </c>
      <c r="R190" t="n">
        <v>278.08</v>
      </c>
      <c r="S190" t="n">
        <v>133.29</v>
      </c>
      <c r="T190" t="n">
        <v>55396.23</v>
      </c>
      <c r="U190" t="n">
        <v>0.48</v>
      </c>
      <c r="V190" t="n">
        <v>0.76</v>
      </c>
      <c r="W190" t="n">
        <v>0.39</v>
      </c>
      <c r="X190" t="n">
        <v>3.25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0.9878</v>
      </c>
      <c r="E191" t="n">
        <v>101.23</v>
      </c>
      <c r="F191" t="n">
        <v>97.45999999999999</v>
      </c>
      <c r="G191" t="n">
        <v>91.37</v>
      </c>
      <c r="H191" t="n">
        <v>1.41</v>
      </c>
      <c r="I191" t="n">
        <v>64</v>
      </c>
      <c r="J191" t="n">
        <v>137.96</v>
      </c>
      <c r="K191" t="n">
        <v>45</v>
      </c>
      <c r="L191" t="n">
        <v>11</v>
      </c>
      <c r="M191" t="n">
        <v>62</v>
      </c>
      <c r="N191" t="n">
        <v>21.96</v>
      </c>
      <c r="O191" t="n">
        <v>17249.3</v>
      </c>
      <c r="P191" t="n">
        <v>962.72</v>
      </c>
      <c r="Q191" t="n">
        <v>1206.59</v>
      </c>
      <c r="R191" t="n">
        <v>267.04</v>
      </c>
      <c r="S191" t="n">
        <v>133.29</v>
      </c>
      <c r="T191" t="n">
        <v>49913.21</v>
      </c>
      <c r="U191" t="n">
        <v>0.5</v>
      </c>
      <c r="V191" t="n">
        <v>0.77</v>
      </c>
      <c r="W191" t="n">
        <v>0.39</v>
      </c>
      <c r="X191" t="n">
        <v>2.93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0.9926</v>
      </c>
      <c r="E192" t="n">
        <v>100.75</v>
      </c>
      <c r="F192" t="n">
        <v>97.14</v>
      </c>
      <c r="G192" t="n">
        <v>100.49</v>
      </c>
      <c r="H192" t="n">
        <v>1.52</v>
      </c>
      <c r="I192" t="n">
        <v>58</v>
      </c>
      <c r="J192" t="n">
        <v>139.32</v>
      </c>
      <c r="K192" t="n">
        <v>45</v>
      </c>
      <c r="L192" t="n">
        <v>12</v>
      </c>
      <c r="M192" t="n">
        <v>56</v>
      </c>
      <c r="N192" t="n">
        <v>22.32</v>
      </c>
      <c r="O192" t="n">
        <v>17416.34</v>
      </c>
      <c r="P192" t="n">
        <v>953.41</v>
      </c>
      <c r="Q192" t="n">
        <v>1206.6</v>
      </c>
      <c r="R192" t="n">
        <v>256.11</v>
      </c>
      <c r="S192" t="n">
        <v>133.29</v>
      </c>
      <c r="T192" t="n">
        <v>44479.31</v>
      </c>
      <c r="U192" t="n">
        <v>0.52</v>
      </c>
      <c r="V192" t="n">
        <v>0.77</v>
      </c>
      <c r="W192" t="n">
        <v>0.36</v>
      </c>
      <c r="X192" t="n">
        <v>2.6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0.9949</v>
      </c>
      <c r="E193" t="n">
        <v>100.51</v>
      </c>
      <c r="F193" t="n">
        <v>97</v>
      </c>
      <c r="G193" t="n">
        <v>107.77</v>
      </c>
      <c r="H193" t="n">
        <v>1.63</v>
      </c>
      <c r="I193" t="n">
        <v>54</v>
      </c>
      <c r="J193" t="n">
        <v>140.67</v>
      </c>
      <c r="K193" t="n">
        <v>45</v>
      </c>
      <c r="L193" t="n">
        <v>13</v>
      </c>
      <c r="M193" t="n">
        <v>52</v>
      </c>
      <c r="N193" t="n">
        <v>22.68</v>
      </c>
      <c r="O193" t="n">
        <v>17583.88</v>
      </c>
      <c r="P193" t="n">
        <v>948.34</v>
      </c>
      <c r="Q193" t="n">
        <v>1206.61</v>
      </c>
      <c r="R193" t="n">
        <v>251.34</v>
      </c>
      <c r="S193" t="n">
        <v>133.29</v>
      </c>
      <c r="T193" t="n">
        <v>42113.73</v>
      </c>
      <c r="U193" t="n">
        <v>0.53</v>
      </c>
      <c r="V193" t="n">
        <v>0.77</v>
      </c>
      <c r="W193" t="n">
        <v>0.36</v>
      </c>
      <c r="X193" t="n">
        <v>2.46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0.999</v>
      </c>
      <c r="E194" t="n">
        <v>100.1</v>
      </c>
      <c r="F194" t="n">
        <v>96.72</v>
      </c>
      <c r="G194" t="n">
        <v>118.43</v>
      </c>
      <c r="H194" t="n">
        <v>1.74</v>
      </c>
      <c r="I194" t="n">
        <v>49</v>
      </c>
      <c r="J194" t="n">
        <v>142.04</v>
      </c>
      <c r="K194" t="n">
        <v>45</v>
      </c>
      <c r="L194" t="n">
        <v>14</v>
      </c>
      <c r="M194" t="n">
        <v>47</v>
      </c>
      <c r="N194" t="n">
        <v>23.04</v>
      </c>
      <c r="O194" t="n">
        <v>17751.93</v>
      </c>
      <c r="P194" t="n">
        <v>938.67</v>
      </c>
      <c r="Q194" t="n">
        <v>1206.6</v>
      </c>
      <c r="R194" t="n">
        <v>241.79</v>
      </c>
      <c r="S194" t="n">
        <v>133.29</v>
      </c>
      <c r="T194" t="n">
        <v>37363.97</v>
      </c>
      <c r="U194" t="n">
        <v>0.55</v>
      </c>
      <c r="V194" t="n">
        <v>0.77</v>
      </c>
      <c r="W194" t="n">
        <v>0.35</v>
      </c>
      <c r="X194" t="n">
        <v>2.18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1.0017</v>
      </c>
      <c r="E195" t="n">
        <v>99.83</v>
      </c>
      <c r="F195" t="n">
        <v>96.52</v>
      </c>
      <c r="G195" t="n">
        <v>125.9</v>
      </c>
      <c r="H195" t="n">
        <v>1.85</v>
      </c>
      <c r="I195" t="n">
        <v>46</v>
      </c>
      <c r="J195" t="n">
        <v>143.4</v>
      </c>
      <c r="K195" t="n">
        <v>45</v>
      </c>
      <c r="L195" t="n">
        <v>15</v>
      </c>
      <c r="M195" t="n">
        <v>44</v>
      </c>
      <c r="N195" t="n">
        <v>23.41</v>
      </c>
      <c r="O195" t="n">
        <v>17920.49</v>
      </c>
      <c r="P195" t="n">
        <v>930.46</v>
      </c>
      <c r="Q195" t="n">
        <v>1206.6</v>
      </c>
      <c r="R195" t="n">
        <v>235.01</v>
      </c>
      <c r="S195" t="n">
        <v>133.29</v>
      </c>
      <c r="T195" t="n">
        <v>33986.71</v>
      </c>
      <c r="U195" t="n">
        <v>0.57</v>
      </c>
      <c r="V195" t="n">
        <v>0.78</v>
      </c>
      <c r="W195" t="n">
        <v>0.35</v>
      </c>
      <c r="X195" t="n">
        <v>1.98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0.999</v>
      </c>
      <c r="E196" t="n">
        <v>100.1</v>
      </c>
      <c r="F196" t="n">
        <v>96.87</v>
      </c>
      <c r="G196" t="n">
        <v>135.17</v>
      </c>
      <c r="H196" t="n">
        <v>1.96</v>
      </c>
      <c r="I196" t="n">
        <v>43</v>
      </c>
      <c r="J196" t="n">
        <v>144.77</v>
      </c>
      <c r="K196" t="n">
        <v>45</v>
      </c>
      <c r="L196" t="n">
        <v>16</v>
      </c>
      <c r="M196" t="n">
        <v>41</v>
      </c>
      <c r="N196" t="n">
        <v>23.78</v>
      </c>
      <c r="O196" t="n">
        <v>18089.56</v>
      </c>
      <c r="P196" t="n">
        <v>929.8099999999999</v>
      </c>
      <c r="Q196" t="n">
        <v>1206.59</v>
      </c>
      <c r="R196" t="n">
        <v>248.09</v>
      </c>
      <c r="S196" t="n">
        <v>133.29</v>
      </c>
      <c r="T196" t="n">
        <v>40541.94</v>
      </c>
      <c r="U196" t="n">
        <v>0.54</v>
      </c>
      <c r="V196" t="n">
        <v>0.77</v>
      </c>
      <c r="W196" t="n">
        <v>0.34</v>
      </c>
      <c r="X196" t="n">
        <v>2.33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1.0051</v>
      </c>
      <c r="E197" t="n">
        <v>99.48999999999999</v>
      </c>
      <c r="F197" t="n">
        <v>96.33</v>
      </c>
      <c r="G197" t="n">
        <v>144.5</v>
      </c>
      <c r="H197" t="n">
        <v>2.06</v>
      </c>
      <c r="I197" t="n">
        <v>40</v>
      </c>
      <c r="J197" t="n">
        <v>146.15</v>
      </c>
      <c r="K197" t="n">
        <v>45</v>
      </c>
      <c r="L197" t="n">
        <v>17</v>
      </c>
      <c r="M197" t="n">
        <v>38</v>
      </c>
      <c r="N197" t="n">
        <v>24.15</v>
      </c>
      <c r="O197" t="n">
        <v>18259.16</v>
      </c>
      <c r="P197" t="n">
        <v>918.1900000000001</v>
      </c>
      <c r="Q197" t="n">
        <v>1206.59</v>
      </c>
      <c r="R197" t="n">
        <v>229</v>
      </c>
      <c r="S197" t="n">
        <v>133.29</v>
      </c>
      <c r="T197" t="n">
        <v>31012.1</v>
      </c>
      <c r="U197" t="n">
        <v>0.58</v>
      </c>
      <c r="V197" t="n">
        <v>0.78</v>
      </c>
      <c r="W197" t="n">
        <v>0.34</v>
      </c>
      <c r="X197" t="n">
        <v>1.8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1.0065</v>
      </c>
      <c r="E198" t="n">
        <v>99.36</v>
      </c>
      <c r="F198" t="n">
        <v>96.25</v>
      </c>
      <c r="G198" t="n">
        <v>151.98</v>
      </c>
      <c r="H198" t="n">
        <v>2.16</v>
      </c>
      <c r="I198" t="n">
        <v>38</v>
      </c>
      <c r="J198" t="n">
        <v>147.53</v>
      </c>
      <c r="K198" t="n">
        <v>45</v>
      </c>
      <c r="L198" t="n">
        <v>18</v>
      </c>
      <c r="M198" t="n">
        <v>36</v>
      </c>
      <c r="N198" t="n">
        <v>24.53</v>
      </c>
      <c r="O198" t="n">
        <v>18429.27</v>
      </c>
      <c r="P198" t="n">
        <v>910.78</v>
      </c>
      <c r="Q198" t="n">
        <v>1206.59</v>
      </c>
      <c r="R198" t="n">
        <v>226.04</v>
      </c>
      <c r="S198" t="n">
        <v>133.29</v>
      </c>
      <c r="T198" t="n">
        <v>29540.54</v>
      </c>
      <c r="U198" t="n">
        <v>0.59</v>
      </c>
      <c r="V198" t="n">
        <v>0.78</v>
      </c>
      <c r="W198" t="n">
        <v>0.34</v>
      </c>
      <c r="X198" t="n">
        <v>1.71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1.0079</v>
      </c>
      <c r="E199" t="n">
        <v>99.22</v>
      </c>
      <c r="F199" t="n">
        <v>96.16</v>
      </c>
      <c r="G199" t="n">
        <v>160.27</v>
      </c>
      <c r="H199" t="n">
        <v>2.26</v>
      </c>
      <c r="I199" t="n">
        <v>36</v>
      </c>
      <c r="J199" t="n">
        <v>148.91</v>
      </c>
      <c r="K199" t="n">
        <v>45</v>
      </c>
      <c r="L199" t="n">
        <v>19</v>
      </c>
      <c r="M199" t="n">
        <v>34</v>
      </c>
      <c r="N199" t="n">
        <v>24.92</v>
      </c>
      <c r="O199" t="n">
        <v>18599.92</v>
      </c>
      <c r="P199" t="n">
        <v>904.46</v>
      </c>
      <c r="Q199" t="n">
        <v>1206.59</v>
      </c>
      <c r="R199" t="n">
        <v>223.01</v>
      </c>
      <c r="S199" t="n">
        <v>133.29</v>
      </c>
      <c r="T199" t="n">
        <v>28035.16</v>
      </c>
      <c r="U199" t="n">
        <v>0.6</v>
      </c>
      <c r="V199" t="n">
        <v>0.78</v>
      </c>
      <c r="W199" t="n">
        <v>0.33</v>
      </c>
      <c r="X199" t="n">
        <v>1.62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1.0094</v>
      </c>
      <c r="E200" t="n">
        <v>99.06999999999999</v>
      </c>
      <c r="F200" t="n">
        <v>96.06999999999999</v>
      </c>
      <c r="G200" t="n">
        <v>169.54</v>
      </c>
      <c r="H200" t="n">
        <v>2.36</v>
      </c>
      <c r="I200" t="n">
        <v>34</v>
      </c>
      <c r="J200" t="n">
        <v>150.3</v>
      </c>
      <c r="K200" t="n">
        <v>45</v>
      </c>
      <c r="L200" t="n">
        <v>20</v>
      </c>
      <c r="M200" t="n">
        <v>32</v>
      </c>
      <c r="N200" t="n">
        <v>25.3</v>
      </c>
      <c r="O200" t="n">
        <v>18771.1</v>
      </c>
      <c r="P200" t="n">
        <v>898.85</v>
      </c>
      <c r="Q200" t="n">
        <v>1206.6</v>
      </c>
      <c r="R200" t="n">
        <v>220.05</v>
      </c>
      <c r="S200" t="n">
        <v>133.29</v>
      </c>
      <c r="T200" t="n">
        <v>26567.82</v>
      </c>
      <c r="U200" t="n">
        <v>0.61</v>
      </c>
      <c r="V200" t="n">
        <v>0.78</v>
      </c>
      <c r="W200" t="n">
        <v>0.33</v>
      </c>
      <c r="X200" t="n">
        <v>1.53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1.011</v>
      </c>
      <c r="E201" t="n">
        <v>98.91</v>
      </c>
      <c r="F201" t="n">
        <v>95.95999999999999</v>
      </c>
      <c r="G201" t="n">
        <v>179.93</v>
      </c>
      <c r="H201" t="n">
        <v>2.45</v>
      </c>
      <c r="I201" t="n">
        <v>32</v>
      </c>
      <c r="J201" t="n">
        <v>151.69</v>
      </c>
      <c r="K201" t="n">
        <v>45</v>
      </c>
      <c r="L201" t="n">
        <v>21</v>
      </c>
      <c r="M201" t="n">
        <v>30</v>
      </c>
      <c r="N201" t="n">
        <v>25.7</v>
      </c>
      <c r="O201" t="n">
        <v>18942.82</v>
      </c>
      <c r="P201" t="n">
        <v>892.6900000000001</v>
      </c>
      <c r="Q201" t="n">
        <v>1206.59</v>
      </c>
      <c r="R201" t="n">
        <v>216.25</v>
      </c>
      <c r="S201" t="n">
        <v>133.29</v>
      </c>
      <c r="T201" t="n">
        <v>24674.93</v>
      </c>
      <c r="U201" t="n">
        <v>0.62</v>
      </c>
      <c r="V201" t="n">
        <v>0.78</v>
      </c>
      <c r="W201" t="n">
        <v>0.33</v>
      </c>
      <c r="X201" t="n">
        <v>1.42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1.0125</v>
      </c>
      <c r="E202" t="n">
        <v>98.76000000000001</v>
      </c>
      <c r="F202" t="n">
        <v>95.86</v>
      </c>
      <c r="G202" t="n">
        <v>191.73</v>
      </c>
      <c r="H202" t="n">
        <v>2.54</v>
      </c>
      <c r="I202" t="n">
        <v>30</v>
      </c>
      <c r="J202" t="n">
        <v>153.09</v>
      </c>
      <c r="K202" t="n">
        <v>45</v>
      </c>
      <c r="L202" t="n">
        <v>22</v>
      </c>
      <c r="M202" t="n">
        <v>28</v>
      </c>
      <c r="N202" t="n">
        <v>26.09</v>
      </c>
      <c r="O202" t="n">
        <v>19115.09</v>
      </c>
      <c r="P202" t="n">
        <v>885.34</v>
      </c>
      <c r="Q202" t="n">
        <v>1206.59</v>
      </c>
      <c r="R202" t="n">
        <v>212.84</v>
      </c>
      <c r="S202" t="n">
        <v>133.29</v>
      </c>
      <c r="T202" t="n">
        <v>22982.48</v>
      </c>
      <c r="U202" t="n">
        <v>0.63</v>
      </c>
      <c r="V202" t="n">
        <v>0.78</v>
      </c>
      <c r="W202" t="n">
        <v>0.33</v>
      </c>
      <c r="X202" t="n">
        <v>1.33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1.0119</v>
      </c>
      <c r="E203" t="n">
        <v>98.83</v>
      </c>
      <c r="F203" t="n">
        <v>95.95</v>
      </c>
      <c r="G203" t="n">
        <v>198.52</v>
      </c>
      <c r="H203" t="n">
        <v>2.64</v>
      </c>
      <c r="I203" t="n">
        <v>29</v>
      </c>
      <c r="J203" t="n">
        <v>154.49</v>
      </c>
      <c r="K203" t="n">
        <v>45</v>
      </c>
      <c r="L203" t="n">
        <v>23</v>
      </c>
      <c r="M203" t="n">
        <v>27</v>
      </c>
      <c r="N203" t="n">
        <v>26.49</v>
      </c>
      <c r="O203" t="n">
        <v>19287.9</v>
      </c>
      <c r="P203" t="n">
        <v>879.63</v>
      </c>
      <c r="Q203" t="n">
        <v>1206.59</v>
      </c>
      <c r="R203" t="n">
        <v>216.23</v>
      </c>
      <c r="S203" t="n">
        <v>133.29</v>
      </c>
      <c r="T203" t="n">
        <v>24680.12</v>
      </c>
      <c r="U203" t="n">
        <v>0.62</v>
      </c>
      <c r="V203" t="n">
        <v>0.78</v>
      </c>
      <c r="W203" t="n">
        <v>0.32</v>
      </c>
      <c r="X203" t="n">
        <v>1.41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1.0143</v>
      </c>
      <c r="E204" t="n">
        <v>98.59</v>
      </c>
      <c r="F204" t="n">
        <v>95.77</v>
      </c>
      <c r="G204" t="n">
        <v>212.82</v>
      </c>
      <c r="H204" t="n">
        <v>2.73</v>
      </c>
      <c r="I204" t="n">
        <v>27</v>
      </c>
      <c r="J204" t="n">
        <v>155.9</v>
      </c>
      <c r="K204" t="n">
        <v>45</v>
      </c>
      <c r="L204" t="n">
        <v>24</v>
      </c>
      <c r="M204" t="n">
        <v>25</v>
      </c>
      <c r="N204" t="n">
        <v>26.9</v>
      </c>
      <c r="O204" t="n">
        <v>19461.27</v>
      </c>
      <c r="P204" t="n">
        <v>871.46</v>
      </c>
      <c r="Q204" t="n">
        <v>1206.6</v>
      </c>
      <c r="R204" t="n">
        <v>209.83</v>
      </c>
      <c r="S204" t="n">
        <v>133.29</v>
      </c>
      <c r="T204" t="n">
        <v>21493.27</v>
      </c>
      <c r="U204" t="n">
        <v>0.64</v>
      </c>
      <c r="V204" t="n">
        <v>0.78</v>
      </c>
      <c r="W204" t="n">
        <v>0.32</v>
      </c>
      <c r="X204" t="n">
        <v>1.23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1.0155</v>
      </c>
      <c r="E205" t="n">
        <v>98.47</v>
      </c>
      <c r="F205" t="n">
        <v>95.68000000000001</v>
      </c>
      <c r="G205" t="n">
        <v>220.79</v>
      </c>
      <c r="H205" t="n">
        <v>2.81</v>
      </c>
      <c r="I205" t="n">
        <v>26</v>
      </c>
      <c r="J205" t="n">
        <v>157.31</v>
      </c>
      <c r="K205" t="n">
        <v>45</v>
      </c>
      <c r="L205" t="n">
        <v>25</v>
      </c>
      <c r="M205" t="n">
        <v>24</v>
      </c>
      <c r="N205" t="n">
        <v>27.31</v>
      </c>
      <c r="O205" t="n">
        <v>19635.2</v>
      </c>
      <c r="P205" t="n">
        <v>865.39</v>
      </c>
      <c r="Q205" t="n">
        <v>1206.62</v>
      </c>
      <c r="R205" t="n">
        <v>206.52</v>
      </c>
      <c r="S205" t="n">
        <v>133.29</v>
      </c>
      <c r="T205" t="n">
        <v>19843.47</v>
      </c>
      <c r="U205" t="n">
        <v>0.65</v>
      </c>
      <c r="V205" t="n">
        <v>0.78</v>
      </c>
      <c r="W205" t="n">
        <v>0.32</v>
      </c>
      <c r="X205" t="n">
        <v>1.14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1.0157</v>
      </c>
      <c r="E206" t="n">
        <v>98.45</v>
      </c>
      <c r="F206" t="n">
        <v>95.68000000000001</v>
      </c>
      <c r="G206" t="n">
        <v>229.63</v>
      </c>
      <c r="H206" t="n">
        <v>2.9</v>
      </c>
      <c r="I206" t="n">
        <v>25</v>
      </c>
      <c r="J206" t="n">
        <v>158.72</v>
      </c>
      <c r="K206" t="n">
        <v>45</v>
      </c>
      <c r="L206" t="n">
        <v>26</v>
      </c>
      <c r="M206" t="n">
        <v>23</v>
      </c>
      <c r="N206" t="n">
        <v>27.72</v>
      </c>
      <c r="O206" t="n">
        <v>19809.69</v>
      </c>
      <c r="P206" t="n">
        <v>860.5</v>
      </c>
      <c r="Q206" t="n">
        <v>1206.59</v>
      </c>
      <c r="R206" t="n">
        <v>206.77</v>
      </c>
      <c r="S206" t="n">
        <v>133.29</v>
      </c>
      <c r="T206" t="n">
        <v>19974.21</v>
      </c>
      <c r="U206" t="n">
        <v>0.64</v>
      </c>
      <c r="V206" t="n">
        <v>0.78</v>
      </c>
      <c r="W206" t="n">
        <v>0.31</v>
      </c>
      <c r="X206" t="n">
        <v>1.14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1.0172</v>
      </c>
      <c r="E207" t="n">
        <v>98.31</v>
      </c>
      <c r="F207" t="n">
        <v>95.56</v>
      </c>
      <c r="G207" t="n">
        <v>238.9</v>
      </c>
      <c r="H207" t="n">
        <v>2.99</v>
      </c>
      <c r="I207" t="n">
        <v>24</v>
      </c>
      <c r="J207" t="n">
        <v>160.14</v>
      </c>
      <c r="K207" t="n">
        <v>45</v>
      </c>
      <c r="L207" t="n">
        <v>27</v>
      </c>
      <c r="M207" t="n">
        <v>21</v>
      </c>
      <c r="N207" t="n">
        <v>28.14</v>
      </c>
      <c r="O207" t="n">
        <v>19984.89</v>
      </c>
      <c r="P207" t="n">
        <v>851.6799999999999</v>
      </c>
      <c r="Q207" t="n">
        <v>1206.59</v>
      </c>
      <c r="R207" t="n">
        <v>202.62</v>
      </c>
      <c r="S207" t="n">
        <v>133.29</v>
      </c>
      <c r="T207" t="n">
        <v>17904.58</v>
      </c>
      <c r="U207" t="n">
        <v>0.66</v>
      </c>
      <c r="V207" t="n">
        <v>0.78</v>
      </c>
      <c r="W207" t="n">
        <v>0.32</v>
      </c>
      <c r="X207" t="n">
        <v>1.02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1.0177</v>
      </c>
      <c r="E208" t="n">
        <v>98.26000000000001</v>
      </c>
      <c r="F208" t="n">
        <v>95.54000000000001</v>
      </c>
      <c r="G208" t="n">
        <v>249.23</v>
      </c>
      <c r="H208" t="n">
        <v>3.07</v>
      </c>
      <c r="I208" t="n">
        <v>23</v>
      </c>
      <c r="J208" t="n">
        <v>161.57</v>
      </c>
      <c r="K208" t="n">
        <v>45</v>
      </c>
      <c r="L208" t="n">
        <v>28</v>
      </c>
      <c r="M208" t="n">
        <v>17</v>
      </c>
      <c r="N208" t="n">
        <v>28.57</v>
      </c>
      <c r="O208" t="n">
        <v>20160.55</v>
      </c>
      <c r="P208" t="n">
        <v>850.62</v>
      </c>
      <c r="Q208" t="n">
        <v>1206.59</v>
      </c>
      <c r="R208" t="n">
        <v>201.72</v>
      </c>
      <c r="S208" t="n">
        <v>133.29</v>
      </c>
      <c r="T208" t="n">
        <v>17459.08</v>
      </c>
      <c r="U208" t="n">
        <v>0.66</v>
      </c>
      <c r="V208" t="n">
        <v>0.78</v>
      </c>
      <c r="W208" t="n">
        <v>0.32</v>
      </c>
      <c r="X208" t="n">
        <v>1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1.0199</v>
      </c>
      <c r="E209" t="n">
        <v>98.05</v>
      </c>
      <c r="F209" t="n">
        <v>95.36</v>
      </c>
      <c r="G209" t="n">
        <v>260.06</v>
      </c>
      <c r="H209" t="n">
        <v>3.15</v>
      </c>
      <c r="I209" t="n">
        <v>22</v>
      </c>
      <c r="J209" t="n">
        <v>163</v>
      </c>
      <c r="K209" t="n">
        <v>45</v>
      </c>
      <c r="L209" t="n">
        <v>29</v>
      </c>
      <c r="M209" t="n">
        <v>11</v>
      </c>
      <c r="N209" t="n">
        <v>29</v>
      </c>
      <c r="O209" t="n">
        <v>20336.78</v>
      </c>
      <c r="P209" t="n">
        <v>842.6900000000001</v>
      </c>
      <c r="Q209" t="n">
        <v>1206.6</v>
      </c>
      <c r="R209" t="n">
        <v>195.09</v>
      </c>
      <c r="S209" t="n">
        <v>133.29</v>
      </c>
      <c r="T209" t="n">
        <v>14144.87</v>
      </c>
      <c r="U209" t="n">
        <v>0.68</v>
      </c>
      <c r="V209" t="n">
        <v>0.78</v>
      </c>
      <c r="W209" t="n">
        <v>0.32</v>
      </c>
      <c r="X209" t="n">
        <v>0.82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1.0184</v>
      </c>
      <c r="E210" t="n">
        <v>98.19</v>
      </c>
      <c r="F210" t="n">
        <v>95.5</v>
      </c>
      <c r="G210" t="n">
        <v>260.45</v>
      </c>
      <c r="H210" t="n">
        <v>3.23</v>
      </c>
      <c r="I210" t="n">
        <v>22</v>
      </c>
      <c r="J210" t="n">
        <v>164.43</v>
      </c>
      <c r="K210" t="n">
        <v>45</v>
      </c>
      <c r="L210" t="n">
        <v>30</v>
      </c>
      <c r="M210" t="n">
        <v>8</v>
      </c>
      <c r="N210" t="n">
        <v>29.43</v>
      </c>
      <c r="O210" t="n">
        <v>20513.61</v>
      </c>
      <c r="P210" t="n">
        <v>844.4</v>
      </c>
      <c r="Q210" t="n">
        <v>1206.59</v>
      </c>
      <c r="R210" t="n">
        <v>200.06</v>
      </c>
      <c r="S210" t="n">
        <v>133.29</v>
      </c>
      <c r="T210" t="n">
        <v>16632.05</v>
      </c>
      <c r="U210" t="n">
        <v>0.67</v>
      </c>
      <c r="V210" t="n">
        <v>0.78</v>
      </c>
      <c r="W210" t="n">
        <v>0.32</v>
      </c>
      <c r="X210" t="n">
        <v>0.96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1.0177</v>
      </c>
      <c r="E211" t="n">
        <v>98.27</v>
      </c>
      <c r="F211" t="n">
        <v>95.56999999999999</v>
      </c>
      <c r="G211" t="n">
        <v>260.65</v>
      </c>
      <c r="H211" t="n">
        <v>3.31</v>
      </c>
      <c r="I211" t="n">
        <v>22</v>
      </c>
      <c r="J211" t="n">
        <v>165.87</v>
      </c>
      <c r="K211" t="n">
        <v>45</v>
      </c>
      <c r="L211" t="n">
        <v>31</v>
      </c>
      <c r="M211" t="n">
        <v>2</v>
      </c>
      <c r="N211" t="n">
        <v>29.87</v>
      </c>
      <c r="O211" t="n">
        <v>20691.03</v>
      </c>
      <c r="P211" t="n">
        <v>847.8099999999999</v>
      </c>
      <c r="Q211" t="n">
        <v>1206.59</v>
      </c>
      <c r="R211" t="n">
        <v>202.31</v>
      </c>
      <c r="S211" t="n">
        <v>133.29</v>
      </c>
      <c r="T211" t="n">
        <v>17757.48</v>
      </c>
      <c r="U211" t="n">
        <v>0.66</v>
      </c>
      <c r="V211" t="n">
        <v>0.78</v>
      </c>
      <c r="W211" t="n">
        <v>0.33</v>
      </c>
      <c r="X211" t="n">
        <v>1.03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1.0174</v>
      </c>
      <c r="E212" t="n">
        <v>98.29000000000001</v>
      </c>
      <c r="F212" t="n">
        <v>95.59</v>
      </c>
      <c r="G212" t="n">
        <v>260.71</v>
      </c>
      <c r="H212" t="n">
        <v>3.39</v>
      </c>
      <c r="I212" t="n">
        <v>22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853.61</v>
      </c>
      <c r="Q212" t="n">
        <v>1206.6</v>
      </c>
      <c r="R212" t="n">
        <v>203.08</v>
      </c>
      <c r="S212" t="n">
        <v>133.29</v>
      </c>
      <c r="T212" t="n">
        <v>18140.32</v>
      </c>
      <c r="U212" t="n">
        <v>0.66</v>
      </c>
      <c r="V212" t="n">
        <v>0.78</v>
      </c>
      <c r="W212" t="n">
        <v>0.34</v>
      </c>
      <c r="X212" t="n">
        <v>1.06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1.0175</v>
      </c>
      <c r="E213" t="n">
        <v>98.28</v>
      </c>
      <c r="F213" t="n">
        <v>95.59</v>
      </c>
      <c r="G213" t="n">
        <v>260.69</v>
      </c>
      <c r="H213" t="n">
        <v>3.47</v>
      </c>
      <c r="I213" t="n">
        <v>22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859.98</v>
      </c>
      <c r="Q213" t="n">
        <v>1206.62</v>
      </c>
      <c r="R213" t="n">
        <v>202.6</v>
      </c>
      <c r="S213" t="n">
        <v>133.29</v>
      </c>
      <c r="T213" t="n">
        <v>17904.17</v>
      </c>
      <c r="U213" t="n">
        <v>0.66</v>
      </c>
      <c r="V213" t="n">
        <v>0.78</v>
      </c>
      <c r="W213" t="n">
        <v>0.34</v>
      </c>
      <c r="X213" t="n">
        <v>1.05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0.4468</v>
      </c>
      <c r="E214" t="n">
        <v>223.79</v>
      </c>
      <c r="F214" t="n">
        <v>171.65</v>
      </c>
      <c r="G214" t="n">
        <v>6.66</v>
      </c>
      <c r="H214" t="n">
        <v>0.11</v>
      </c>
      <c r="I214" t="n">
        <v>1546</v>
      </c>
      <c r="J214" t="n">
        <v>159.12</v>
      </c>
      <c r="K214" t="n">
        <v>50.28</v>
      </c>
      <c r="L214" t="n">
        <v>1</v>
      </c>
      <c r="M214" t="n">
        <v>1544</v>
      </c>
      <c r="N214" t="n">
        <v>27.84</v>
      </c>
      <c r="O214" t="n">
        <v>19859.16</v>
      </c>
      <c r="P214" t="n">
        <v>2102.12</v>
      </c>
      <c r="Q214" t="n">
        <v>1206.79</v>
      </c>
      <c r="R214" t="n">
        <v>2792.51</v>
      </c>
      <c r="S214" t="n">
        <v>133.29</v>
      </c>
      <c r="T214" t="n">
        <v>1305235.34</v>
      </c>
      <c r="U214" t="n">
        <v>0.05</v>
      </c>
      <c r="V214" t="n">
        <v>0.44</v>
      </c>
      <c r="W214" t="n">
        <v>2.76</v>
      </c>
      <c r="X214" t="n">
        <v>77.09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0.721</v>
      </c>
      <c r="E215" t="n">
        <v>138.7</v>
      </c>
      <c r="F215" t="n">
        <v>119.36</v>
      </c>
      <c r="G215" t="n">
        <v>13.56</v>
      </c>
      <c r="H215" t="n">
        <v>0.22</v>
      </c>
      <c r="I215" t="n">
        <v>528</v>
      </c>
      <c r="J215" t="n">
        <v>160.54</v>
      </c>
      <c r="K215" t="n">
        <v>50.28</v>
      </c>
      <c r="L215" t="n">
        <v>2</v>
      </c>
      <c r="M215" t="n">
        <v>526</v>
      </c>
      <c r="N215" t="n">
        <v>28.26</v>
      </c>
      <c r="O215" t="n">
        <v>20034.4</v>
      </c>
      <c r="P215" t="n">
        <v>1454.97</v>
      </c>
      <c r="Q215" t="n">
        <v>1206.66</v>
      </c>
      <c r="R215" t="n">
        <v>1009.78</v>
      </c>
      <c r="S215" t="n">
        <v>133.29</v>
      </c>
      <c r="T215" t="n">
        <v>418962.95</v>
      </c>
      <c r="U215" t="n">
        <v>0.13</v>
      </c>
      <c r="V215" t="n">
        <v>0.63</v>
      </c>
      <c r="W215" t="n">
        <v>1.12</v>
      </c>
      <c r="X215" t="n">
        <v>24.82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0.8191000000000001</v>
      </c>
      <c r="E216" t="n">
        <v>122.09</v>
      </c>
      <c r="F216" t="n">
        <v>109.42</v>
      </c>
      <c r="G216" t="n">
        <v>20.45</v>
      </c>
      <c r="H216" t="n">
        <v>0.33</v>
      </c>
      <c r="I216" t="n">
        <v>321</v>
      </c>
      <c r="J216" t="n">
        <v>161.97</v>
      </c>
      <c r="K216" t="n">
        <v>50.28</v>
      </c>
      <c r="L216" t="n">
        <v>3</v>
      </c>
      <c r="M216" t="n">
        <v>319</v>
      </c>
      <c r="N216" t="n">
        <v>28.69</v>
      </c>
      <c r="O216" t="n">
        <v>20210.21</v>
      </c>
      <c r="P216" t="n">
        <v>1329.4</v>
      </c>
      <c r="Q216" t="n">
        <v>1206.61</v>
      </c>
      <c r="R216" t="n">
        <v>672.8099999999999</v>
      </c>
      <c r="S216" t="n">
        <v>133.29</v>
      </c>
      <c r="T216" t="n">
        <v>251511.25</v>
      </c>
      <c r="U216" t="n">
        <v>0.2</v>
      </c>
      <c r="V216" t="n">
        <v>0.68</v>
      </c>
      <c r="W216" t="n">
        <v>0.78</v>
      </c>
      <c r="X216" t="n">
        <v>14.88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0.8708</v>
      </c>
      <c r="E217" t="n">
        <v>114.84</v>
      </c>
      <c r="F217" t="n">
        <v>105.11</v>
      </c>
      <c r="G217" t="n">
        <v>27.42</v>
      </c>
      <c r="H217" t="n">
        <v>0.43</v>
      </c>
      <c r="I217" t="n">
        <v>230</v>
      </c>
      <c r="J217" t="n">
        <v>163.4</v>
      </c>
      <c r="K217" t="n">
        <v>50.28</v>
      </c>
      <c r="L217" t="n">
        <v>4</v>
      </c>
      <c r="M217" t="n">
        <v>228</v>
      </c>
      <c r="N217" t="n">
        <v>29.12</v>
      </c>
      <c r="O217" t="n">
        <v>20386.62</v>
      </c>
      <c r="P217" t="n">
        <v>1273.32</v>
      </c>
      <c r="Q217" t="n">
        <v>1206.63</v>
      </c>
      <c r="R217" t="n">
        <v>525.98</v>
      </c>
      <c r="S217" t="n">
        <v>133.29</v>
      </c>
      <c r="T217" t="n">
        <v>178551.64</v>
      </c>
      <c r="U217" t="n">
        <v>0.25</v>
      </c>
      <c r="V217" t="n">
        <v>0.71</v>
      </c>
      <c r="W217" t="n">
        <v>0.64</v>
      </c>
      <c r="X217" t="n">
        <v>10.56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0.9018</v>
      </c>
      <c r="E218" t="n">
        <v>110.89</v>
      </c>
      <c r="F218" t="n">
        <v>102.77</v>
      </c>
      <c r="G218" t="n">
        <v>34.26</v>
      </c>
      <c r="H218" t="n">
        <v>0.54</v>
      </c>
      <c r="I218" t="n">
        <v>180</v>
      </c>
      <c r="J218" t="n">
        <v>164.83</v>
      </c>
      <c r="K218" t="n">
        <v>50.28</v>
      </c>
      <c r="L218" t="n">
        <v>5</v>
      </c>
      <c r="M218" t="n">
        <v>178</v>
      </c>
      <c r="N218" t="n">
        <v>29.55</v>
      </c>
      <c r="O218" t="n">
        <v>20563.61</v>
      </c>
      <c r="P218" t="n">
        <v>1241.39</v>
      </c>
      <c r="Q218" t="n">
        <v>1206.63</v>
      </c>
      <c r="R218" t="n">
        <v>446.78</v>
      </c>
      <c r="S218" t="n">
        <v>133.29</v>
      </c>
      <c r="T218" t="n">
        <v>139204.05</v>
      </c>
      <c r="U218" t="n">
        <v>0.3</v>
      </c>
      <c r="V218" t="n">
        <v>0.73</v>
      </c>
      <c r="W218" t="n">
        <v>0.5600000000000001</v>
      </c>
      <c r="X218" t="n">
        <v>8.23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0.9234</v>
      </c>
      <c r="E219" t="n">
        <v>108.29</v>
      </c>
      <c r="F219" t="n">
        <v>101.23</v>
      </c>
      <c r="G219" t="n">
        <v>41.32</v>
      </c>
      <c r="H219" t="n">
        <v>0.64</v>
      </c>
      <c r="I219" t="n">
        <v>147</v>
      </c>
      <c r="J219" t="n">
        <v>166.27</v>
      </c>
      <c r="K219" t="n">
        <v>50.28</v>
      </c>
      <c r="L219" t="n">
        <v>6</v>
      </c>
      <c r="M219" t="n">
        <v>145</v>
      </c>
      <c r="N219" t="n">
        <v>29.99</v>
      </c>
      <c r="O219" t="n">
        <v>20741.2</v>
      </c>
      <c r="P219" t="n">
        <v>1219.48</v>
      </c>
      <c r="Q219" t="n">
        <v>1206.6</v>
      </c>
      <c r="R219" t="n">
        <v>394.57</v>
      </c>
      <c r="S219" t="n">
        <v>133.29</v>
      </c>
      <c r="T219" t="n">
        <v>113260.82</v>
      </c>
      <c r="U219" t="n">
        <v>0.34</v>
      </c>
      <c r="V219" t="n">
        <v>0.74</v>
      </c>
      <c r="W219" t="n">
        <v>0.51</v>
      </c>
      <c r="X219" t="n">
        <v>6.69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0.9383</v>
      </c>
      <c r="E220" t="n">
        <v>106.57</v>
      </c>
      <c r="F220" t="n">
        <v>100.22</v>
      </c>
      <c r="G220" t="n">
        <v>48.11</v>
      </c>
      <c r="H220" t="n">
        <v>0.74</v>
      </c>
      <c r="I220" t="n">
        <v>125</v>
      </c>
      <c r="J220" t="n">
        <v>167.72</v>
      </c>
      <c r="K220" t="n">
        <v>50.28</v>
      </c>
      <c r="L220" t="n">
        <v>7</v>
      </c>
      <c r="M220" t="n">
        <v>123</v>
      </c>
      <c r="N220" t="n">
        <v>30.44</v>
      </c>
      <c r="O220" t="n">
        <v>20919.39</v>
      </c>
      <c r="P220" t="n">
        <v>1203.54</v>
      </c>
      <c r="Q220" t="n">
        <v>1206.6</v>
      </c>
      <c r="R220" t="n">
        <v>360.76</v>
      </c>
      <c r="S220" t="n">
        <v>133.29</v>
      </c>
      <c r="T220" t="n">
        <v>96468.32000000001</v>
      </c>
      <c r="U220" t="n">
        <v>0.37</v>
      </c>
      <c r="V220" t="n">
        <v>0.75</v>
      </c>
      <c r="W220" t="n">
        <v>0.46</v>
      </c>
      <c r="X220" t="n">
        <v>5.68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0.9507</v>
      </c>
      <c r="E221" t="n">
        <v>105.18</v>
      </c>
      <c r="F221" t="n">
        <v>99.38</v>
      </c>
      <c r="G221" t="n">
        <v>55.21</v>
      </c>
      <c r="H221" t="n">
        <v>0.84</v>
      </c>
      <c r="I221" t="n">
        <v>108</v>
      </c>
      <c r="J221" t="n">
        <v>169.17</v>
      </c>
      <c r="K221" t="n">
        <v>50.28</v>
      </c>
      <c r="L221" t="n">
        <v>8</v>
      </c>
      <c r="M221" t="n">
        <v>106</v>
      </c>
      <c r="N221" t="n">
        <v>30.89</v>
      </c>
      <c r="O221" t="n">
        <v>21098.19</v>
      </c>
      <c r="P221" t="n">
        <v>1190.61</v>
      </c>
      <c r="Q221" t="n">
        <v>1206.59</v>
      </c>
      <c r="R221" t="n">
        <v>331.98</v>
      </c>
      <c r="S221" t="n">
        <v>133.29</v>
      </c>
      <c r="T221" t="n">
        <v>82162.67</v>
      </c>
      <c r="U221" t="n">
        <v>0.4</v>
      </c>
      <c r="V221" t="n">
        <v>0.75</v>
      </c>
      <c r="W221" t="n">
        <v>0.45</v>
      </c>
      <c r="X221" t="n">
        <v>4.84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0.9605</v>
      </c>
      <c r="E222" t="n">
        <v>104.11</v>
      </c>
      <c r="F222" t="n">
        <v>98.72</v>
      </c>
      <c r="G222" t="n">
        <v>62.35</v>
      </c>
      <c r="H222" t="n">
        <v>0.9399999999999999</v>
      </c>
      <c r="I222" t="n">
        <v>95</v>
      </c>
      <c r="J222" t="n">
        <v>170.62</v>
      </c>
      <c r="K222" t="n">
        <v>50.28</v>
      </c>
      <c r="L222" t="n">
        <v>9</v>
      </c>
      <c r="M222" t="n">
        <v>93</v>
      </c>
      <c r="N222" t="n">
        <v>31.34</v>
      </c>
      <c r="O222" t="n">
        <v>21277.6</v>
      </c>
      <c r="P222" t="n">
        <v>1179.41</v>
      </c>
      <c r="Q222" t="n">
        <v>1206.59</v>
      </c>
      <c r="R222" t="n">
        <v>309.67</v>
      </c>
      <c r="S222" t="n">
        <v>133.29</v>
      </c>
      <c r="T222" t="n">
        <v>71070.02</v>
      </c>
      <c r="U222" t="n">
        <v>0.43</v>
      </c>
      <c r="V222" t="n">
        <v>0.76</v>
      </c>
      <c r="W222" t="n">
        <v>0.43</v>
      </c>
      <c r="X222" t="n">
        <v>4.19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0.97</v>
      </c>
      <c r="E223" t="n">
        <v>103.09</v>
      </c>
      <c r="F223" t="n">
        <v>98.03</v>
      </c>
      <c r="G223" t="n">
        <v>69.19</v>
      </c>
      <c r="H223" t="n">
        <v>1.03</v>
      </c>
      <c r="I223" t="n">
        <v>85</v>
      </c>
      <c r="J223" t="n">
        <v>172.08</v>
      </c>
      <c r="K223" t="n">
        <v>50.28</v>
      </c>
      <c r="L223" t="n">
        <v>10</v>
      </c>
      <c r="M223" t="n">
        <v>83</v>
      </c>
      <c r="N223" t="n">
        <v>31.8</v>
      </c>
      <c r="O223" t="n">
        <v>21457.64</v>
      </c>
      <c r="P223" t="n">
        <v>1168.06</v>
      </c>
      <c r="Q223" t="n">
        <v>1206.59</v>
      </c>
      <c r="R223" t="n">
        <v>286.94</v>
      </c>
      <c r="S223" t="n">
        <v>133.29</v>
      </c>
      <c r="T223" t="n">
        <v>59758.63</v>
      </c>
      <c r="U223" t="n">
        <v>0.46</v>
      </c>
      <c r="V223" t="n">
        <v>0.76</v>
      </c>
      <c r="W223" t="n">
        <v>0.37</v>
      </c>
      <c r="X223" t="n">
        <v>3.49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0.9715</v>
      </c>
      <c r="E224" t="n">
        <v>102.93</v>
      </c>
      <c r="F224" t="n">
        <v>98.12</v>
      </c>
      <c r="G224" t="n">
        <v>76.45999999999999</v>
      </c>
      <c r="H224" t="n">
        <v>1.12</v>
      </c>
      <c r="I224" t="n">
        <v>77</v>
      </c>
      <c r="J224" t="n">
        <v>173.55</v>
      </c>
      <c r="K224" t="n">
        <v>50.28</v>
      </c>
      <c r="L224" t="n">
        <v>11</v>
      </c>
      <c r="M224" t="n">
        <v>75</v>
      </c>
      <c r="N224" t="n">
        <v>32.27</v>
      </c>
      <c r="O224" t="n">
        <v>21638.31</v>
      </c>
      <c r="P224" t="n">
        <v>1166.05</v>
      </c>
      <c r="Q224" t="n">
        <v>1206.59</v>
      </c>
      <c r="R224" t="n">
        <v>289.8</v>
      </c>
      <c r="S224" t="n">
        <v>133.29</v>
      </c>
      <c r="T224" t="n">
        <v>61225.38</v>
      </c>
      <c r="U224" t="n">
        <v>0.46</v>
      </c>
      <c r="V224" t="n">
        <v>0.76</v>
      </c>
      <c r="W224" t="n">
        <v>0.4</v>
      </c>
      <c r="X224" t="n">
        <v>3.59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0.9765</v>
      </c>
      <c r="E225" t="n">
        <v>102.4</v>
      </c>
      <c r="F225" t="n">
        <v>97.79000000000001</v>
      </c>
      <c r="G225" t="n">
        <v>82.64</v>
      </c>
      <c r="H225" t="n">
        <v>1.22</v>
      </c>
      <c r="I225" t="n">
        <v>71</v>
      </c>
      <c r="J225" t="n">
        <v>175.02</v>
      </c>
      <c r="K225" t="n">
        <v>50.28</v>
      </c>
      <c r="L225" t="n">
        <v>12</v>
      </c>
      <c r="M225" t="n">
        <v>69</v>
      </c>
      <c r="N225" t="n">
        <v>32.74</v>
      </c>
      <c r="O225" t="n">
        <v>21819.6</v>
      </c>
      <c r="P225" t="n">
        <v>1158.58</v>
      </c>
      <c r="Q225" t="n">
        <v>1206.59</v>
      </c>
      <c r="R225" t="n">
        <v>278.36</v>
      </c>
      <c r="S225" t="n">
        <v>133.29</v>
      </c>
      <c r="T225" t="n">
        <v>55539.7</v>
      </c>
      <c r="U225" t="n">
        <v>0.48</v>
      </c>
      <c r="V225" t="n">
        <v>0.76</v>
      </c>
      <c r="W225" t="n">
        <v>0.39</v>
      </c>
      <c r="X225" t="n">
        <v>3.25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0.9814000000000001</v>
      </c>
      <c r="E226" t="n">
        <v>101.9</v>
      </c>
      <c r="F226" t="n">
        <v>97.48</v>
      </c>
      <c r="G226" t="n">
        <v>89.98</v>
      </c>
      <c r="H226" t="n">
        <v>1.31</v>
      </c>
      <c r="I226" t="n">
        <v>65</v>
      </c>
      <c r="J226" t="n">
        <v>176.49</v>
      </c>
      <c r="K226" t="n">
        <v>50.28</v>
      </c>
      <c r="L226" t="n">
        <v>13</v>
      </c>
      <c r="M226" t="n">
        <v>63</v>
      </c>
      <c r="N226" t="n">
        <v>33.21</v>
      </c>
      <c r="O226" t="n">
        <v>22001.54</v>
      </c>
      <c r="P226" t="n">
        <v>1152.55</v>
      </c>
      <c r="Q226" t="n">
        <v>1206.6</v>
      </c>
      <c r="R226" t="n">
        <v>267.38</v>
      </c>
      <c r="S226" t="n">
        <v>133.29</v>
      </c>
      <c r="T226" t="n">
        <v>50075.64</v>
      </c>
      <c r="U226" t="n">
        <v>0.5</v>
      </c>
      <c r="V226" t="n">
        <v>0.77</v>
      </c>
      <c r="W226" t="n">
        <v>0.38</v>
      </c>
      <c r="X226" t="n">
        <v>2.94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0.9852</v>
      </c>
      <c r="E227" t="n">
        <v>101.51</v>
      </c>
      <c r="F227" t="n">
        <v>97.25</v>
      </c>
      <c r="G227" t="n">
        <v>97.25</v>
      </c>
      <c r="H227" t="n">
        <v>1.4</v>
      </c>
      <c r="I227" t="n">
        <v>60</v>
      </c>
      <c r="J227" t="n">
        <v>177.97</v>
      </c>
      <c r="K227" t="n">
        <v>50.28</v>
      </c>
      <c r="L227" t="n">
        <v>14</v>
      </c>
      <c r="M227" t="n">
        <v>58</v>
      </c>
      <c r="N227" t="n">
        <v>33.69</v>
      </c>
      <c r="O227" t="n">
        <v>22184.13</v>
      </c>
      <c r="P227" t="n">
        <v>1146.34</v>
      </c>
      <c r="Q227" t="n">
        <v>1206.59</v>
      </c>
      <c r="R227" t="n">
        <v>259.89</v>
      </c>
      <c r="S227" t="n">
        <v>133.29</v>
      </c>
      <c r="T227" t="n">
        <v>46356.47</v>
      </c>
      <c r="U227" t="n">
        <v>0.51</v>
      </c>
      <c r="V227" t="n">
        <v>0.77</v>
      </c>
      <c r="W227" t="n">
        <v>0.37</v>
      </c>
      <c r="X227" t="n">
        <v>2.71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0.9883</v>
      </c>
      <c r="E228" t="n">
        <v>101.18</v>
      </c>
      <c r="F228" t="n">
        <v>97.05</v>
      </c>
      <c r="G228" t="n">
        <v>103.98</v>
      </c>
      <c r="H228" t="n">
        <v>1.48</v>
      </c>
      <c r="I228" t="n">
        <v>56</v>
      </c>
      <c r="J228" t="n">
        <v>179.46</v>
      </c>
      <c r="K228" t="n">
        <v>50.28</v>
      </c>
      <c r="L228" t="n">
        <v>15</v>
      </c>
      <c r="M228" t="n">
        <v>54</v>
      </c>
      <c r="N228" t="n">
        <v>34.18</v>
      </c>
      <c r="O228" t="n">
        <v>22367.38</v>
      </c>
      <c r="P228" t="n">
        <v>1140.73</v>
      </c>
      <c r="Q228" t="n">
        <v>1206.6</v>
      </c>
      <c r="R228" t="n">
        <v>253.05</v>
      </c>
      <c r="S228" t="n">
        <v>133.29</v>
      </c>
      <c r="T228" t="n">
        <v>42956.9</v>
      </c>
      <c r="U228" t="n">
        <v>0.53</v>
      </c>
      <c r="V228" t="n">
        <v>0.77</v>
      </c>
      <c r="W228" t="n">
        <v>0.37</v>
      </c>
      <c r="X228" t="n">
        <v>2.51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0.9915</v>
      </c>
      <c r="E229" t="n">
        <v>100.85</v>
      </c>
      <c r="F229" t="n">
        <v>96.84999999999999</v>
      </c>
      <c r="G229" t="n">
        <v>111.75</v>
      </c>
      <c r="H229" t="n">
        <v>1.57</v>
      </c>
      <c r="I229" t="n">
        <v>52</v>
      </c>
      <c r="J229" t="n">
        <v>180.95</v>
      </c>
      <c r="K229" t="n">
        <v>50.28</v>
      </c>
      <c r="L229" t="n">
        <v>16</v>
      </c>
      <c r="M229" t="n">
        <v>50</v>
      </c>
      <c r="N229" t="n">
        <v>34.67</v>
      </c>
      <c r="O229" t="n">
        <v>22551.28</v>
      </c>
      <c r="P229" t="n">
        <v>1135.77</v>
      </c>
      <c r="Q229" t="n">
        <v>1206.59</v>
      </c>
      <c r="R229" t="n">
        <v>246.29</v>
      </c>
      <c r="S229" t="n">
        <v>133.29</v>
      </c>
      <c r="T229" t="n">
        <v>39596.83</v>
      </c>
      <c r="U229" t="n">
        <v>0.54</v>
      </c>
      <c r="V229" t="n">
        <v>0.77</v>
      </c>
      <c r="W229" t="n">
        <v>0.36</v>
      </c>
      <c r="X229" t="n">
        <v>2.31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0.9937</v>
      </c>
      <c r="E230" t="n">
        <v>100.63</v>
      </c>
      <c r="F230" t="n">
        <v>96.73</v>
      </c>
      <c r="G230" t="n">
        <v>118.45</v>
      </c>
      <c r="H230" t="n">
        <v>1.65</v>
      </c>
      <c r="I230" t="n">
        <v>49</v>
      </c>
      <c r="J230" t="n">
        <v>182.45</v>
      </c>
      <c r="K230" t="n">
        <v>50.28</v>
      </c>
      <c r="L230" t="n">
        <v>17</v>
      </c>
      <c r="M230" t="n">
        <v>47</v>
      </c>
      <c r="N230" t="n">
        <v>35.17</v>
      </c>
      <c r="O230" t="n">
        <v>22735.98</v>
      </c>
      <c r="P230" t="n">
        <v>1131.51</v>
      </c>
      <c r="Q230" t="n">
        <v>1206.6</v>
      </c>
      <c r="R230" t="n">
        <v>242.19</v>
      </c>
      <c r="S230" t="n">
        <v>133.29</v>
      </c>
      <c r="T230" t="n">
        <v>37561.95</v>
      </c>
      <c r="U230" t="n">
        <v>0.55</v>
      </c>
      <c r="V230" t="n">
        <v>0.77</v>
      </c>
      <c r="W230" t="n">
        <v>0.35</v>
      </c>
      <c r="X230" t="n">
        <v>2.19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0.9964</v>
      </c>
      <c r="E231" t="n">
        <v>100.36</v>
      </c>
      <c r="F231" t="n">
        <v>96.55</v>
      </c>
      <c r="G231" t="n">
        <v>125.94</v>
      </c>
      <c r="H231" t="n">
        <v>1.74</v>
      </c>
      <c r="I231" t="n">
        <v>46</v>
      </c>
      <c r="J231" t="n">
        <v>183.95</v>
      </c>
      <c r="K231" t="n">
        <v>50.28</v>
      </c>
      <c r="L231" t="n">
        <v>18</v>
      </c>
      <c r="M231" t="n">
        <v>44</v>
      </c>
      <c r="N231" t="n">
        <v>35.67</v>
      </c>
      <c r="O231" t="n">
        <v>22921.24</v>
      </c>
      <c r="P231" t="n">
        <v>1126.68</v>
      </c>
      <c r="Q231" t="n">
        <v>1206.59</v>
      </c>
      <c r="R231" t="n">
        <v>236.27</v>
      </c>
      <c r="S231" t="n">
        <v>133.29</v>
      </c>
      <c r="T231" t="n">
        <v>34619.41</v>
      </c>
      <c r="U231" t="n">
        <v>0.5600000000000001</v>
      </c>
      <c r="V231" t="n">
        <v>0.77</v>
      </c>
      <c r="W231" t="n">
        <v>0.35</v>
      </c>
      <c r="X231" t="n">
        <v>2.01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1.0033</v>
      </c>
      <c r="E232" t="n">
        <v>99.67</v>
      </c>
      <c r="F232" t="n">
        <v>95.95999999999999</v>
      </c>
      <c r="G232" t="n">
        <v>133.9</v>
      </c>
      <c r="H232" t="n">
        <v>1.82</v>
      </c>
      <c r="I232" t="n">
        <v>43</v>
      </c>
      <c r="J232" t="n">
        <v>185.46</v>
      </c>
      <c r="K232" t="n">
        <v>50.28</v>
      </c>
      <c r="L232" t="n">
        <v>19</v>
      </c>
      <c r="M232" t="n">
        <v>41</v>
      </c>
      <c r="N232" t="n">
        <v>36.18</v>
      </c>
      <c r="O232" t="n">
        <v>23107.19</v>
      </c>
      <c r="P232" t="n">
        <v>1115.31</v>
      </c>
      <c r="Q232" t="n">
        <v>1206.59</v>
      </c>
      <c r="R232" t="n">
        <v>215.54</v>
      </c>
      <c r="S232" t="n">
        <v>133.29</v>
      </c>
      <c r="T232" t="n">
        <v>24269</v>
      </c>
      <c r="U232" t="n">
        <v>0.62</v>
      </c>
      <c r="V232" t="n">
        <v>0.78</v>
      </c>
      <c r="W232" t="n">
        <v>0.33</v>
      </c>
      <c r="X232" t="n">
        <v>1.43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0.9983</v>
      </c>
      <c r="E233" t="n">
        <v>100.17</v>
      </c>
      <c r="F233" t="n">
        <v>96.48999999999999</v>
      </c>
      <c r="G233" t="n">
        <v>137.85</v>
      </c>
      <c r="H233" t="n">
        <v>1.9</v>
      </c>
      <c r="I233" t="n">
        <v>42</v>
      </c>
      <c r="J233" t="n">
        <v>186.97</v>
      </c>
      <c r="K233" t="n">
        <v>50.28</v>
      </c>
      <c r="L233" t="n">
        <v>20</v>
      </c>
      <c r="M233" t="n">
        <v>40</v>
      </c>
      <c r="N233" t="n">
        <v>36.69</v>
      </c>
      <c r="O233" t="n">
        <v>23293.82</v>
      </c>
      <c r="P233" t="n">
        <v>1119.67</v>
      </c>
      <c r="Q233" t="n">
        <v>1206.6</v>
      </c>
      <c r="R233" t="n">
        <v>234.59</v>
      </c>
      <c r="S233" t="n">
        <v>133.29</v>
      </c>
      <c r="T233" t="n">
        <v>33796.05</v>
      </c>
      <c r="U233" t="n">
        <v>0.57</v>
      </c>
      <c r="V233" t="n">
        <v>0.78</v>
      </c>
      <c r="W233" t="n">
        <v>0.34</v>
      </c>
      <c r="X233" t="n">
        <v>1.96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1.0001</v>
      </c>
      <c r="E234" t="n">
        <v>99.98999999999999</v>
      </c>
      <c r="F234" t="n">
        <v>96.38</v>
      </c>
      <c r="G234" t="n">
        <v>144.56</v>
      </c>
      <c r="H234" t="n">
        <v>1.98</v>
      </c>
      <c r="I234" t="n">
        <v>40</v>
      </c>
      <c r="J234" t="n">
        <v>188.49</v>
      </c>
      <c r="K234" t="n">
        <v>50.28</v>
      </c>
      <c r="L234" t="n">
        <v>21</v>
      </c>
      <c r="M234" t="n">
        <v>38</v>
      </c>
      <c r="N234" t="n">
        <v>37.21</v>
      </c>
      <c r="O234" t="n">
        <v>23481.16</v>
      </c>
      <c r="P234" t="n">
        <v>1116.29</v>
      </c>
      <c r="Q234" t="n">
        <v>1206.59</v>
      </c>
      <c r="R234" t="n">
        <v>230.46</v>
      </c>
      <c r="S234" t="n">
        <v>133.29</v>
      </c>
      <c r="T234" t="n">
        <v>31742.47</v>
      </c>
      <c r="U234" t="n">
        <v>0.58</v>
      </c>
      <c r="V234" t="n">
        <v>0.78</v>
      </c>
      <c r="W234" t="n">
        <v>0.34</v>
      </c>
      <c r="X234" t="n">
        <v>1.84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1.002</v>
      </c>
      <c r="E235" t="n">
        <v>99.8</v>
      </c>
      <c r="F235" t="n">
        <v>96.25</v>
      </c>
      <c r="G235" t="n">
        <v>151.98</v>
      </c>
      <c r="H235" t="n">
        <v>2.05</v>
      </c>
      <c r="I235" t="n">
        <v>38</v>
      </c>
      <c r="J235" t="n">
        <v>190.01</v>
      </c>
      <c r="K235" t="n">
        <v>50.28</v>
      </c>
      <c r="L235" t="n">
        <v>22</v>
      </c>
      <c r="M235" t="n">
        <v>36</v>
      </c>
      <c r="N235" t="n">
        <v>37.74</v>
      </c>
      <c r="O235" t="n">
        <v>23669.2</v>
      </c>
      <c r="P235" t="n">
        <v>1109.86</v>
      </c>
      <c r="Q235" t="n">
        <v>1206.6</v>
      </c>
      <c r="R235" t="n">
        <v>226.08</v>
      </c>
      <c r="S235" t="n">
        <v>133.29</v>
      </c>
      <c r="T235" t="n">
        <v>29561.26</v>
      </c>
      <c r="U235" t="n">
        <v>0.59</v>
      </c>
      <c r="V235" t="n">
        <v>0.78</v>
      </c>
      <c r="W235" t="n">
        <v>0.34</v>
      </c>
      <c r="X235" t="n">
        <v>1.71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1.0035</v>
      </c>
      <c r="E236" t="n">
        <v>99.65000000000001</v>
      </c>
      <c r="F236" t="n">
        <v>96.17</v>
      </c>
      <c r="G236" t="n">
        <v>160.28</v>
      </c>
      <c r="H236" t="n">
        <v>2.13</v>
      </c>
      <c r="I236" t="n">
        <v>36</v>
      </c>
      <c r="J236" t="n">
        <v>191.55</v>
      </c>
      <c r="K236" t="n">
        <v>50.28</v>
      </c>
      <c r="L236" t="n">
        <v>23</v>
      </c>
      <c r="M236" t="n">
        <v>34</v>
      </c>
      <c r="N236" t="n">
        <v>38.27</v>
      </c>
      <c r="O236" t="n">
        <v>23857.96</v>
      </c>
      <c r="P236" t="n">
        <v>1108.39</v>
      </c>
      <c r="Q236" t="n">
        <v>1206.59</v>
      </c>
      <c r="R236" t="n">
        <v>223.18</v>
      </c>
      <c r="S236" t="n">
        <v>133.29</v>
      </c>
      <c r="T236" t="n">
        <v>28120.76</v>
      </c>
      <c r="U236" t="n">
        <v>0.6</v>
      </c>
      <c r="V236" t="n">
        <v>0.78</v>
      </c>
      <c r="W236" t="n">
        <v>0.33</v>
      </c>
      <c r="X236" t="n">
        <v>1.63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1.0054</v>
      </c>
      <c r="E237" t="n">
        <v>99.45999999999999</v>
      </c>
      <c r="F237" t="n">
        <v>96.04000000000001</v>
      </c>
      <c r="G237" t="n">
        <v>169.48</v>
      </c>
      <c r="H237" t="n">
        <v>2.21</v>
      </c>
      <c r="I237" t="n">
        <v>34</v>
      </c>
      <c r="J237" t="n">
        <v>193.08</v>
      </c>
      <c r="K237" t="n">
        <v>50.28</v>
      </c>
      <c r="L237" t="n">
        <v>24</v>
      </c>
      <c r="M237" t="n">
        <v>32</v>
      </c>
      <c r="N237" t="n">
        <v>38.8</v>
      </c>
      <c r="O237" t="n">
        <v>24047.45</v>
      </c>
      <c r="P237" t="n">
        <v>1103.18</v>
      </c>
      <c r="Q237" t="n">
        <v>1206.59</v>
      </c>
      <c r="R237" t="n">
        <v>218.97</v>
      </c>
      <c r="S237" t="n">
        <v>133.29</v>
      </c>
      <c r="T237" t="n">
        <v>26026.64</v>
      </c>
      <c r="U237" t="n">
        <v>0.61</v>
      </c>
      <c r="V237" t="n">
        <v>0.78</v>
      </c>
      <c r="W237" t="n">
        <v>0.33</v>
      </c>
      <c r="X237" t="n">
        <v>1.5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1.006</v>
      </c>
      <c r="E238" t="n">
        <v>99.41</v>
      </c>
      <c r="F238" t="n">
        <v>96.02</v>
      </c>
      <c r="G238" t="n">
        <v>174.58</v>
      </c>
      <c r="H238" t="n">
        <v>2.28</v>
      </c>
      <c r="I238" t="n">
        <v>33</v>
      </c>
      <c r="J238" t="n">
        <v>194.62</v>
      </c>
      <c r="K238" t="n">
        <v>50.28</v>
      </c>
      <c r="L238" t="n">
        <v>25</v>
      </c>
      <c r="M238" t="n">
        <v>31</v>
      </c>
      <c r="N238" t="n">
        <v>39.34</v>
      </c>
      <c r="O238" t="n">
        <v>24237.67</v>
      </c>
      <c r="P238" t="n">
        <v>1101.45</v>
      </c>
      <c r="Q238" t="n">
        <v>1206.59</v>
      </c>
      <c r="R238" t="n">
        <v>218.12</v>
      </c>
      <c r="S238" t="n">
        <v>133.29</v>
      </c>
      <c r="T238" t="n">
        <v>25607.6</v>
      </c>
      <c r="U238" t="n">
        <v>0.61</v>
      </c>
      <c r="V238" t="n">
        <v>0.78</v>
      </c>
      <c r="W238" t="n">
        <v>0.33</v>
      </c>
      <c r="X238" t="n">
        <v>1.48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1.0068</v>
      </c>
      <c r="E239" t="n">
        <v>99.33</v>
      </c>
      <c r="F239" t="n">
        <v>95.97</v>
      </c>
      <c r="G239" t="n">
        <v>179.95</v>
      </c>
      <c r="H239" t="n">
        <v>2.35</v>
      </c>
      <c r="I239" t="n">
        <v>32</v>
      </c>
      <c r="J239" t="n">
        <v>196.17</v>
      </c>
      <c r="K239" t="n">
        <v>50.28</v>
      </c>
      <c r="L239" t="n">
        <v>26</v>
      </c>
      <c r="M239" t="n">
        <v>30</v>
      </c>
      <c r="N239" t="n">
        <v>39.89</v>
      </c>
      <c r="O239" t="n">
        <v>24428.62</v>
      </c>
      <c r="P239" t="n">
        <v>1098.31</v>
      </c>
      <c r="Q239" t="n">
        <v>1206.59</v>
      </c>
      <c r="R239" t="n">
        <v>216.75</v>
      </c>
      <c r="S239" t="n">
        <v>133.29</v>
      </c>
      <c r="T239" t="n">
        <v>24928.75</v>
      </c>
      <c r="U239" t="n">
        <v>0.61</v>
      </c>
      <c r="V239" t="n">
        <v>0.78</v>
      </c>
      <c r="W239" t="n">
        <v>0.33</v>
      </c>
      <c r="X239" t="n">
        <v>1.44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1.0088</v>
      </c>
      <c r="E240" t="n">
        <v>99.13</v>
      </c>
      <c r="F240" t="n">
        <v>95.84</v>
      </c>
      <c r="G240" t="n">
        <v>191.67</v>
      </c>
      <c r="H240" t="n">
        <v>2.42</v>
      </c>
      <c r="I240" t="n">
        <v>30</v>
      </c>
      <c r="J240" t="n">
        <v>197.73</v>
      </c>
      <c r="K240" t="n">
        <v>50.28</v>
      </c>
      <c r="L240" t="n">
        <v>27</v>
      </c>
      <c r="M240" t="n">
        <v>28</v>
      </c>
      <c r="N240" t="n">
        <v>40.45</v>
      </c>
      <c r="O240" t="n">
        <v>24620.33</v>
      </c>
      <c r="P240" t="n">
        <v>1093.18</v>
      </c>
      <c r="Q240" t="n">
        <v>1206.59</v>
      </c>
      <c r="R240" t="n">
        <v>211.92</v>
      </c>
      <c r="S240" t="n">
        <v>133.29</v>
      </c>
      <c r="T240" t="n">
        <v>22521.6</v>
      </c>
      <c r="U240" t="n">
        <v>0.63</v>
      </c>
      <c r="V240" t="n">
        <v>0.78</v>
      </c>
      <c r="W240" t="n">
        <v>0.32</v>
      </c>
      <c r="X240" t="n">
        <v>1.3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1.0093</v>
      </c>
      <c r="E241" t="n">
        <v>99.08</v>
      </c>
      <c r="F241" t="n">
        <v>95.81999999999999</v>
      </c>
      <c r="G241" t="n">
        <v>198.25</v>
      </c>
      <c r="H241" t="n">
        <v>2.49</v>
      </c>
      <c r="I241" t="n">
        <v>29</v>
      </c>
      <c r="J241" t="n">
        <v>199.29</v>
      </c>
      <c r="K241" t="n">
        <v>50.28</v>
      </c>
      <c r="L241" t="n">
        <v>28</v>
      </c>
      <c r="M241" t="n">
        <v>27</v>
      </c>
      <c r="N241" t="n">
        <v>41.01</v>
      </c>
      <c r="O241" t="n">
        <v>24812.8</v>
      </c>
      <c r="P241" t="n">
        <v>1087.55</v>
      </c>
      <c r="Q241" t="n">
        <v>1206.59</v>
      </c>
      <c r="R241" t="n">
        <v>212.03</v>
      </c>
      <c r="S241" t="n">
        <v>133.29</v>
      </c>
      <c r="T241" t="n">
        <v>22581.23</v>
      </c>
      <c r="U241" t="n">
        <v>0.63</v>
      </c>
      <c r="V241" t="n">
        <v>0.78</v>
      </c>
      <c r="W241" t="n">
        <v>0.3</v>
      </c>
      <c r="X241" t="n">
        <v>1.28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1.0098</v>
      </c>
      <c r="E242" t="n">
        <v>99.03</v>
      </c>
      <c r="F242" t="n">
        <v>95.81</v>
      </c>
      <c r="G242" t="n">
        <v>205.3</v>
      </c>
      <c r="H242" t="n">
        <v>2.56</v>
      </c>
      <c r="I242" t="n">
        <v>28</v>
      </c>
      <c r="J242" t="n">
        <v>200.85</v>
      </c>
      <c r="K242" t="n">
        <v>50.28</v>
      </c>
      <c r="L242" t="n">
        <v>29</v>
      </c>
      <c r="M242" t="n">
        <v>26</v>
      </c>
      <c r="N242" t="n">
        <v>41.57</v>
      </c>
      <c r="O242" t="n">
        <v>25006.03</v>
      </c>
      <c r="P242" t="n">
        <v>1088.19</v>
      </c>
      <c r="Q242" t="n">
        <v>1206.6</v>
      </c>
      <c r="R242" t="n">
        <v>211.09</v>
      </c>
      <c r="S242" t="n">
        <v>133.29</v>
      </c>
      <c r="T242" t="n">
        <v>22115.55</v>
      </c>
      <c r="U242" t="n">
        <v>0.63</v>
      </c>
      <c r="V242" t="n">
        <v>0.78</v>
      </c>
      <c r="W242" t="n">
        <v>0.32</v>
      </c>
      <c r="X242" t="n">
        <v>1.27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1.0106</v>
      </c>
      <c r="E243" t="n">
        <v>98.95</v>
      </c>
      <c r="F243" t="n">
        <v>95.76000000000001</v>
      </c>
      <c r="G243" t="n">
        <v>212.79</v>
      </c>
      <c r="H243" t="n">
        <v>2.63</v>
      </c>
      <c r="I243" t="n">
        <v>27</v>
      </c>
      <c r="J243" t="n">
        <v>202.43</v>
      </c>
      <c r="K243" t="n">
        <v>50.28</v>
      </c>
      <c r="L243" t="n">
        <v>30</v>
      </c>
      <c r="M243" t="n">
        <v>25</v>
      </c>
      <c r="N243" t="n">
        <v>42.15</v>
      </c>
      <c r="O243" t="n">
        <v>25200.04</v>
      </c>
      <c r="P243" t="n">
        <v>1084.15</v>
      </c>
      <c r="Q243" t="n">
        <v>1206.59</v>
      </c>
      <c r="R243" t="n">
        <v>209.36</v>
      </c>
      <c r="S243" t="n">
        <v>133.29</v>
      </c>
      <c r="T243" t="n">
        <v>21259.24</v>
      </c>
      <c r="U243" t="n">
        <v>0.64</v>
      </c>
      <c r="V243" t="n">
        <v>0.78</v>
      </c>
      <c r="W243" t="n">
        <v>0.32</v>
      </c>
      <c r="X243" t="n">
        <v>1.22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1.0116</v>
      </c>
      <c r="E244" t="n">
        <v>98.86</v>
      </c>
      <c r="F244" t="n">
        <v>95.69</v>
      </c>
      <c r="G244" t="n">
        <v>220.83</v>
      </c>
      <c r="H244" t="n">
        <v>2.7</v>
      </c>
      <c r="I244" t="n">
        <v>26</v>
      </c>
      <c r="J244" t="n">
        <v>204.01</v>
      </c>
      <c r="K244" t="n">
        <v>50.28</v>
      </c>
      <c r="L244" t="n">
        <v>31</v>
      </c>
      <c r="M244" t="n">
        <v>24</v>
      </c>
      <c r="N244" t="n">
        <v>42.73</v>
      </c>
      <c r="O244" t="n">
        <v>25394.96</v>
      </c>
      <c r="P244" t="n">
        <v>1078.04</v>
      </c>
      <c r="Q244" t="n">
        <v>1206.59</v>
      </c>
      <c r="R244" t="n">
        <v>207.18</v>
      </c>
      <c r="S244" t="n">
        <v>133.29</v>
      </c>
      <c r="T244" t="n">
        <v>20172.85</v>
      </c>
      <c r="U244" t="n">
        <v>0.64</v>
      </c>
      <c r="V244" t="n">
        <v>0.78</v>
      </c>
      <c r="W244" t="n">
        <v>0.32</v>
      </c>
      <c r="X244" t="n">
        <v>1.15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1.0114</v>
      </c>
      <c r="E245" t="n">
        <v>98.87</v>
      </c>
      <c r="F245" t="n">
        <v>95.70999999999999</v>
      </c>
      <c r="G245" t="n">
        <v>220.88</v>
      </c>
      <c r="H245" t="n">
        <v>2.76</v>
      </c>
      <c r="I245" t="n">
        <v>26</v>
      </c>
      <c r="J245" t="n">
        <v>205.59</v>
      </c>
      <c r="K245" t="n">
        <v>50.28</v>
      </c>
      <c r="L245" t="n">
        <v>32</v>
      </c>
      <c r="M245" t="n">
        <v>24</v>
      </c>
      <c r="N245" t="n">
        <v>43.31</v>
      </c>
      <c r="O245" t="n">
        <v>25590.57</v>
      </c>
      <c r="P245" t="n">
        <v>1077.02</v>
      </c>
      <c r="Q245" t="n">
        <v>1206.61</v>
      </c>
      <c r="R245" t="n">
        <v>207.84</v>
      </c>
      <c r="S245" t="n">
        <v>133.29</v>
      </c>
      <c r="T245" t="n">
        <v>20499.78</v>
      </c>
      <c r="U245" t="n">
        <v>0.64</v>
      </c>
      <c r="V245" t="n">
        <v>0.78</v>
      </c>
      <c r="W245" t="n">
        <v>0.32</v>
      </c>
      <c r="X245" t="n">
        <v>1.17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1.0124</v>
      </c>
      <c r="E246" t="n">
        <v>98.77</v>
      </c>
      <c r="F246" t="n">
        <v>95.64</v>
      </c>
      <c r="G246" t="n">
        <v>229.54</v>
      </c>
      <c r="H246" t="n">
        <v>2.83</v>
      </c>
      <c r="I246" t="n">
        <v>25</v>
      </c>
      <c r="J246" t="n">
        <v>207.19</v>
      </c>
      <c r="K246" t="n">
        <v>50.28</v>
      </c>
      <c r="L246" t="n">
        <v>33</v>
      </c>
      <c r="M246" t="n">
        <v>23</v>
      </c>
      <c r="N246" t="n">
        <v>43.91</v>
      </c>
      <c r="O246" t="n">
        <v>25786.97</v>
      </c>
      <c r="P246" t="n">
        <v>1074.37</v>
      </c>
      <c r="Q246" t="n">
        <v>1206.59</v>
      </c>
      <c r="R246" t="n">
        <v>205.54</v>
      </c>
      <c r="S246" t="n">
        <v>133.29</v>
      </c>
      <c r="T246" t="n">
        <v>19356.91</v>
      </c>
      <c r="U246" t="n">
        <v>0.65</v>
      </c>
      <c r="V246" t="n">
        <v>0.78</v>
      </c>
      <c r="W246" t="n">
        <v>0.31</v>
      </c>
      <c r="X246" t="n">
        <v>1.1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1.0134</v>
      </c>
      <c r="E247" t="n">
        <v>98.68000000000001</v>
      </c>
      <c r="F247" t="n">
        <v>95.58</v>
      </c>
      <c r="G247" t="n">
        <v>238.95</v>
      </c>
      <c r="H247" t="n">
        <v>2.89</v>
      </c>
      <c r="I247" t="n">
        <v>24</v>
      </c>
      <c r="J247" t="n">
        <v>208.78</v>
      </c>
      <c r="K247" t="n">
        <v>50.28</v>
      </c>
      <c r="L247" t="n">
        <v>34</v>
      </c>
      <c r="M247" t="n">
        <v>22</v>
      </c>
      <c r="N247" t="n">
        <v>44.5</v>
      </c>
      <c r="O247" t="n">
        <v>25984.2</v>
      </c>
      <c r="P247" t="n">
        <v>1070.37</v>
      </c>
      <c r="Q247" t="n">
        <v>1206.59</v>
      </c>
      <c r="R247" t="n">
        <v>203.33</v>
      </c>
      <c r="S247" t="n">
        <v>133.29</v>
      </c>
      <c r="T247" t="n">
        <v>18258.86</v>
      </c>
      <c r="U247" t="n">
        <v>0.66</v>
      </c>
      <c r="V247" t="n">
        <v>0.78</v>
      </c>
      <c r="W247" t="n">
        <v>0.31</v>
      </c>
      <c r="X247" t="n">
        <v>1.04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1.014</v>
      </c>
      <c r="E248" t="n">
        <v>98.62</v>
      </c>
      <c r="F248" t="n">
        <v>95.55</v>
      </c>
      <c r="G248" t="n">
        <v>249.26</v>
      </c>
      <c r="H248" t="n">
        <v>2.96</v>
      </c>
      <c r="I248" t="n">
        <v>23</v>
      </c>
      <c r="J248" t="n">
        <v>210.39</v>
      </c>
      <c r="K248" t="n">
        <v>50.28</v>
      </c>
      <c r="L248" t="n">
        <v>35</v>
      </c>
      <c r="M248" t="n">
        <v>21</v>
      </c>
      <c r="N248" t="n">
        <v>45.11</v>
      </c>
      <c r="O248" t="n">
        <v>26182.25</v>
      </c>
      <c r="P248" t="n">
        <v>1070.44</v>
      </c>
      <c r="Q248" t="n">
        <v>1206.59</v>
      </c>
      <c r="R248" t="n">
        <v>202.32</v>
      </c>
      <c r="S248" t="n">
        <v>133.29</v>
      </c>
      <c r="T248" t="n">
        <v>17758.7</v>
      </c>
      <c r="U248" t="n">
        <v>0.66</v>
      </c>
      <c r="V248" t="n">
        <v>0.78</v>
      </c>
      <c r="W248" t="n">
        <v>0.31</v>
      </c>
      <c r="X248" t="n">
        <v>1.01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1.0146</v>
      </c>
      <c r="E249" t="n">
        <v>98.56999999999999</v>
      </c>
      <c r="F249" t="n">
        <v>95.5</v>
      </c>
      <c r="G249" t="n">
        <v>249.13</v>
      </c>
      <c r="H249" t="n">
        <v>3.02</v>
      </c>
      <c r="I249" t="n">
        <v>23</v>
      </c>
      <c r="J249" t="n">
        <v>212</v>
      </c>
      <c r="K249" t="n">
        <v>50.28</v>
      </c>
      <c r="L249" t="n">
        <v>36</v>
      </c>
      <c r="M249" t="n">
        <v>21</v>
      </c>
      <c r="N249" t="n">
        <v>45.72</v>
      </c>
      <c r="O249" t="n">
        <v>26381.14</v>
      </c>
      <c r="P249" t="n">
        <v>1068.9</v>
      </c>
      <c r="Q249" t="n">
        <v>1206.6</v>
      </c>
      <c r="R249" t="n">
        <v>200.51</v>
      </c>
      <c r="S249" t="n">
        <v>133.29</v>
      </c>
      <c r="T249" t="n">
        <v>16850.14</v>
      </c>
      <c r="U249" t="n">
        <v>0.66</v>
      </c>
      <c r="V249" t="n">
        <v>0.78</v>
      </c>
      <c r="W249" t="n">
        <v>0.31</v>
      </c>
      <c r="X249" t="n">
        <v>0.96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1.0143</v>
      </c>
      <c r="E250" t="n">
        <v>98.59</v>
      </c>
      <c r="F250" t="n">
        <v>95.56</v>
      </c>
      <c r="G250" t="n">
        <v>260.61</v>
      </c>
      <c r="H250" t="n">
        <v>3.08</v>
      </c>
      <c r="I250" t="n">
        <v>22</v>
      </c>
      <c r="J250" t="n">
        <v>213.62</v>
      </c>
      <c r="K250" t="n">
        <v>50.28</v>
      </c>
      <c r="L250" t="n">
        <v>37</v>
      </c>
      <c r="M250" t="n">
        <v>20</v>
      </c>
      <c r="N250" t="n">
        <v>46.34</v>
      </c>
      <c r="O250" t="n">
        <v>26580.87</v>
      </c>
      <c r="P250" t="n">
        <v>1064.73</v>
      </c>
      <c r="Q250" t="n">
        <v>1206.59</v>
      </c>
      <c r="R250" t="n">
        <v>202.91</v>
      </c>
      <c r="S250" t="n">
        <v>133.29</v>
      </c>
      <c r="T250" t="n">
        <v>18058.04</v>
      </c>
      <c r="U250" t="n">
        <v>0.66</v>
      </c>
      <c r="V250" t="n">
        <v>0.78</v>
      </c>
      <c r="W250" t="n">
        <v>0.3</v>
      </c>
      <c r="X250" t="n">
        <v>1.02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1.0155</v>
      </c>
      <c r="E251" t="n">
        <v>98.48</v>
      </c>
      <c r="F251" t="n">
        <v>95.48</v>
      </c>
      <c r="G251" t="n">
        <v>272.79</v>
      </c>
      <c r="H251" t="n">
        <v>3.14</v>
      </c>
      <c r="I251" t="n">
        <v>21</v>
      </c>
      <c r="J251" t="n">
        <v>215.25</v>
      </c>
      <c r="K251" t="n">
        <v>50.28</v>
      </c>
      <c r="L251" t="n">
        <v>38</v>
      </c>
      <c r="M251" t="n">
        <v>19</v>
      </c>
      <c r="N251" t="n">
        <v>46.97</v>
      </c>
      <c r="O251" t="n">
        <v>26781.46</v>
      </c>
      <c r="P251" t="n">
        <v>1058.94</v>
      </c>
      <c r="Q251" t="n">
        <v>1206.59</v>
      </c>
      <c r="R251" t="n">
        <v>199.89</v>
      </c>
      <c r="S251" t="n">
        <v>133.29</v>
      </c>
      <c r="T251" t="n">
        <v>16549.91</v>
      </c>
      <c r="U251" t="n">
        <v>0.67</v>
      </c>
      <c r="V251" t="n">
        <v>0.78</v>
      </c>
      <c r="W251" t="n">
        <v>0.31</v>
      </c>
      <c r="X251" t="n">
        <v>0.9399999999999999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1.0156</v>
      </c>
      <c r="E252" t="n">
        <v>98.47</v>
      </c>
      <c r="F252" t="n">
        <v>95.47</v>
      </c>
      <c r="G252" t="n">
        <v>272.76</v>
      </c>
      <c r="H252" t="n">
        <v>3.2</v>
      </c>
      <c r="I252" t="n">
        <v>21</v>
      </c>
      <c r="J252" t="n">
        <v>216.88</v>
      </c>
      <c r="K252" t="n">
        <v>50.28</v>
      </c>
      <c r="L252" t="n">
        <v>39</v>
      </c>
      <c r="M252" t="n">
        <v>19</v>
      </c>
      <c r="N252" t="n">
        <v>47.6</v>
      </c>
      <c r="O252" t="n">
        <v>26982.93</v>
      </c>
      <c r="P252" t="n">
        <v>1057.39</v>
      </c>
      <c r="Q252" t="n">
        <v>1206.59</v>
      </c>
      <c r="R252" t="n">
        <v>199.32</v>
      </c>
      <c r="S252" t="n">
        <v>133.29</v>
      </c>
      <c r="T252" t="n">
        <v>16267.45</v>
      </c>
      <c r="U252" t="n">
        <v>0.67</v>
      </c>
      <c r="V252" t="n">
        <v>0.78</v>
      </c>
      <c r="W252" t="n">
        <v>0.31</v>
      </c>
      <c r="X252" t="n">
        <v>0.93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1.0162</v>
      </c>
      <c r="E253" t="n">
        <v>98.40000000000001</v>
      </c>
      <c r="F253" t="n">
        <v>95.43000000000001</v>
      </c>
      <c r="G253" t="n">
        <v>286.3</v>
      </c>
      <c r="H253" t="n">
        <v>3.25</v>
      </c>
      <c r="I253" t="n">
        <v>20</v>
      </c>
      <c r="J253" t="n">
        <v>218.52</v>
      </c>
      <c r="K253" t="n">
        <v>50.28</v>
      </c>
      <c r="L253" t="n">
        <v>40</v>
      </c>
      <c r="M253" t="n">
        <v>18</v>
      </c>
      <c r="N253" t="n">
        <v>48.24</v>
      </c>
      <c r="O253" t="n">
        <v>27185.27</v>
      </c>
      <c r="P253" t="n">
        <v>1057.24</v>
      </c>
      <c r="Q253" t="n">
        <v>1206.59</v>
      </c>
      <c r="R253" t="n">
        <v>198.42</v>
      </c>
      <c r="S253" t="n">
        <v>133.29</v>
      </c>
      <c r="T253" t="n">
        <v>15822.77</v>
      </c>
      <c r="U253" t="n">
        <v>0.67</v>
      </c>
      <c r="V253" t="n">
        <v>0.78</v>
      </c>
      <c r="W253" t="n">
        <v>0.31</v>
      </c>
      <c r="X253" t="n">
        <v>0.9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0.6955</v>
      </c>
      <c r="E254" t="n">
        <v>143.78</v>
      </c>
      <c r="F254" t="n">
        <v>129.3</v>
      </c>
      <c r="G254" t="n">
        <v>10.61</v>
      </c>
      <c r="H254" t="n">
        <v>0.22</v>
      </c>
      <c r="I254" t="n">
        <v>731</v>
      </c>
      <c r="J254" t="n">
        <v>80.84</v>
      </c>
      <c r="K254" t="n">
        <v>35.1</v>
      </c>
      <c r="L254" t="n">
        <v>1</v>
      </c>
      <c r="M254" t="n">
        <v>729</v>
      </c>
      <c r="N254" t="n">
        <v>9.74</v>
      </c>
      <c r="O254" t="n">
        <v>10204.21</v>
      </c>
      <c r="P254" t="n">
        <v>1004.23</v>
      </c>
      <c r="Q254" t="n">
        <v>1206.79</v>
      </c>
      <c r="R254" t="n">
        <v>1348.09</v>
      </c>
      <c r="S254" t="n">
        <v>133.29</v>
      </c>
      <c r="T254" t="n">
        <v>587104.75</v>
      </c>
      <c r="U254" t="n">
        <v>0.1</v>
      </c>
      <c r="V254" t="n">
        <v>0.58</v>
      </c>
      <c r="W254" t="n">
        <v>1.44</v>
      </c>
      <c r="X254" t="n">
        <v>34.75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0.8655</v>
      </c>
      <c r="E255" t="n">
        <v>115.54</v>
      </c>
      <c r="F255" t="n">
        <v>108.46</v>
      </c>
      <c r="G255" t="n">
        <v>21.62</v>
      </c>
      <c r="H255" t="n">
        <v>0.43</v>
      </c>
      <c r="I255" t="n">
        <v>301</v>
      </c>
      <c r="J255" t="n">
        <v>82.04000000000001</v>
      </c>
      <c r="K255" t="n">
        <v>35.1</v>
      </c>
      <c r="L255" t="n">
        <v>2</v>
      </c>
      <c r="M255" t="n">
        <v>299</v>
      </c>
      <c r="N255" t="n">
        <v>9.94</v>
      </c>
      <c r="O255" t="n">
        <v>10352.53</v>
      </c>
      <c r="P255" t="n">
        <v>831.2</v>
      </c>
      <c r="Q255" t="n">
        <v>1206.67</v>
      </c>
      <c r="R255" t="n">
        <v>639.83</v>
      </c>
      <c r="S255" t="n">
        <v>133.29</v>
      </c>
      <c r="T255" t="n">
        <v>235122.5</v>
      </c>
      <c r="U255" t="n">
        <v>0.21</v>
      </c>
      <c r="V255" t="n">
        <v>0.6899999999999999</v>
      </c>
      <c r="W255" t="n">
        <v>0.76</v>
      </c>
      <c r="X255" t="n">
        <v>13.92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0.9237</v>
      </c>
      <c r="E256" t="n">
        <v>108.26</v>
      </c>
      <c r="F256" t="n">
        <v>103.13</v>
      </c>
      <c r="G256" t="n">
        <v>32.91</v>
      </c>
      <c r="H256" t="n">
        <v>0.63</v>
      </c>
      <c r="I256" t="n">
        <v>188</v>
      </c>
      <c r="J256" t="n">
        <v>83.25</v>
      </c>
      <c r="K256" t="n">
        <v>35.1</v>
      </c>
      <c r="L256" t="n">
        <v>3</v>
      </c>
      <c r="M256" t="n">
        <v>186</v>
      </c>
      <c r="N256" t="n">
        <v>10.15</v>
      </c>
      <c r="O256" t="n">
        <v>10501.19</v>
      </c>
      <c r="P256" t="n">
        <v>779.42</v>
      </c>
      <c r="Q256" t="n">
        <v>1206.61</v>
      </c>
      <c r="R256" t="n">
        <v>459.16</v>
      </c>
      <c r="S256" t="n">
        <v>133.29</v>
      </c>
      <c r="T256" t="n">
        <v>145351.43</v>
      </c>
      <c r="U256" t="n">
        <v>0.29</v>
      </c>
      <c r="V256" t="n">
        <v>0.73</v>
      </c>
      <c r="W256" t="n">
        <v>0.57</v>
      </c>
      <c r="X256" t="n">
        <v>8.59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0.953</v>
      </c>
      <c r="E257" t="n">
        <v>104.93</v>
      </c>
      <c r="F257" t="n">
        <v>100.7</v>
      </c>
      <c r="G257" t="n">
        <v>44.43</v>
      </c>
      <c r="H257" t="n">
        <v>0.83</v>
      </c>
      <c r="I257" t="n">
        <v>136</v>
      </c>
      <c r="J257" t="n">
        <v>84.45999999999999</v>
      </c>
      <c r="K257" t="n">
        <v>35.1</v>
      </c>
      <c r="L257" t="n">
        <v>4</v>
      </c>
      <c r="M257" t="n">
        <v>134</v>
      </c>
      <c r="N257" t="n">
        <v>10.36</v>
      </c>
      <c r="O257" t="n">
        <v>10650.22</v>
      </c>
      <c r="P257" t="n">
        <v>751.9</v>
      </c>
      <c r="Q257" t="n">
        <v>1206.6</v>
      </c>
      <c r="R257" t="n">
        <v>376.62</v>
      </c>
      <c r="S257" t="n">
        <v>133.29</v>
      </c>
      <c r="T257" t="n">
        <v>104341.6</v>
      </c>
      <c r="U257" t="n">
        <v>0.35</v>
      </c>
      <c r="V257" t="n">
        <v>0.74</v>
      </c>
      <c r="W257" t="n">
        <v>0.49</v>
      </c>
      <c r="X257" t="n">
        <v>6.16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0.9709</v>
      </c>
      <c r="E258" t="n">
        <v>103</v>
      </c>
      <c r="F258" t="n">
        <v>99.28</v>
      </c>
      <c r="G258" t="n">
        <v>56.2</v>
      </c>
      <c r="H258" t="n">
        <v>1.02</v>
      </c>
      <c r="I258" t="n">
        <v>106</v>
      </c>
      <c r="J258" t="n">
        <v>85.67</v>
      </c>
      <c r="K258" t="n">
        <v>35.1</v>
      </c>
      <c r="L258" t="n">
        <v>5</v>
      </c>
      <c r="M258" t="n">
        <v>104</v>
      </c>
      <c r="N258" t="n">
        <v>10.57</v>
      </c>
      <c r="O258" t="n">
        <v>10799.59</v>
      </c>
      <c r="P258" t="n">
        <v>730.49</v>
      </c>
      <c r="Q258" t="n">
        <v>1206.64</v>
      </c>
      <c r="R258" t="n">
        <v>328.56</v>
      </c>
      <c r="S258" t="n">
        <v>133.29</v>
      </c>
      <c r="T258" t="n">
        <v>80463.39999999999</v>
      </c>
      <c r="U258" t="n">
        <v>0.41</v>
      </c>
      <c r="V258" t="n">
        <v>0.75</v>
      </c>
      <c r="W258" t="n">
        <v>0.45</v>
      </c>
      <c r="X258" t="n">
        <v>4.74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0.9892</v>
      </c>
      <c r="E259" t="n">
        <v>101.1</v>
      </c>
      <c r="F259" t="n">
        <v>97.72</v>
      </c>
      <c r="G259" t="n">
        <v>68.18000000000001</v>
      </c>
      <c r="H259" t="n">
        <v>1.21</v>
      </c>
      <c r="I259" t="n">
        <v>86</v>
      </c>
      <c r="J259" t="n">
        <v>86.88</v>
      </c>
      <c r="K259" t="n">
        <v>35.1</v>
      </c>
      <c r="L259" t="n">
        <v>6</v>
      </c>
      <c r="M259" t="n">
        <v>84</v>
      </c>
      <c r="N259" t="n">
        <v>10.78</v>
      </c>
      <c r="O259" t="n">
        <v>10949.33</v>
      </c>
      <c r="P259" t="n">
        <v>707.63</v>
      </c>
      <c r="Q259" t="n">
        <v>1206.63</v>
      </c>
      <c r="R259" t="n">
        <v>275.71</v>
      </c>
      <c r="S259" t="n">
        <v>133.29</v>
      </c>
      <c r="T259" t="n">
        <v>54136.09</v>
      </c>
      <c r="U259" t="n">
        <v>0.48</v>
      </c>
      <c r="V259" t="n">
        <v>0.77</v>
      </c>
      <c r="W259" t="n">
        <v>0.38</v>
      </c>
      <c r="X259" t="n">
        <v>3.18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0.9898</v>
      </c>
      <c r="E260" t="n">
        <v>101.03</v>
      </c>
      <c r="F260" t="n">
        <v>97.88</v>
      </c>
      <c r="G260" t="n">
        <v>80.45</v>
      </c>
      <c r="H260" t="n">
        <v>1.39</v>
      </c>
      <c r="I260" t="n">
        <v>73</v>
      </c>
      <c r="J260" t="n">
        <v>88.09999999999999</v>
      </c>
      <c r="K260" t="n">
        <v>35.1</v>
      </c>
      <c r="L260" t="n">
        <v>7</v>
      </c>
      <c r="M260" t="n">
        <v>71</v>
      </c>
      <c r="N260" t="n">
        <v>11</v>
      </c>
      <c r="O260" t="n">
        <v>11099.43</v>
      </c>
      <c r="P260" t="n">
        <v>698.3200000000001</v>
      </c>
      <c r="Q260" t="n">
        <v>1206.6</v>
      </c>
      <c r="R260" t="n">
        <v>281.31</v>
      </c>
      <c r="S260" t="n">
        <v>133.29</v>
      </c>
      <c r="T260" t="n">
        <v>57002.01</v>
      </c>
      <c r="U260" t="n">
        <v>0.47</v>
      </c>
      <c r="V260" t="n">
        <v>0.76</v>
      </c>
      <c r="W260" t="n">
        <v>0.39</v>
      </c>
      <c r="X260" t="n">
        <v>3.35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0.9961</v>
      </c>
      <c r="E261" t="n">
        <v>100.39</v>
      </c>
      <c r="F261" t="n">
        <v>97.41</v>
      </c>
      <c r="G261" t="n">
        <v>92.77</v>
      </c>
      <c r="H261" t="n">
        <v>1.57</v>
      </c>
      <c r="I261" t="n">
        <v>63</v>
      </c>
      <c r="J261" t="n">
        <v>89.31999999999999</v>
      </c>
      <c r="K261" t="n">
        <v>35.1</v>
      </c>
      <c r="L261" t="n">
        <v>8</v>
      </c>
      <c r="M261" t="n">
        <v>61</v>
      </c>
      <c r="N261" t="n">
        <v>11.22</v>
      </c>
      <c r="O261" t="n">
        <v>11249.89</v>
      </c>
      <c r="P261" t="n">
        <v>682.88</v>
      </c>
      <c r="Q261" t="n">
        <v>1206.59</v>
      </c>
      <c r="R261" t="n">
        <v>265.55</v>
      </c>
      <c r="S261" t="n">
        <v>133.29</v>
      </c>
      <c r="T261" t="n">
        <v>49170.37</v>
      </c>
      <c r="U261" t="n">
        <v>0.5</v>
      </c>
      <c r="V261" t="n">
        <v>0.77</v>
      </c>
      <c r="W261" t="n">
        <v>0.37</v>
      </c>
      <c r="X261" t="n">
        <v>2.87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1.0014</v>
      </c>
      <c r="E262" t="n">
        <v>99.86</v>
      </c>
      <c r="F262" t="n">
        <v>97.02</v>
      </c>
      <c r="G262" t="n">
        <v>105.84</v>
      </c>
      <c r="H262" t="n">
        <v>1.75</v>
      </c>
      <c r="I262" t="n">
        <v>55</v>
      </c>
      <c r="J262" t="n">
        <v>90.54000000000001</v>
      </c>
      <c r="K262" t="n">
        <v>35.1</v>
      </c>
      <c r="L262" t="n">
        <v>9</v>
      </c>
      <c r="M262" t="n">
        <v>53</v>
      </c>
      <c r="N262" t="n">
        <v>11.44</v>
      </c>
      <c r="O262" t="n">
        <v>11400.71</v>
      </c>
      <c r="P262" t="n">
        <v>670.02</v>
      </c>
      <c r="Q262" t="n">
        <v>1206.6</v>
      </c>
      <c r="R262" t="n">
        <v>252.11</v>
      </c>
      <c r="S262" t="n">
        <v>133.29</v>
      </c>
      <c r="T262" t="n">
        <v>42493.26</v>
      </c>
      <c r="U262" t="n">
        <v>0.53</v>
      </c>
      <c r="V262" t="n">
        <v>0.77</v>
      </c>
      <c r="W262" t="n">
        <v>0.37</v>
      </c>
      <c r="X262" t="n">
        <v>2.48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1.0062</v>
      </c>
      <c r="E263" t="n">
        <v>99.39</v>
      </c>
      <c r="F263" t="n">
        <v>96.67</v>
      </c>
      <c r="G263" t="n">
        <v>120.84</v>
      </c>
      <c r="H263" t="n">
        <v>1.91</v>
      </c>
      <c r="I263" t="n">
        <v>48</v>
      </c>
      <c r="J263" t="n">
        <v>91.77</v>
      </c>
      <c r="K263" t="n">
        <v>35.1</v>
      </c>
      <c r="L263" t="n">
        <v>10</v>
      </c>
      <c r="M263" t="n">
        <v>46</v>
      </c>
      <c r="N263" t="n">
        <v>11.67</v>
      </c>
      <c r="O263" t="n">
        <v>11551.91</v>
      </c>
      <c r="P263" t="n">
        <v>655.04</v>
      </c>
      <c r="Q263" t="n">
        <v>1206.62</v>
      </c>
      <c r="R263" t="n">
        <v>240.16</v>
      </c>
      <c r="S263" t="n">
        <v>133.29</v>
      </c>
      <c r="T263" t="n">
        <v>36551.01</v>
      </c>
      <c r="U263" t="n">
        <v>0.5600000000000001</v>
      </c>
      <c r="V263" t="n">
        <v>0.77</v>
      </c>
      <c r="W263" t="n">
        <v>0.35</v>
      </c>
      <c r="X263" t="n">
        <v>2.13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1.0099</v>
      </c>
      <c r="E264" t="n">
        <v>99.02</v>
      </c>
      <c r="F264" t="n">
        <v>96.39</v>
      </c>
      <c r="G264" t="n">
        <v>134.5</v>
      </c>
      <c r="H264" t="n">
        <v>2.08</v>
      </c>
      <c r="I264" t="n">
        <v>43</v>
      </c>
      <c r="J264" t="n">
        <v>93</v>
      </c>
      <c r="K264" t="n">
        <v>35.1</v>
      </c>
      <c r="L264" t="n">
        <v>11</v>
      </c>
      <c r="M264" t="n">
        <v>41</v>
      </c>
      <c r="N264" t="n">
        <v>11.9</v>
      </c>
      <c r="O264" t="n">
        <v>11703.47</v>
      </c>
      <c r="P264" t="n">
        <v>642.5700000000001</v>
      </c>
      <c r="Q264" t="n">
        <v>1206.59</v>
      </c>
      <c r="R264" t="n">
        <v>231.5</v>
      </c>
      <c r="S264" t="n">
        <v>133.29</v>
      </c>
      <c r="T264" t="n">
        <v>32249.34</v>
      </c>
      <c r="U264" t="n">
        <v>0.58</v>
      </c>
      <c r="V264" t="n">
        <v>0.78</v>
      </c>
      <c r="W264" t="n">
        <v>0.32</v>
      </c>
      <c r="X264" t="n">
        <v>1.85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1.0114</v>
      </c>
      <c r="E265" t="n">
        <v>98.87</v>
      </c>
      <c r="F265" t="n">
        <v>96.3</v>
      </c>
      <c r="G265" t="n">
        <v>148.16</v>
      </c>
      <c r="H265" t="n">
        <v>2.24</v>
      </c>
      <c r="I265" t="n">
        <v>39</v>
      </c>
      <c r="J265" t="n">
        <v>94.23</v>
      </c>
      <c r="K265" t="n">
        <v>35.1</v>
      </c>
      <c r="L265" t="n">
        <v>12</v>
      </c>
      <c r="M265" t="n">
        <v>31</v>
      </c>
      <c r="N265" t="n">
        <v>12.13</v>
      </c>
      <c r="O265" t="n">
        <v>11855.41</v>
      </c>
      <c r="P265" t="n">
        <v>631.29</v>
      </c>
      <c r="Q265" t="n">
        <v>1206.6</v>
      </c>
      <c r="R265" t="n">
        <v>227.57</v>
      </c>
      <c r="S265" t="n">
        <v>133.29</v>
      </c>
      <c r="T265" t="n">
        <v>30304.02</v>
      </c>
      <c r="U265" t="n">
        <v>0.59</v>
      </c>
      <c r="V265" t="n">
        <v>0.78</v>
      </c>
      <c r="W265" t="n">
        <v>0.35</v>
      </c>
      <c r="X265" t="n">
        <v>1.76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1.0127</v>
      </c>
      <c r="E266" t="n">
        <v>98.73999999999999</v>
      </c>
      <c r="F266" t="n">
        <v>96.20999999999999</v>
      </c>
      <c r="G266" t="n">
        <v>156.02</v>
      </c>
      <c r="H266" t="n">
        <v>2.39</v>
      </c>
      <c r="I266" t="n">
        <v>37</v>
      </c>
      <c r="J266" t="n">
        <v>95.45999999999999</v>
      </c>
      <c r="K266" t="n">
        <v>35.1</v>
      </c>
      <c r="L266" t="n">
        <v>13</v>
      </c>
      <c r="M266" t="n">
        <v>12</v>
      </c>
      <c r="N266" t="n">
        <v>12.36</v>
      </c>
      <c r="O266" t="n">
        <v>12007.73</v>
      </c>
      <c r="P266" t="n">
        <v>620.33</v>
      </c>
      <c r="Q266" t="n">
        <v>1206.6</v>
      </c>
      <c r="R266" t="n">
        <v>223.63</v>
      </c>
      <c r="S266" t="n">
        <v>133.29</v>
      </c>
      <c r="T266" t="n">
        <v>28344.67</v>
      </c>
      <c r="U266" t="n">
        <v>0.6</v>
      </c>
      <c r="V266" t="n">
        <v>0.78</v>
      </c>
      <c r="W266" t="n">
        <v>0.37</v>
      </c>
      <c r="X266" t="n">
        <v>1.67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1.0133</v>
      </c>
      <c r="E267" t="n">
        <v>98.69</v>
      </c>
      <c r="F267" t="n">
        <v>96.18000000000001</v>
      </c>
      <c r="G267" t="n">
        <v>160.3</v>
      </c>
      <c r="H267" t="n">
        <v>2.55</v>
      </c>
      <c r="I267" t="n">
        <v>36</v>
      </c>
      <c r="J267" t="n">
        <v>96.7</v>
      </c>
      <c r="K267" t="n">
        <v>35.1</v>
      </c>
      <c r="L267" t="n">
        <v>14</v>
      </c>
      <c r="M267" t="n">
        <v>2</v>
      </c>
      <c r="N267" t="n">
        <v>12.6</v>
      </c>
      <c r="O267" t="n">
        <v>12160.43</v>
      </c>
      <c r="P267" t="n">
        <v>626.58</v>
      </c>
      <c r="Q267" t="n">
        <v>1206.61</v>
      </c>
      <c r="R267" t="n">
        <v>222.22</v>
      </c>
      <c r="S267" t="n">
        <v>133.29</v>
      </c>
      <c r="T267" t="n">
        <v>27641.93</v>
      </c>
      <c r="U267" t="n">
        <v>0.6</v>
      </c>
      <c r="V267" t="n">
        <v>0.78</v>
      </c>
      <c r="W267" t="n">
        <v>0.37</v>
      </c>
      <c r="X267" t="n">
        <v>1.64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1.0133</v>
      </c>
      <c r="E268" t="n">
        <v>98.69</v>
      </c>
      <c r="F268" t="n">
        <v>96.18000000000001</v>
      </c>
      <c r="G268" t="n">
        <v>160.3</v>
      </c>
      <c r="H268" t="n">
        <v>2.69</v>
      </c>
      <c r="I268" t="n">
        <v>36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633.49</v>
      </c>
      <c r="Q268" t="n">
        <v>1206.63</v>
      </c>
      <c r="R268" t="n">
        <v>222.29</v>
      </c>
      <c r="S268" t="n">
        <v>133.29</v>
      </c>
      <c r="T268" t="n">
        <v>27675.72</v>
      </c>
      <c r="U268" t="n">
        <v>0.6</v>
      </c>
      <c r="V268" t="n">
        <v>0.78</v>
      </c>
      <c r="W268" t="n">
        <v>0.37</v>
      </c>
      <c r="X268" t="n">
        <v>1.64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0.6044</v>
      </c>
      <c r="E269" t="n">
        <v>165.46</v>
      </c>
      <c r="F269" t="n">
        <v>141.71</v>
      </c>
      <c r="G269" t="n">
        <v>8.699999999999999</v>
      </c>
      <c r="H269" t="n">
        <v>0.16</v>
      </c>
      <c r="I269" t="n">
        <v>977</v>
      </c>
      <c r="J269" t="n">
        <v>107.41</v>
      </c>
      <c r="K269" t="n">
        <v>41.65</v>
      </c>
      <c r="L269" t="n">
        <v>1</v>
      </c>
      <c r="M269" t="n">
        <v>975</v>
      </c>
      <c r="N269" t="n">
        <v>14.77</v>
      </c>
      <c r="O269" t="n">
        <v>13481.73</v>
      </c>
      <c r="P269" t="n">
        <v>1337.81</v>
      </c>
      <c r="Q269" t="n">
        <v>1206.79</v>
      </c>
      <c r="R269" t="n">
        <v>1770.41</v>
      </c>
      <c r="S269" t="n">
        <v>133.29</v>
      </c>
      <c r="T269" t="n">
        <v>797030.52</v>
      </c>
      <c r="U269" t="n">
        <v>0.08</v>
      </c>
      <c r="V269" t="n">
        <v>0.53</v>
      </c>
      <c r="W269" t="n">
        <v>1.84</v>
      </c>
      <c r="X269" t="n">
        <v>47.16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0.8151</v>
      </c>
      <c r="E270" t="n">
        <v>122.68</v>
      </c>
      <c r="F270" t="n">
        <v>112.2</v>
      </c>
      <c r="G270" t="n">
        <v>17.72</v>
      </c>
      <c r="H270" t="n">
        <v>0.32</v>
      </c>
      <c r="I270" t="n">
        <v>380</v>
      </c>
      <c r="J270" t="n">
        <v>108.68</v>
      </c>
      <c r="K270" t="n">
        <v>41.65</v>
      </c>
      <c r="L270" t="n">
        <v>2</v>
      </c>
      <c r="M270" t="n">
        <v>378</v>
      </c>
      <c r="N270" t="n">
        <v>15.03</v>
      </c>
      <c r="O270" t="n">
        <v>13638.32</v>
      </c>
      <c r="P270" t="n">
        <v>1050.48</v>
      </c>
      <c r="Q270" t="n">
        <v>1206.65</v>
      </c>
      <c r="R270" t="n">
        <v>766.52</v>
      </c>
      <c r="S270" t="n">
        <v>133.29</v>
      </c>
      <c r="T270" t="n">
        <v>298074.59</v>
      </c>
      <c r="U270" t="n">
        <v>0.17</v>
      </c>
      <c r="V270" t="n">
        <v>0.67</v>
      </c>
      <c r="W270" t="n">
        <v>0.89</v>
      </c>
      <c r="X270" t="n">
        <v>17.66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0.8875</v>
      </c>
      <c r="E271" t="n">
        <v>112.68</v>
      </c>
      <c r="F271" t="n">
        <v>105.4</v>
      </c>
      <c r="G271" t="n">
        <v>26.8</v>
      </c>
      <c r="H271" t="n">
        <v>0.48</v>
      </c>
      <c r="I271" t="n">
        <v>236</v>
      </c>
      <c r="J271" t="n">
        <v>109.96</v>
      </c>
      <c r="K271" t="n">
        <v>41.65</v>
      </c>
      <c r="L271" t="n">
        <v>3</v>
      </c>
      <c r="M271" t="n">
        <v>234</v>
      </c>
      <c r="N271" t="n">
        <v>15.31</v>
      </c>
      <c r="O271" t="n">
        <v>13795.21</v>
      </c>
      <c r="P271" t="n">
        <v>979.65</v>
      </c>
      <c r="Q271" t="n">
        <v>1206.6</v>
      </c>
      <c r="R271" t="n">
        <v>536.01</v>
      </c>
      <c r="S271" t="n">
        <v>133.29</v>
      </c>
      <c r="T271" t="n">
        <v>183537.7</v>
      </c>
      <c r="U271" t="n">
        <v>0.25</v>
      </c>
      <c r="V271" t="n">
        <v>0.71</v>
      </c>
      <c r="W271" t="n">
        <v>0.65</v>
      </c>
      <c r="X271" t="n">
        <v>10.86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0.9252</v>
      </c>
      <c r="E272" t="n">
        <v>108.09</v>
      </c>
      <c r="F272" t="n">
        <v>102.25</v>
      </c>
      <c r="G272" t="n">
        <v>35.88</v>
      </c>
      <c r="H272" t="n">
        <v>0.63</v>
      </c>
      <c r="I272" t="n">
        <v>171</v>
      </c>
      <c r="J272" t="n">
        <v>111.23</v>
      </c>
      <c r="K272" t="n">
        <v>41.65</v>
      </c>
      <c r="L272" t="n">
        <v>4</v>
      </c>
      <c r="M272" t="n">
        <v>169</v>
      </c>
      <c r="N272" t="n">
        <v>15.58</v>
      </c>
      <c r="O272" t="n">
        <v>13952.52</v>
      </c>
      <c r="P272" t="n">
        <v>943.17</v>
      </c>
      <c r="Q272" t="n">
        <v>1206.61</v>
      </c>
      <c r="R272" t="n">
        <v>429.07</v>
      </c>
      <c r="S272" t="n">
        <v>133.29</v>
      </c>
      <c r="T272" t="n">
        <v>130394.73</v>
      </c>
      <c r="U272" t="n">
        <v>0.31</v>
      </c>
      <c r="V272" t="n">
        <v>0.73</v>
      </c>
      <c r="W272" t="n">
        <v>0.55</v>
      </c>
      <c r="X272" t="n">
        <v>7.71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0.9466</v>
      </c>
      <c r="E273" t="n">
        <v>105.64</v>
      </c>
      <c r="F273" t="n">
        <v>100.63</v>
      </c>
      <c r="G273" t="n">
        <v>45.06</v>
      </c>
      <c r="H273" t="n">
        <v>0.78</v>
      </c>
      <c r="I273" t="n">
        <v>134</v>
      </c>
      <c r="J273" t="n">
        <v>112.51</v>
      </c>
      <c r="K273" t="n">
        <v>41.65</v>
      </c>
      <c r="L273" t="n">
        <v>5</v>
      </c>
      <c r="M273" t="n">
        <v>132</v>
      </c>
      <c r="N273" t="n">
        <v>15.86</v>
      </c>
      <c r="O273" t="n">
        <v>14110.24</v>
      </c>
      <c r="P273" t="n">
        <v>921.27</v>
      </c>
      <c r="Q273" t="n">
        <v>1206.6</v>
      </c>
      <c r="R273" t="n">
        <v>374.38</v>
      </c>
      <c r="S273" t="n">
        <v>133.29</v>
      </c>
      <c r="T273" t="n">
        <v>103232.66</v>
      </c>
      <c r="U273" t="n">
        <v>0.36</v>
      </c>
      <c r="V273" t="n">
        <v>0.74</v>
      </c>
      <c r="W273" t="n">
        <v>0.49</v>
      </c>
      <c r="X273" t="n">
        <v>6.09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0.9626</v>
      </c>
      <c r="E274" t="n">
        <v>103.89</v>
      </c>
      <c r="F274" t="n">
        <v>99.43000000000001</v>
      </c>
      <c r="G274" t="n">
        <v>54.73</v>
      </c>
      <c r="H274" t="n">
        <v>0.93</v>
      </c>
      <c r="I274" t="n">
        <v>109</v>
      </c>
      <c r="J274" t="n">
        <v>113.79</v>
      </c>
      <c r="K274" t="n">
        <v>41.65</v>
      </c>
      <c r="L274" t="n">
        <v>6</v>
      </c>
      <c r="M274" t="n">
        <v>107</v>
      </c>
      <c r="N274" t="n">
        <v>16.14</v>
      </c>
      <c r="O274" t="n">
        <v>14268.39</v>
      </c>
      <c r="P274" t="n">
        <v>902.99</v>
      </c>
      <c r="Q274" t="n">
        <v>1206.61</v>
      </c>
      <c r="R274" t="n">
        <v>333.57</v>
      </c>
      <c r="S274" t="n">
        <v>133.29</v>
      </c>
      <c r="T274" t="n">
        <v>82953.02</v>
      </c>
      <c r="U274" t="n">
        <v>0.4</v>
      </c>
      <c r="V274" t="n">
        <v>0.75</v>
      </c>
      <c r="W274" t="n">
        <v>0.45</v>
      </c>
      <c r="X274" t="n">
        <v>4.89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0.9744</v>
      </c>
      <c r="E275" t="n">
        <v>102.62</v>
      </c>
      <c r="F275" t="n">
        <v>98.54000000000001</v>
      </c>
      <c r="G275" t="n">
        <v>64.27</v>
      </c>
      <c r="H275" t="n">
        <v>1.07</v>
      </c>
      <c r="I275" t="n">
        <v>92</v>
      </c>
      <c r="J275" t="n">
        <v>115.08</v>
      </c>
      <c r="K275" t="n">
        <v>41.65</v>
      </c>
      <c r="L275" t="n">
        <v>7</v>
      </c>
      <c r="M275" t="n">
        <v>90</v>
      </c>
      <c r="N275" t="n">
        <v>16.43</v>
      </c>
      <c r="O275" t="n">
        <v>14426.96</v>
      </c>
      <c r="P275" t="n">
        <v>888.3</v>
      </c>
      <c r="Q275" t="n">
        <v>1206.59</v>
      </c>
      <c r="R275" t="n">
        <v>303.16</v>
      </c>
      <c r="S275" t="n">
        <v>133.29</v>
      </c>
      <c r="T275" t="n">
        <v>67834.17999999999</v>
      </c>
      <c r="U275" t="n">
        <v>0.44</v>
      </c>
      <c r="V275" t="n">
        <v>0.76</v>
      </c>
      <c r="W275" t="n">
        <v>0.43</v>
      </c>
      <c r="X275" t="n">
        <v>4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0.9787</v>
      </c>
      <c r="E276" t="n">
        <v>102.18</v>
      </c>
      <c r="F276" t="n">
        <v>98.37</v>
      </c>
      <c r="G276" t="n">
        <v>73.78</v>
      </c>
      <c r="H276" t="n">
        <v>1.21</v>
      </c>
      <c r="I276" t="n">
        <v>80</v>
      </c>
      <c r="J276" t="n">
        <v>116.37</v>
      </c>
      <c r="K276" t="n">
        <v>41.65</v>
      </c>
      <c r="L276" t="n">
        <v>8</v>
      </c>
      <c r="M276" t="n">
        <v>78</v>
      </c>
      <c r="N276" t="n">
        <v>16.72</v>
      </c>
      <c r="O276" t="n">
        <v>14585.96</v>
      </c>
      <c r="P276" t="n">
        <v>879.37</v>
      </c>
      <c r="Q276" t="n">
        <v>1206.61</v>
      </c>
      <c r="R276" t="n">
        <v>298.16</v>
      </c>
      <c r="S276" t="n">
        <v>133.29</v>
      </c>
      <c r="T276" t="n">
        <v>65390.31</v>
      </c>
      <c r="U276" t="n">
        <v>0.45</v>
      </c>
      <c r="V276" t="n">
        <v>0.76</v>
      </c>
      <c r="W276" t="n">
        <v>0.4</v>
      </c>
      <c r="X276" t="n">
        <v>3.83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0.9861</v>
      </c>
      <c r="E277" t="n">
        <v>101.41</v>
      </c>
      <c r="F277" t="n">
        <v>97.8</v>
      </c>
      <c r="G277" t="n">
        <v>82.64</v>
      </c>
      <c r="H277" t="n">
        <v>1.35</v>
      </c>
      <c r="I277" t="n">
        <v>71</v>
      </c>
      <c r="J277" t="n">
        <v>117.66</v>
      </c>
      <c r="K277" t="n">
        <v>41.65</v>
      </c>
      <c r="L277" t="n">
        <v>9</v>
      </c>
      <c r="M277" t="n">
        <v>69</v>
      </c>
      <c r="N277" t="n">
        <v>17.01</v>
      </c>
      <c r="O277" t="n">
        <v>14745.39</v>
      </c>
      <c r="P277" t="n">
        <v>868.58</v>
      </c>
      <c r="Q277" t="n">
        <v>1206.6</v>
      </c>
      <c r="R277" t="n">
        <v>278.49</v>
      </c>
      <c r="S277" t="n">
        <v>133.29</v>
      </c>
      <c r="T277" t="n">
        <v>55600.7</v>
      </c>
      <c r="U277" t="n">
        <v>0.48</v>
      </c>
      <c r="V277" t="n">
        <v>0.76</v>
      </c>
      <c r="W277" t="n">
        <v>0.39</v>
      </c>
      <c r="X277" t="n">
        <v>3.26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0.9918</v>
      </c>
      <c r="E278" t="n">
        <v>100.82</v>
      </c>
      <c r="F278" t="n">
        <v>97.39</v>
      </c>
      <c r="G278" t="n">
        <v>92.75</v>
      </c>
      <c r="H278" t="n">
        <v>1.48</v>
      </c>
      <c r="I278" t="n">
        <v>63</v>
      </c>
      <c r="J278" t="n">
        <v>118.96</v>
      </c>
      <c r="K278" t="n">
        <v>41.65</v>
      </c>
      <c r="L278" t="n">
        <v>10</v>
      </c>
      <c r="M278" t="n">
        <v>61</v>
      </c>
      <c r="N278" t="n">
        <v>17.31</v>
      </c>
      <c r="O278" t="n">
        <v>14905.25</v>
      </c>
      <c r="P278" t="n">
        <v>857.21</v>
      </c>
      <c r="Q278" t="n">
        <v>1206.62</v>
      </c>
      <c r="R278" t="n">
        <v>264.53</v>
      </c>
      <c r="S278" t="n">
        <v>133.29</v>
      </c>
      <c r="T278" t="n">
        <v>48660.51</v>
      </c>
      <c r="U278" t="n">
        <v>0.5</v>
      </c>
      <c r="V278" t="n">
        <v>0.77</v>
      </c>
      <c r="W278" t="n">
        <v>0.37</v>
      </c>
      <c r="X278" t="n">
        <v>2.85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0.9959</v>
      </c>
      <c r="E279" t="n">
        <v>100.41</v>
      </c>
      <c r="F279" t="n">
        <v>97.11</v>
      </c>
      <c r="G279" t="n">
        <v>102.22</v>
      </c>
      <c r="H279" t="n">
        <v>1.61</v>
      </c>
      <c r="I279" t="n">
        <v>57</v>
      </c>
      <c r="J279" t="n">
        <v>120.26</v>
      </c>
      <c r="K279" t="n">
        <v>41.65</v>
      </c>
      <c r="L279" t="n">
        <v>11</v>
      </c>
      <c r="M279" t="n">
        <v>55</v>
      </c>
      <c r="N279" t="n">
        <v>17.61</v>
      </c>
      <c r="O279" t="n">
        <v>15065.56</v>
      </c>
      <c r="P279" t="n">
        <v>847.35</v>
      </c>
      <c r="Q279" t="n">
        <v>1206.6</v>
      </c>
      <c r="R279" t="n">
        <v>255.1</v>
      </c>
      <c r="S279" t="n">
        <v>133.29</v>
      </c>
      <c r="T279" t="n">
        <v>43978.24</v>
      </c>
      <c r="U279" t="n">
        <v>0.52</v>
      </c>
      <c r="V279" t="n">
        <v>0.77</v>
      </c>
      <c r="W279" t="n">
        <v>0.37</v>
      </c>
      <c r="X279" t="n">
        <v>2.57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1.0003</v>
      </c>
      <c r="E280" t="n">
        <v>99.97</v>
      </c>
      <c r="F280" t="n">
        <v>96.8</v>
      </c>
      <c r="G280" t="n">
        <v>113.88</v>
      </c>
      <c r="H280" t="n">
        <v>1.74</v>
      </c>
      <c r="I280" t="n">
        <v>51</v>
      </c>
      <c r="J280" t="n">
        <v>121.56</v>
      </c>
      <c r="K280" t="n">
        <v>41.65</v>
      </c>
      <c r="L280" t="n">
        <v>12</v>
      </c>
      <c r="M280" t="n">
        <v>49</v>
      </c>
      <c r="N280" t="n">
        <v>17.91</v>
      </c>
      <c r="O280" t="n">
        <v>15226.31</v>
      </c>
      <c r="P280" t="n">
        <v>837.8</v>
      </c>
      <c r="Q280" t="n">
        <v>1206.6</v>
      </c>
      <c r="R280" t="n">
        <v>244.72</v>
      </c>
      <c r="S280" t="n">
        <v>133.29</v>
      </c>
      <c r="T280" t="n">
        <v>38818.02</v>
      </c>
      <c r="U280" t="n">
        <v>0.54</v>
      </c>
      <c r="V280" t="n">
        <v>0.77</v>
      </c>
      <c r="W280" t="n">
        <v>0.35</v>
      </c>
      <c r="X280" t="n">
        <v>2.26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1.0028</v>
      </c>
      <c r="E281" t="n">
        <v>99.72</v>
      </c>
      <c r="F281" t="n">
        <v>96.64</v>
      </c>
      <c r="G281" t="n">
        <v>123.37</v>
      </c>
      <c r="H281" t="n">
        <v>1.87</v>
      </c>
      <c r="I281" t="n">
        <v>47</v>
      </c>
      <c r="J281" t="n">
        <v>122.87</v>
      </c>
      <c r="K281" t="n">
        <v>41.65</v>
      </c>
      <c r="L281" t="n">
        <v>13</v>
      </c>
      <c r="M281" t="n">
        <v>45</v>
      </c>
      <c r="N281" t="n">
        <v>18.22</v>
      </c>
      <c r="O281" t="n">
        <v>15387.5</v>
      </c>
      <c r="P281" t="n">
        <v>826.4400000000001</v>
      </c>
      <c r="Q281" t="n">
        <v>1206.59</v>
      </c>
      <c r="R281" t="n">
        <v>239.16</v>
      </c>
      <c r="S281" t="n">
        <v>133.29</v>
      </c>
      <c r="T281" t="n">
        <v>36055.48</v>
      </c>
      <c r="U281" t="n">
        <v>0.5600000000000001</v>
      </c>
      <c r="V281" t="n">
        <v>0.77</v>
      </c>
      <c r="W281" t="n">
        <v>0.35</v>
      </c>
      <c r="X281" t="n">
        <v>2.1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1.0088</v>
      </c>
      <c r="E282" t="n">
        <v>99.13</v>
      </c>
      <c r="F282" t="n">
        <v>96.14</v>
      </c>
      <c r="G282" t="n">
        <v>134.15</v>
      </c>
      <c r="H282" t="n">
        <v>1.99</v>
      </c>
      <c r="I282" t="n">
        <v>43</v>
      </c>
      <c r="J282" t="n">
        <v>124.18</v>
      </c>
      <c r="K282" t="n">
        <v>41.65</v>
      </c>
      <c r="L282" t="n">
        <v>14</v>
      </c>
      <c r="M282" t="n">
        <v>41</v>
      </c>
      <c r="N282" t="n">
        <v>18.53</v>
      </c>
      <c r="O282" t="n">
        <v>15549.15</v>
      </c>
      <c r="P282" t="n">
        <v>818.11</v>
      </c>
      <c r="Q282" t="n">
        <v>1206.6</v>
      </c>
      <c r="R282" t="n">
        <v>222.37</v>
      </c>
      <c r="S282" t="n">
        <v>133.29</v>
      </c>
      <c r="T282" t="n">
        <v>27682.5</v>
      </c>
      <c r="U282" t="n">
        <v>0.6</v>
      </c>
      <c r="V282" t="n">
        <v>0.78</v>
      </c>
      <c r="W282" t="n">
        <v>0.32</v>
      </c>
      <c r="X282" t="n">
        <v>1.6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1.0074</v>
      </c>
      <c r="E283" t="n">
        <v>99.26000000000001</v>
      </c>
      <c r="F283" t="n">
        <v>96.34</v>
      </c>
      <c r="G283" t="n">
        <v>144.51</v>
      </c>
      <c r="H283" t="n">
        <v>2.11</v>
      </c>
      <c r="I283" t="n">
        <v>40</v>
      </c>
      <c r="J283" t="n">
        <v>125.49</v>
      </c>
      <c r="K283" t="n">
        <v>41.65</v>
      </c>
      <c r="L283" t="n">
        <v>15</v>
      </c>
      <c r="M283" t="n">
        <v>38</v>
      </c>
      <c r="N283" t="n">
        <v>18.84</v>
      </c>
      <c r="O283" t="n">
        <v>15711.24</v>
      </c>
      <c r="P283" t="n">
        <v>811.1799999999999</v>
      </c>
      <c r="Q283" t="n">
        <v>1206.59</v>
      </c>
      <c r="R283" t="n">
        <v>229.07</v>
      </c>
      <c r="S283" t="n">
        <v>133.29</v>
      </c>
      <c r="T283" t="n">
        <v>31047.13</v>
      </c>
      <c r="U283" t="n">
        <v>0.58</v>
      </c>
      <c r="V283" t="n">
        <v>0.78</v>
      </c>
      <c r="W283" t="n">
        <v>0.34</v>
      </c>
      <c r="X283" t="n">
        <v>1.8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1.0095</v>
      </c>
      <c r="E284" t="n">
        <v>99.06</v>
      </c>
      <c r="F284" t="n">
        <v>96.2</v>
      </c>
      <c r="G284" t="n">
        <v>156</v>
      </c>
      <c r="H284" t="n">
        <v>2.23</v>
      </c>
      <c r="I284" t="n">
        <v>37</v>
      </c>
      <c r="J284" t="n">
        <v>126.81</v>
      </c>
      <c r="K284" t="n">
        <v>41.65</v>
      </c>
      <c r="L284" t="n">
        <v>16</v>
      </c>
      <c r="M284" t="n">
        <v>35</v>
      </c>
      <c r="N284" t="n">
        <v>19.16</v>
      </c>
      <c r="O284" t="n">
        <v>15873.8</v>
      </c>
      <c r="P284" t="n">
        <v>801.73</v>
      </c>
      <c r="Q284" t="n">
        <v>1206.6</v>
      </c>
      <c r="R284" t="n">
        <v>224.53</v>
      </c>
      <c r="S284" t="n">
        <v>133.29</v>
      </c>
      <c r="T284" t="n">
        <v>28793.46</v>
      </c>
      <c r="U284" t="n">
        <v>0.59</v>
      </c>
      <c r="V284" t="n">
        <v>0.78</v>
      </c>
      <c r="W284" t="n">
        <v>0.33</v>
      </c>
      <c r="X284" t="n">
        <v>1.66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1.011</v>
      </c>
      <c r="E285" t="n">
        <v>98.91</v>
      </c>
      <c r="F285" t="n">
        <v>96.09999999999999</v>
      </c>
      <c r="G285" t="n">
        <v>164.74</v>
      </c>
      <c r="H285" t="n">
        <v>2.34</v>
      </c>
      <c r="I285" t="n">
        <v>35</v>
      </c>
      <c r="J285" t="n">
        <v>128.13</v>
      </c>
      <c r="K285" t="n">
        <v>41.65</v>
      </c>
      <c r="L285" t="n">
        <v>17</v>
      </c>
      <c r="M285" t="n">
        <v>33</v>
      </c>
      <c r="N285" t="n">
        <v>19.48</v>
      </c>
      <c r="O285" t="n">
        <v>16036.82</v>
      </c>
      <c r="P285" t="n">
        <v>794.58</v>
      </c>
      <c r="Q285" t="n">
        <v>1206.59</v>
      </c>
      <c r="R285" t="n">
        <v>220.9</v>
      </c>
      <c r="S285" t="n">
        <v>133.29</v>
      </c>
      <c r="T285" t="n">
        <v>26987.08</v>
      </c>
      <c r="U285" t="n">
        <v>0.6</v>
      </c>
      <c r="V285" t="n">
        <v>0.78</v>
      </c>
      <c r="W285" t="n">
        <v>0.33</v>
      </c>
      <c r="X285" t="n">
        <v>1.56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1.0125</v>
      </c>
      <c r="E286" t="n">
        <v>98.77</v>
      </c>
      <c r="F286" t="n">
        <v>96</v>
      </c>
      <c r="G286" t="n">
        <v>174.54</v>
      </c>
      <c r="H286" t="n">
        <v>2.46</v>
      </c>
      <c r="I286" t="n">
        <v>33</v>
      </c>
      <c r="J286" t="n">
        <v>129.46</v>
      </c>
      <c r="K286" t="n">
        <v>41.65</v>
      </c>
      <c r="L286" t="n">
        <v>18</v>
      </c>
      <c r="M286" t="n">
        <v>31</v>
      </c>
      <c r="N286" t="n">
        <v>19.81</v>
      </c>
      <c r="O286" t="n">
        <v>16200.3</v>
      </c>
      <c r="P286" t="n">
        <v>787.1799999999999</v>
      </c>
      <c r="Q286" t="n">
        <v>1206.6</v>
      </c>
      <c r="R286" t="n">
        <v>217.55</v>
      </c>
      <c r="S286" t="n">
        <v>133.29</v>
      </c>
      <c r="T286" t="n">
        <v>25322.27</v>
      </c>
      <c r="U286" t="n">
        <v>0.61</v>
      </c>
      <c r="V286" t="n">
        <v>0.78</v>
      </c>
      <c r="W286" t="n">
        <v>0.33</v>
      </c>
      <c r="X286" t="n">
        <v>1.46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1.014</v>
      </c>
      <c r="E287" t="n">
        <v>98.62</v>
      </c>
      <c r="F287" t="n">
        <v>95.89</v>
      </c>
      <c r="G287" t="n">
        <v>185.6</v>
      </c>
      <c r="H287" t="n">
        <v>2.57</v>
      </c>
      <c r="I287" t="n">
        <v>31</v>
      </c>
      <c r="J287" t="n">
        <v>130.79</v>
      </c>
      <c r="K287" t="n">
        <v>41.65</v>
      </c>
      <c r="L287" t="n">
        <v>19</v>
      </c>
      <c r="M287" t="n">
        <v>29</v>
      </c>
      <c r="N287" t="n">
        <v>20.14</v>
      </c>
      <c r="O287" t="n">
        <v>16364.25</v>
      </c>
      <c r="P287" t="n">
        <v>776.3200000000001</v>
      </c>
      <c r="Q287" t="n">
        <v>1206.59</v>
      </c>
      <c r="R287" t="n">
        <v>213.82</v>
      </c>
      <c r="S287" t="n">
        <v>133.29</v>
      </c>
      <c r="T287" t="n">
        <v>23467.09</v>
      </c>
      <c r="U287" t="n">
        <v>0.62</v>
      </c>
      <c r="V287" t="n">
        <v>0.78</v>
      </c>
      <c r="W287" t="n">
        <v>0.33</v>
      </c>
      <c r="X287" t="n">
        <v>1.36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1.0145</v>
      </c>
      <c r="E288" t="n">
        <v>98.56999999999999</v>
      </c>
      <c r="F288" t="n">
        <v>95.89</v>
      </c>
      <c r="G288" t="n">
        <v>198.4</v>
      </c>
      <c r="H288" t="n">
        <v>2.67</v>
      </c>
      <c r="I288" t="n">
        <v>29</v>
      </c>
      <c r="J288" t="n">
        <v>132.12</v>
      </c>
      <c r="K288" t="n">
        <v>41.65</v>
      </c>
      <c r="L288" t="n">
        <v>20</v>
      </c>
      <c r="M288" t="n">
        <v>25</v>
      </c>
      <c r="N288" t="n">
        <v>20.47</v>
      </c>
      <c r="O288" t="n">
        <v>16528.68</v>
      </c>
      <c r="P288" t="n">
        <v>767.6900000000001</v>
      </c>
      <c r="Q288" t="n">
        <v>1206.59</v>
      </c>
      <c r="R288" t="n">
        <v>214.3</v>
      </c>
      <c r="S288" t="n">
        <v>133.29</v>
      </c>
      <c r="T288" t="n">
        <v>23718.74</v>
      </c>
      <c r="U288" t="n">
        <v>0.62</v>
      </c>
      <c r="V288" t="n">
        <v>0.78</v>
      </c>
      <c r="W288" t="n">
        <v>0.32</v>
      </c>
      <c r="X288" t="n">
        <v>1.35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1.0153</v>
      </c>
      <c r="E289" t="n">
        <v>98.48999999999999</v>
      </c>
      <c r="F289" t="n">
        <v>95.83</v>
      </c>
      <c r="G289" t="n">
        <v>205.36</v>
      </c>
      <c r="H289" t="n">
        <v>2.78</v>
      </c>
      <c r="I289" t="n">
        <v>28</v>
      </c>
      <c r="J289" t="n">
        <v>133.46</v>
      </c>
      <c r="K289" t="n">
        <v>41.65</v>
      </c>
      <c r="L289" t="n">
        <v>21</v>
      </c>
      <c r="M289" t="n">
        <v>19</v>
      </c>
      <c r="N289" t="n">
        <v>20.81</v>
      </c>
      <c r="O289" t="n">
        <v>16693.59</v>
      </c>
      <c r="P289" t="n">
        <v>761.22</v>
      </c>
      <c r="Q289" t="n">
        <v>1206.6</v>
      </c>
      <c r="R289" t="n">
        <v>211.63</v>
      </c>
      <c r="S289" t="n">
        <v>133.29</v>
      </c>
      <c r="T289" t="n">
        <v>22387.93</v>
      </c>
      <c r="U289" t="n">
        <v>0.63</v>
      </c>
      <c r="V289" t="n">
        <v>0.78</v>
      </c>
      <c r="W289" t="n">
        <v>0.33</v>
      </c>
      <c r="X289" t="n">
        <v>1.3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1.0169</v>
      </c>
      <c r="E290" t="n">
        <v>98.34</v>
      </c>
      <c r="F290" t="n">
        <v>95.72</v>
      </c>
      <c r="G290" t="n">
        <v>220.9</v>
      </c>
      <c r="H290" t="n">
        <v>2.88</v>
      </c>
      <c r="I290" t="n">
        <v>26</v>
      </c>
      <c r="J290" t="n">
        <v>134.8</v>
      </c>
      <c r="K290" t="n">
        <v>41.65</v>
      </c>
      <c r="L290" t="n">
        <v>22</v>
      </c>
      <c r="M290" t="n">
        <v>13</v>
      </c>
      <c r="N290" t="n">
        <v>21.15</v>
      </c>
      <c r="O290" t="n">
        <v>16859.1</v>
      </c>
      <c r="P290" t="n">
        <v>754.55</v>
      </c>
      <c r="Q290" t="n">
        <v>1206.59</v>
      </c>
      <c r="R290" t="n">
        <v>207.77</v>
      </c>
      <c r="S290" t="n">
        <v>133.29</v>
      </c>
      <c r="T290" t="n">
        <v>20466.12</v>
      </c>
      <c r="U290" t="n">
        <v>0.64</v>
      </c>
      <c r="V290" t="n">
        <v>0.78</v>
      </c>
      <c r="W290" t="n">
        <v>0.33</v>
      </c>
      <c r="X290" t="n">
        <v>1.19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1.0168</v>
      </c>
      <c r="E291" t="n">
        <v>98.34999999999999</v>
      </c>
      <c r="F291" t="n">
        <v>95.73</v>
      </c>
      <c r="G291" t="n">
        <v>220.92</v>
      </c>
      <c r="H291" t="n">
        <v>2.99</v>
      </c>
      <c r="I291" t="n">
        <v>26</v>
      </c>
      <c r="J291" t="n">
        <v>136.14</v>
      </c>
      <c r="K291" t="n">
        <v>41.65</v>
      </c>
      <c r="L291" t="n">
        <v>23</v>
      </c>
      <c r="M291" t="n">
        <v>6</v>
      </c>
      <c r="N291" t="n">
        <v>21.49</v>
      </c>
      <c r="O291" t="n">
        <v>17024.98</v>
      </c>
      <c r="P291" t="n">
        <v>759.6799999999999</v>
      </c>
      <c r="Q291" t="n">
        <v>1206.63</v>
      </c>
      <c r="R291" t="n">
        <v>207.86</v>
      </c>
      <c r="S291" t="n">
        <v>133.29</v>
      </c>
      <c r="T291" t="n">
        <v>20510.67</v>
      </c>
      <c r="U291" t="n">
        <v>0.64</v>
      </c>
      <c r="V291" t="n">
        <v>0.78</v>
      </c>
      <c r="W291" t="n">
        <v>0.34</v>
      </c>
      <c r="X291" t="n">
        <v>1.19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1.0167</v>
      </c>
      <c r="E292" t="n">
        <v>98.34999999999999</v>
      </c>
      <c r="F292" t="n">
        <v>95.73999999999999</v>
      </c>
      <c r="G292" t="n">
        <v>220.94</v>
      </c>
      <c r="H292" t="n">
        <v>3.09</v>
      </c>
      <c r="I292" t="n">
        <v>26</v>
      </c>
      <c r="J292" t="n">
        <v>137.49</v>
      </c>
      <c r="K292" t="n">
        <v>41.65</v>
      </c>
      <c r="L292" t="n">
        <v>24</v>
      </c>
      <c r="M292" t="n">
        <v>1</v>
      </c>
      <c r="N292" t="n">
        <v>21.84</v>
      </c>
      <c r="O292" t="n">
        <v>17191.35</v>
      </c>
      <c r="P292" t="n">
        <v>764.4400000000001</v>
      </c>
      <c r="Q292" t="n">
        <v>1206.59</v>
      </c>
      <c r="R292" t="n">
        <v>207.8</v>
      </c>
      <c r="S292" t="n">
        <v>133.29</v>
      </c>
      <c r="T292" t="n">
        <v>20483.33</v>
      </c>
      <c r="U292" t="n">
        <v>0.64</v>
      </c>
      <c r="V292" t="n">
        <v>0.78</v>
      </c>
      <c r="W292" t="n">
        <v>0.35</v>
      </c>
      <c r="X292" t="n">
        <v>1.2</v>
      </c>
      <c r="Y292" t="n">
        <v>0.5</v>
      </c>
      <c r="Z292" t="n">
        <v>10</v>
      </c>
    </row>
    <row r="293">
      <c r="A293" t="n">
        <v>24</v>
      </c>
      <c r="B293" t="n">
        <v>50</v>
      </c>
      <c r="C293" t="inlineStr">
        <is>
          <t xml:space="preserve">CONCLUIDO	</t>
        </is>
      </c>
      <c r="D293" t="n">
        <v>1.0167</v>
      </c>
      <c r="E293" t="n">
        <v>98.36</v>
      </c>
      <c r="F293" t="n">
        <v>95.73999999999999</v>
      </c>
      <c r="G293" t="n">
        <v>220.95</v>
      </c>
      <c r="H293" t="n">
        <v>3.18</v>
      </c>
      <c r="I293" t="n">
        <v>26</v>
      </c>
      <c r="J293" t="n">
        <v>138.85</v>
      </c>
      <c r="K293" t="n">
        <v>41.65</v>
      </c>
      <c r="L293" t="n">
        <v>25</v>
      </c>
      <c r="M293" t="n">
        <v>0</v>
      </c>
      <c r="N293" t="n">
        <v>22.2</v>
      </c>
      <c r="O293" t="n">
        <v>17358.22</v>
      </c>
      <c r="P293" t="n">
        <v>771.12</v>
      </c>
      <c r="Q293" t="n">
        <v>1206.59</v>
      </c>
      <c r="R293" t="n">
        <v>207.88</v>
      </c>
      <c r="S293" t="n">
        <v>133.29</v>
      </c>
      <c r="T293" t="n">
        <v>20521.25</v>
      </c>
      <c r="U293" t="n">
        <v>0.64</v>
      </c>
      <c r="V293" t="n">
        <v>0.78</v>
      </c>
      <c r="W293" t="n">
        <v>0.35</v>
      </c>
      <c r="X293" t="n">
        <v>1.2</v>
      </c>
      <c r="Y293" t="n">
        <v>0.5</v>
      </c>
      <c r="Z293" t="n">
        <v>10</v>
      </c>
    </row>
    <row r="294">
      <c r="A294" t="n">
        <v>0</v>
      </c>
      <c r="B294" t="n">
        <v>25</v>
      </c>
      <c r="C294" t="inlineStr">
        <is>
          <t xml:space="preserve">CONCLUIDO	</t>
        </is>
      </c>
      <c r="D294" t="n">
        <v>0.7654</v>
      </c>
      <c r="E294" t="n">
        <v>130.65</v>
      </c>
      <c r="F294" t="n">
        <v>121.04</v>
      </c>
      <c r="G294" t="n">
        <v>12.9</v>
      </c>
      <c r="H294" t="n">
        <v>0.28</v>
      </c>
      <c r="I294" t="n">
        <v>563</v>
      </c>
      <c r="J294" t="n">
        <v>61.76</v>
      </c>
      <c r="K294" t="n">
        <v>28.92</v>
      </c>
      <c r="L294" t="n">
        <v>1</v>
      </c>
      <c r="M294" t="n">
        <v>561</v>
      </c>
      <c r="N294" t="n">
        <v>6.84</v>
      </c>
      <c r="O294" t="n">
        <v>7851.41</v>
      </c>
      <c r="P294" t="n">
        <v>775.55</v>
      </c>
      <c r="Q294" t="n">
        <v>1206.69</v>
      </c>
      <c r="R294" t="n">
        <v>1066.67</v>
      </c>
      <c r="S294" t="n">
        <v>133.29</v>
      </c>
      <c r="T294" t="n">
        <v>447231.88</v>
      </c>
      <c r="U294" t="n">
        <v>0.12</v>
      </c>
      <c r="V294" t="n">
        <v>0.62</v>
      </c>
      <c r="W294" t="n">
        <v>1.18</v>
      </c>
      <c r="X294" t="n">
        <v>26.49</v>
      </c>
      <c r="Y294" t="n">
        <v>0.5</v>
      </c>
      <c r="Z294" t="n">
        <v>10</v>
      </c>
    </row>
    <row r="295">
      <c r="A295" t="n">
        <v>1</v>
      </c>
      <c r="B295" t="n">
        <v>25</v>
      </c>
      <c r="C295" t="inlineStr">
        <is>
          <t xml:space="preserve">CONCLUIDO	</t>
        </is>
      </c>
      <c r="D295" t="n">
        <v>0.9026999999999999</v>
      </c>
      <c r="E295" t="n">
        <v>110.78</v>
      </c>
      <c r="F295" t="n">
        <v>105.65</v>
      </c>
      <c r="G295" t="n">
        <v>26.41</v>
      </c>
      <c r="H295" t="n">
        <v>0.55</v>
      </c>
      <c r="I295" t="n">
        <v>240</v>
      </c>
      <c r="J295" t="n">
        <v>62.92</v>
      </c>
      <c r="K295" t="n">
        <v>28.92</v>
      </c>
      <c r="L295" t="n">
        <v>2</v>
      </c>
      <c r="M295" t="n">
        <v>238</v>
      </c>
      <c r="N295" t="n">
        <v>7</v>
      </c>
      <c r="O295" t="n">
        <v>7994.37</v>
      </c>
      <c r="P295" t="n">
        <v>662.45</v>
      </c>
      <c r="Q295" t="n">
        <v>1206.62</v>
      </c>
      <c r="R295" t="n">
        <v>544.79</v>
      </c>
      <c r="S295" t="n">
        <v>133.29</v>
      </c>
      <c r="T295" t="n">
        <v>187909.21</v>
      </c>
      <c r="U295" t="n">
        <v>0.24</v>
      </c>
      <c r="V295" t="n">
        <v>0.71</v>
      </c>
      <c r="W295" t="n">
        <v>0.66</v>
      </c>
      <c r="X295" t="n">
        <v>11.11</v>
      </c>
      <c r="Y295" t="n">
        <v>0.5</v>
      </c>
      <c r="Z295" t="n">
        <v>10</v>
      </c>
    </row>
    <row r="296">
      <c r="A296" t="n">
        <v>2</v>
      </c>
      <c r="B296" t="n">
        <v>25</v>
      </c>
      <c r="C296" t="inlineStr">
        <is>
          <t xml:space="preserve">CONCLUIDO	</t>
        </is>
      </c>
      <c r="D296" t="n">
        <v>0.9500999999999999</v>
      </c>
      <c r="E296" t="n">
        <v>105.25</v>
      </c>
      <c r="F296" t="n">
        <v>101.37</v>
      </c>
      <c r="G296" t="n">
        <v>40.55</v>
      </c>
      <c r="H296" t="n">
        <v>0.8100000000000001</v>
      </c>
      <c r="I296" t="n">
        <v>150</v>
      </c>
      <c r="J296" t="n">
        <v>64.08</v>
      </c>
      <c r="K296" t="n">
        <v>28.92</v>
      </c>
      <c r="L296" t="n">
        <v>3</v>
      </c>
      <c r="M296" t="n">
        <v>148</v>
      </c>
      <c r="N296" t="n">
        <v>7.16</v>
      </c>
      <c r="O296" t="n">
        <v>8137.65</v>
      </c>
      <c r="P296" t="n">
        <v>621.16</v>
      </c>
      <c r="Q296" t="n">
        <v>1206.6</v>
      </c>
      <c r="R296" t="n">
        <v>399.37</v>
      </c>
      <c r="S296" t="n">
        <v>133.29</v>
      </c>
      <c r="T296" t="n">
        <v>115645.18</v>
      </c>
      <c r="U296" t="n">
        <v>0.33</v>
      </c>
      <c r="V296" t="n">
        <v>0.74</v>
      </c>
      <c r="W296" t="n">
        <v>0.52</v>
      </c>
      <c r="X296" t="n">
        <v>6.83</v>
      </c>
      <c r="Y296" t="n">
        <v>0.5</v>
      </c>
      <c r="Z296" t="n">
        <v>10</v>
      </c>
    </row>
    <row r="297">
      <c r="A297" t="n">
        <v>3</v>
      </c>
      <c r="B297" t="n">
        <v>25</v>
      </c>
      <c r="C297" t="inlineStr">
        <is>
          <t xml:space="preserve">CONCLUIDO	</t>
        </is>
      </c>
      <c r="D297" t="n">
        <v>0.9739</v>
      </c>
      <c r="E297" t="n">
        <v>102.68</v>
      </c>
      <c r="F297" t="n">
        <v>99.39</v>
      </c>
      <c r="G297" t="n">
        <v>55.22</v>
      </c>
      <c r="H297" t="n">
        <v>1.07</v>
      </c>
      <c r="I297" t="n">
        <v>108</v>
      </c>
      <c r="J297" t="n">
        <v>65.25</v>
      </c>
      <c r="K297" t="n">
        <v>28.92</v>
      </c>
      <c r="L297" t="n">
        <v>4</v>
      </c>
      <c r="M297" t="n">
        <v>106</v>
      </c>
      <c r="N297" t="n">
        <v>7.33</v>
      </c>
      <c r="O297" t="n">
        <v>8281.25</v>
      </c>
      <c r="P297" t="n">
        <v>594.64</v>
      </c>
      <c r="Q297" t="n">
        <v>1206.6</v>
      </c>
      <c r="R297" t="n">
        <v>331.98</v>
      </c>
      <c r="S297" t="n">
        <v>133.29</v>
      </c>
      <c r="T297" t="n">
        <v>82159.8</v>
      </c>
      <c r="U297" t="n">
        <v>0.4</v>
      </c>
      <c r="V297" t="n">
        <v>0.75</v>
      </c>
      <c r="W297" t="n">
        <v>0.45</v>
      </c>
      <c r="X297" t="n">
        <v>4.85</v>
      </c>
      <c r="Y297" t="n">
        <v>0.5</v>
      </c>
      <c r="Z297" t="n">
        <v>10</v>
      </c>
    </row>
    <row r="298">
      <c r="A298" t="n">
        <v>4</v>
      </c>
      <c r="B298" t="n">
        <v>25</v>
      </c>
      <c r="C298" t="inlineStr">
        <is>
          <t xml:space="preserve">CONCLUIDO	</t>
        </is>
      </c>
      <c r="D298" t="n">
        <v>0.9823</v>
      </c>
      <c r="E298" t="n">
        <v>101.8</v>
      </c>
      <c r="F298" t="n">
        <v>98.84</v>
      </c>
      <c r="G298" t="n">
        <v>70.59999999999999</v>
      </c>
      <c r="H298" t="n">
        <v>1.31</v>
      </c>
      <c r="I298" t="n">
        <v>84</v>
      </c>
      <c r="J298" t="n">
        <v>66.42</v>
      </c>
      <c r="K298" t="n">
        <v>28.92</v>
      </c>
      <c r="L298" t="n">
        <v>5</v>
      </c>
      <c r="M298" t="n">
        <v>82</v>
      </c>
      <c r="N298" t="n">
        <v>7.49</v>
      </c>
      <c r="O298" t="n">
        <v>8425.16</v>
      </c>
      <c r="P298" t="n">
        <v>575.41</v>
      </c>
      <c r="Q298" t="n">
        <v>1206.59</v>
      </c>
      <c r="R298" t="n">
        <v>315.06</v>
      </c>
      <c r="S298" t="n">
        <v>133.29</v>
      </c>
      <c r="T298" t="n">
        <v>73822.94</v>
      </c>
      <c r="U298" t="n">
        <v>0.42</v>
      </c>
      <c r="V298" t="n">
        <v>0.76</v>
      </c>
      <c r="W298" t="n">
        <v>0.4</v>
      </c>
      <c r="X298" t="n">
        <v>4.3</v>
      </c>
      <c r="Y298" t="n">
        <v>0.5</v>
      </c>
      <c r="Z298" t="n">
        <v>10</v>
      </c>
    </row>
    <row r="299">
      <c r="A299" t="n">
        <v>5</v>
      </c>
      <c r="B299" t="n">
        <v>25</v>
      </c>
      <c r="C299" t="inlineStr">
        <is>
          <t xml:space="preserve">CONCLUIDO	</t>
        </is>
      </c>
      <c r="D299" t="n">
        <v>0.9966</v>
      </c>
      <c r="E299" t="n">
        <v>100.34</v>
      </c>
      <c r="F299" t="n">
        <v>97.61</v>
      </c>
      <c r="G299" t="n">
        <v>87.41</v>
      </c>
      <c r="H299" t="n">
        <v>1.55</v>
      </c>
      <c r="I299" t="n">
        <v>67</v>
      </c>
      <c r="J299" t="n">
        <v>67.59</v>
      </c>
      <c r="K299" t="n">
        <v>28.92</v>
      </c>
      <c r="L299" t="n">
        <v>6</v>
      </c>
      <c r="M299" t="n">
        <v>65</v>
      </c>
      <c r="N299" t="n">
        <v>7.66</v>
      </c>
      <c r="O299" t="n">
        <v>8569.4</v>
      </c>
      <c r="P299" t="n">
        <v>551.88</v>
      </c>
      <c r="Q299" t="n">
        <v>1206.59</v>
      </c>
      <c r="R299" t="n">
        <v>272.08</v>
      </c>
      <c r="S299" t="n">
        <v>133.29</v>
      </c>
      <c r="T299" t="n">
        <v>52419.28</v>
      </c>
      <c r="U299" t="n">
        <v>0.49</v>
      </c>
      <c r="V299" t="n">
        <v>0.77</v>
      </c>
      <c r="W299" t="n">
        <v>0.39</v>
      </c>
      <c r="X299" t="n">
        <v>3.07</v>
      </c>
      <c r="Y299" t="n">
        <v>0.5</v>
      </c>
      <c r="Z299" t="n">
        <v>10</v>
      </c>
    </row>
    <row r="300">
      <c r="A300" t="n">
        <v>6</v>
      </c>
      <c r="B300" t="n">
        <v>25</v>
      </c>
      <c r="C300" t="inlineStr">
        <is>
          <t xml:space="preserve">CONCLUIDO	</t>
        </is>
      </c>
      <c r="D300" t="n">
        <v>1.0035</v>
      </c>
      <c r="E300" t="n">
        <v>99.65000000000001</v>
      </c>
      <c r="F300" t="n">
        <v>97.08</v>
      </c>
      <c r="G300" t="n">
        <v>104.01</v>
      </c>
      <c r="H300" t="n">
        <v>1.78</v>
      </c>
      <c r="I300" t="n">
        <v>56</v>
      </c>
      <c r="J300" t="n">
        <v>68.76000000000001</v>
      </c>
      <c r="K300" t="n">
        <v>28.92</v>
      </c>
      <c r="L300" t="n">
        <v>7</v>
      </c>
      <c r="M300" t="n">
        <v>48</v>
      </c>
      <c r="N300" t="n">
        <v>7.83</v>
      </c>
      <c r="O300" t="n">
        <v>8713.950000000001</v>
      </c>
      <c r="P300" t="n">
        <v>530.9299999999999</v>
      </c>
      <c r="Q300" t="n">
        <v>1206.6</v>
      </c>
      <c r="R300" t="n">
        <v>253.58</v>
      </c>
      <c r="S300" t="n">
        <v>133.29</v>
      </c>
      <c r="T300" t="n">
        <v>43224.4</v>
      </c>
      <c r="U300" t="n">
        <v>0.53</v>
      </c>
      <c r="V300" t="n">
        <v>0.77</v>
      </c>
      <c r="W300" t="n">
        <v>0.38</v>
      </c>
      <c r="X300" t="n">
        <v>2.54</v>
      </c>
      <c r="Y300" t="n">
        <v>0.5</v>
      </c>
      <c r="Z300" t="n">
        <v>10</v>
      </c>
    </row>
    <row r="301">
      <c r="A301" t="n">
        <v>7</v>
      </c>
      <c r="B301" t="n">
        <v>25</v>
      </c>
      <c r="C301" t="inlineStr">
        <is>
          <t xml:space="preserve">CONCLUIDO	</t>
        </is>
      </c>
      <c r="D301" t="n">
        <v>1.0061</v>
      </c>
      <c r="E301" t="n">
        <v>99.39</v>
      </c>
      <c r="F301" t="n">
        <v>96.89</v>
      </c>
      <c r="G301" t="n">
        <v>113.99</v>
      </c>
      <c r="H301" t="n">
        <v>2</v>
      </c>
      <c r="I301" t="n">
        <v>51</v>
      </c>
      <c r="J301" t="n">
        <v>69.93000000000001</v>
      </c>
      <c r="K301" t="n">
        <v>28.92</v>
      </c>
      <c r="L301" t="n">
        <v>8</v>
      </c>
      <c r="M301" t="n">
        <v>12</v>
      </c>
      <c r="N301" t="n">
        <v>8.01</v>
      </c>
      <c r="O301" t="n">
        <v>8858.84</v>
      </c>
      <c r="P301" t="n">
        <v>523.66</v>
      </c>
      <c r="Q301" t="n">
        <v>1206.6</v>
      </c>
      <c r="R301" t="n">
        <v>246.03</v>
      </c>
      <c r="S301" t="n">
        <v>133.29</v>
      </c>
      <c r="T301" t="n">
        <v>39471.12</v>
      </c>
      <c r="U301" t="n">
        <v>0.54</v>
      </c>
      <c r="V301" t="n">
        <v>0.77</v>
      </c>
      <c r="W301" t="n">
        <v>0.41</v>
      </c>
      <c r="X301" t="n">
        <v>2.35</v>
      </c>
      <c r="Y301" t="n">
        <v>0.5</v>
      </c>
      <c r="Z301" t="n">
        <v>10</v>
      </c>
    </row>
    <row r="302">
      <c r="A302" t="n">
        <v>8</v>
      </c>
      <c r="B302" t="n">
        <v>25</v>
      </c>
      <c r="C302" t="inlineStr">
        <is>
          <t xml:space="preserve">CONCLUIDO	</t>
        </is>
      </c>
      <c r="D302" t="n">
        <v>1.0068</v>
      </c>
      <c r="E302" t="n">
        <v>99.31999999999999</v>
      </c>
      <c r="F302" t="n">
        <v>96.83</v>
      </c>
      <c r="G302" t="n">
        <v>116.2</v>
      </c>
      <c r="H302" t="n">
        <v>2.21</v>
      </c>
      <c r="I302" t="n">
        <v>50</v>
      </c>
      <c r="J302" t="n">
        <v>71.11</v>
      </c>
      <c r="K302" t="n">
        <v>28.92</v>
      </c>
      <c r="L302" t="n">
        <v>9</v>
      </c>
      <c r="M302" t="n">
        <v>0</v>
      </c>
      <c r="N302" t="n">
        <v>8.19</v>
      </c>
      <c r="O302" t="n">
        <v>9004.040000000001</v>
      </c>
      <c r="P302" t="n">
        <v>529.8099999999999</v>
      </c>
      <c r="Q302" t="n">
        <v>1206.62</v>
      </c>
      <c r="R302" t="n">
        <v>243.66</v>
      </c>
      <c r="S302" t="n">
        <v>133.29</v>
      </c>
      <c r="T302" t="n">
        <v>38294.03</v>
      </c>
      <c r="U302" t="n">
        <v>0.55</v>
      </c>
      <c r="V302" t="n">
        <v>0.77</v>
      </c>
      <c r="W302" t="n">
        <v>0.42</v>
      </c>
      <c r="X302" t="n">
        <v>2.29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0.4225</v>
      </c>
      <c r="E303" t="n">
        <v>236.7</v>
      </c>
      <c r="F303" t="n">
        <v>178</v>
      </c>
      <c r="G303" t="n">
        <v>6.43</v>
      </c>
      <c r="H303" t="n">
        <v>0.11</v>
      </c>
      <c r="I303" t="n">
        <v>1662</v>
      </c>
      <c r="J303" t="n">
        <v>167.88</v>
      </c>
      <c r="K303" t="n">
        <v>51.39</v>
      </c>
      <c r="L303" t="n">
        <v>1</v>
      </c>
      <c r="M303" t="n">
        <v>1660</v>
      </c>
      <c r="N303" t="n">
        <v>30.49</v>
      </c>
      <c r="O303" t="n">
        <v>20939.59</v>
      </c>
      <c r="P303" t="n">
        <v>2257.1</v>
      </c>
      <c r="Q303" t="n">
        <v>1206.94</v>
      </c>
      <c r="R303" t="n">
        <v>3009.1</v>
      </c>
      <c r="S303" t="n">
        <v>133.29</v>
      </c>
      <c r="T303" t="n">
        <v>1412951.14</v>
      </c>
      <c r="U303" t="n">
        <v>0.04</v>
      </c>
      <c r="V303" t="n">
        <v>0.42</v>
      </c>
      <c r="W303" t="n">
        <v>2.96</v>
      </c>
      <c r="X303" t="n">
        <v>83.44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0.7063</v>
      </c>
      <c r="E304" t="n">
        <v>141.58</v>
      </c>
      <c r="F304" t="n">
        <v>120.5</v>
      </c>
      <c r="G304" t="n">
        <v>13.1</v>
      </c>
      <c r="H304" t="n">
        <v>0.21</v>
      </c>
      <c r="I304" t="n">
        <v>552</v>
      </c>
      <c r="J304" t="n">
        <v>169.33</v>
      </c>
      <c r="K304" t="n">
        <v>51.39</v>
      </c>
      <c r="L304" t="n">
        <v>2</v>
      </c>
      <c r="M304" t="n">
        <v>550</v>
      </c>
      <c r="N304" t="n">
        <v>30.94</v>
      </c>
      <c r="O304" t="n">
        <v>21118.46</v>
      </c>
      <c r="P304" t="n">
        <v>1521.31</v>
      </c>
      <c r="Q304" t="n">
        <v>1206.68</v>
      </c>
      <c r="R304" t="n">
        <v>1048.66</v>
      </c>
      <c r="S304" t="n">
        <v>133.29</v>
      </c>
      <c r="T304" t="n">
        <v>438280.84</v>
      </c>
      <c r="U304" t="n">
        <v>0.13</v>
      </c>
      <c r="V304" t="n">
        <v>0.62</v>
      </c>
      <c r="W304" t="n">
        <v>1.15</v>
      </c>
      <c r="X304" t="n">
        <v>25.95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0.8084</v>
      </c>
      <c r="E305" t="n">
        <v>123.7</v>
      </c>
      <c r="F305" t="n">
        <v>110.01</v>
      </c>
      <c r="G305" t="n">
        <v>19.76</v>
      </c>
      <c r="H305" t="n">
        <v>0.31</v>
      </c>
      <c r="I305" t="n">
        <v>334</v>
      </c>
      <c r="J305" t="n">
        <v>170.79</v>
      </c>
      <c r="K305" t="n">
        <v>51.39</v>
      </c>
      <c r="L305" t="n">
        <v>3</v>
      </c>
      <c r="M305" t="n">
        <v>332</v>
      </c>
      <c r="N305" t="n">
        <v>31.4</v>
      </c>
      <c r="O305" t="n">
        <v>21297.94</v>
      </c>
      <c r="P305" t="n">
        <v>1385.16</v>
      </c>
      <c r="Q305" t="n">
        <v>1206.63</v>
      </c>
      <c r="R305" t="n">
        <v>692.38</v>
      </c>
      <c r="S305" t="n">
        <v>133.29</v>
      </c>
      <c r="T305" t="n">
        <v>261233.1</v>
      </c>
      <c r="U305" t="n">
        <v>0.19</v>
      </c>
      <c r="V305" t="n">
        <v>0.68</v>
      </c>
      <c r="W305" t="n">
        <v>0.8100000000000001</v>
      </c>
      <c r="X305" t="n">
        <v>15.47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0.8615</v>
      </c>
      <c r="E306" t="n">
        <v>116.07</v>
      </c>
      <c r="F306" t="n">
        <v>105.56</v>
      </c>
      <c r="G306" t="n">
        <v>26.39</v>
      </c>
      <c r="H306" t="n">
        <v>0.41</v>
      </c>
      <c r="I306" t="n">
        <v>240</v>
      </c>
      <c r="J306" t="n">
        <v>172.25</v>
      </c>
      <c r="K306" t="n">
        <v>51.39</v>
      </c>
      <c r="L306" t="n">
        <v>4</v>
      </c>
      <c r="M306" t="n">
        <v>238</v>
      </c>
      <c r="N306" t="n">
        <v>31.86</v>
      </c>
      <c r="O306" t="n">
        <v>21478.05</v>
      </c>
      <c r="P306" t="n">
        <v>1325.64</v>
      </c>
      <c r="Q306" t="n">
        <v>1206.64</v>
      </c>
      <c r="R306" t="n">
        <v>542.22</v>
      </c>
      <c r="S306" t="n">
        <v>133.29</v>
      </c>
      <c r="T306" t="n">
        <v>186621.05</v>
      </c>
      <c r="U306" t="n">
        <v>0.25</v>
      </c>
      <c r="V306" t="n">
        <v>0.71</v>
      </c>
      <c r="W306" t="n">
        <v>0.64</v>
      </c>
      <c r="X306" t="n">
        <v>11.02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0.8944</v>
      </c>
      <c r="E307" t="n">
        <v>111.8</v>
      </c>
      <c r="F307" t="n">
        <v>103.09</v>
      </c>
      <c r="G307" t="n">
        <v>33.08</v>
      </c>
      <c r="H307" t="n">
        <v>0.51</v>
      </c>
      <c r="I307" t="n">
        <v>187</v>
      </c>
      <c r="J307" t="n">
        <v>173.71</v>
      </c>
      <c r="K307" t="n">
        <v>51.39</v>
      </c>
      <c r="L307" t="n">
        <v>5</v>
      </c>
      <c r="M307" t="n">
        <v>185</v>
      </c>
      <c r="N307" t="n">
        <v>32.32</v>
      </c>
      <c r="O307" t="n">
        <v>21658.78</v>
      </c>
      <c r="P307" t="n">
        <v>1291.08</v>
      </c>
      <c r="Q307" t="n">
        <v>1206.61</v>
      </c>
      <c r="R307" t="n">
        <v>457.66</v>
      </c>
      <c r="S307" t="n">
        <v>133.29</v>
      </c>
      <c r="T307" t="n">
        <v>144606.55</v>
      </c>
      <c r="U307" t="n">
        <v>0.29</v>
      </c>
      <c r="V307" t="n">
        <v>0.73</v>
      </c>
      <c r="W307" t="n">
        <v>0.58</v>
      </c>
      <c r="X307" t="n">
        <v>8.550000000000001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0.9167999999999999</v>
      </c>
      <c r="E308" t="n">
        <v>109.07</v>
      </c>
      <c r="F308" t="n">
        <v>101.51</v>
      </c>
      <c r="G308" t="n">
        <v>39.81</v>
      </c>
      <c r="H308" t="n">
        <v>0.61</v>
      </c>
      <c r="I308" t="n">
        <v>153</v>
      </c>
      <c r="J308" t="n">
        <v>175.18</v>
      </c>
      <c r="K308" t="n">
        <v>51.39</v>
      </c>
      <c r="L308" t="n">
        <v>6</v>
      </c>
      <c r="M308" t="n">
        <v>151</v>
      </c>
      <c r="N308" t="n">
        <v>32.79</v>
      </c>
      <c r="O308" t="n">
        <v>21840.16</v>
      </c>
      <c r="P308" t="n">
        <v>1268.4</v>
      </c>
      <c r="Q308" t="n">
        <v>1206.6</v>
      </c>
      <c r="R308" t="n">
        <v>404.13</v>
      </c>
      <c r="S308" t="n">
        <v>133.29</v>
      </c>
      <c r="T308" t="n">
        <v>118011.65</v>
      </c>
      <c r="U308" t="n">
        <v>0.33</v>
      </c>
      <c r="V308" t="n">
        <v>0.74</v>
      </c>
      <c r="W308" t="n">
        <v>0.52</v>
      </c>
      <c r="X308" t="n">
        <v>6.97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0.9332</v>
      </c>
      <c r="E309" t="n">
        <v>107.16</v>
      </c>
      <c r="F309" t="n">
        <v>100.38</v>
      </c>
      <c r="G309" t="n">
        <v>46.33</v>
      </c>
      <c r="H309" t="n">
        <v>0.7</v>
      </c>
      <c r="I309" t="n">
        <v>130</v>
      </c>
      <c r="J309" t="n">
        <v>176.66</v>
      </c>
      <c r="K309" t="n">
        <v>51.39</v>
      </c>
      <c r="L309" t="n">
        <v>7</v>
      </c>
      <c r="M309" t="n">
        <v>128</v>
      </c>
      <c r="N309" t="n">
        <v>33.27</v>
      </c>
      <c r="O309" t="n">
        <v>22022.17</v>
      </c>
      <c r="P309" t="n">
        <v>1251.48</v>
      </c>
      <c r="Q309" t="n">
        <v>1206.62</v>
      </c>
      <c r="R309" t="n">
        <v>365.89</v>
      </c>
      <c r="S309" t="n">
        <v>133.29</v>
      </c>
      <c r="T309" t="n">
        <v>99009.52</v>
      </c>
      <c r="U309" t="n">
        <v>0.36</v>
      </c>
      <c r="V309" t="n">
        <v>0.75</v>
      </c>
      <c r="W309" t="n">
        <v>0.48</v>
      </c>
      <c r="X309" t="n">
        <v>5.84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0.9458</v>
      </c>
      <c r="E310" t="n">
        <v>105.73</v>
      </c>
      <c r="F310" t="n">
        <v>99.56</v>
      </c>
      <c r="G310" t="n">
        <v>53.34</v>
      </c>
      <c r="H310" t="n">
        <v>0.8</v>
      </c>
      <c r="I310" t="n">
        <v>112</v>
      </c>
      <c r="J310" t="n">
        <v>178.14</v>
      </c>
      <c r="K310" t="n">
        <v>51.39</v>
      </c>
      <c r="L310" t="n">
        <v>8</v>
      </c>
      <c r="M310" t="n">
        <v>110</v>
      </c>
      <c r="N310" t="n">
        <v>33.75</v>
      </c>
      <c r="O310" t="n">
        <v>22204.83</v>
      </c>
      <c r="P310" t="n">
        <v>1238.52</v>
      </c>
      <c r="Q310" t="n">
        <v>1206.66</v>
      </c>
      <c r="R310" t="n">
        <v>338.04</v>
      </c>
      <c r="S310" t="n">
        <v>133.29</v>
      </c>
      <c r="T310" t="n">
        <v>85173.78</v>
      </c>
      <c r="U310" t="n">
        <v>0.39</v>
      </c>
      <c r="V310" t="n">
        <v>0.75</v>
      </c>
      <c r="W310" t="n">
        <v>0.45</v>
      </c>
      <c r="X310" t="n">
        <v>5.02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0.9554</v>
      </c>
      <c r="E311" t="n">
        <v>104.67</v>
      </c>
      <c r="F311" t="n">
        <v>98.94</v>
      </c>
      <c r="G311" t="n">
        <v>59.96</v>
      </c>
      <c r="H311" t="n">
        <v>0.89</v>
      </c>
      <c r="I311" t="n">
        <v>99</v>
      </c>
      <c r="J311" t="n">
        <v>179.63</v>
      </c>
      <c r="K311" t="n">
        <v>51.39</v>
      </c>
      <c r="L311" t="n">
        <v>9</v>
      </c>
      <c r="M311" t="n">
        <v>97</v>
      </c>
      <c r="N311" t="n">
        <v>34.24</v>
      </c>
      <c r="O311" t="n">
        <v>22388.15</v>
      </c>
      <c r="P311" t="n">
        <v>1227.48</v>
      </c>
      <c r="Q311" t="n">
        <v>1206.61</v>
      </c>
      <c r="R311" t="n">
        <v>317.01</v>
      </c>
      <c r="S311" t="n">
        <v>133.29</v>
      </c>
      <c r="T311" t="n">
        <v>74722.85000000001</v>
      </c>
      <c r="U311" t="n">
        <v>0.42</v>
      </c>
      <c r="V311" t="n">
        <v>0.76</v>
      </c>
      <c r="W311" t="n">
        <v>0.43</v>
      </c>
      <c r="X311" t="n">
        <v>4.4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0.9666</v>
      </c>
      <c r="E312" t="n">
        <v>103.46</v>
      </c>
      <c r="F312" t="n">
        <v>98.09999999999999</v>
      </c>
      <c r="G312" t="n">
        <v>66.89</v>
      </c>
      <c r="H312" t="n">
        <v>0.98</v>
      </c>
      <c r="I312" t="n">
        <v>88</v>
      </c>
      <c r="J312" t="n">
        <v>181.12</v>
      </c>
      <c r="K312" t="n">
        <v>51.39</v>
      </c>
      <c r="L312" t="n">
        <v>10</v>
      </c>
      <c r="M312" t="n">
        <v>86</v>
      </c>
      <c r="N312" t="n">
        <v>34.73</v>
      </c>
      <c r="O312" t="n">
        <v>22572.13</v>
      </c>
      <c r="P312" t="n">
        <v>1213.65</v>
      </c>
      <c r="Q312" t="n">
        <v>1206.59</v>
      </c>
      <c r="R312" t="n">
        <v>287.55</v>
      </c>
      <c r="S312" t="n">
        <v>133.29</v>
      </c>
      <c r="T312" t="n">
        <v>60048.56</v>
      </c>
      <c r="U312" t="n">
        <v>0.46</v>
      </c>
      <c r="V312" t="n">
        <v>0.76</v>
      </c>
      <c r="W312" t="n">
        <v>0.43</v>
      </c>
      <c r="X312" t="n">
        <v>3.57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0.9663</v>
      </c>
      <c r="E313" t="n">
        <v>103.49</v>
      </c>
      <c r="F313" t="n">
        <v>98.37</v>
      </c>
      <c r="G313" t="n">
        <v>72.87</v>
      </c>
      <c r="H313" t="n">
        <v>1.07</v>
      </c>
      <c r="I313" t="n">
        <v>81</v>
      </c>
      <c r="J313" t="n">
        <v>182.62</v>
      </c>
      <c r="K313" t="n">
        <v>51.39</v>
      </c>
      <c r="L313" t="n">
        <v>11</v>
      </c>
      <c r="M313" t="n">
        <v>79</v>
      </c>
      <c r="N313" t="n">
        <v>35.22</v>
      </c>
      <c r="O313" t="n">
        <v>22756.91</v>
      </c>
      <c r="P313" t="n">
        <v>1215.38</v>
      </c>
      <c r="Q313" t="n">
        <v>1206.6</v>
      </c>
      <c r="R313" t="n">
        <v>298.45</v>
      </c>
      <c r="S313" t="n">
        <v>133.29</v>
      </c>
      <c r="T313" t="n">
        <v>65533.68</v>
      </c>
      <c r="U313" t="n">
        <v>0.45</v>
      </c>
      <c r="V313" t="n">
        <v>0.76</v>
      </c>
      <c r="W313" t="n">
        <v>0.4</v>
      </c>
      <c r="X313" t="n">
        <v>3.83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0.9735</v>
      </c>
      <c r="E314" t="n">
        <v>102.72</v>
      </c>
      <c r="F314" t="n">
        <v>97.88</v>
      </c>
      <c r="G314" t="n">
        <v>80.45</v>
      </c>
      <c r="H314" t="n">
        <v>1.16</v>
      </c>
      <c r="I314" t="n">
        <v>73</v>
      </c>
      <c r="J314" t="n">
        <v>184.12</v>
      </c>
      <c r="K314" t="n">
        <v>51.39</v>
      </c>
      <c r="L314" t="n">
        <v>12</v>
      </c>
      <c r="M314" t="n">
        <v>71</v>
      </c>
      <c r="N314" t="n">
        <v>35.73</v>
      </c>
      <c r="O314" t="n">
        <v>22942.24</v>
      </c>
      <c r="P314" t="n">
        <v>1206.11</v>
      </c>
      <c r="Q314" t="n">
        <v>1206.59</v>
      </c>
      <c r="R314" t="n">
        <v>281.22</v>
      </c>
      <c r="S314" t="n">
        <v>133.29</v>
      </c>
      <c r="T314" t="n">
        <v>56958.7</v>
      </c>
      <c r="U314" t="n">
        <v>0.47</v>
      </c>
      <c r="V314" t="n">
        <v>0.76</v>
      </c>
      <c r="W314" t="n">
        <v>0.39</v>
      </c>
      <c r="X314" t="n">
        <v>3.34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0.9774</v>
      </c>
      <c r="E315" t="n">
        <v>102.31</v>
      </c>
      <c r="F315" t="n">
        <v>97.63</v>
      </c>
      <c r="G315" t="n">
        <v>86.15000000000001</v>
      </c>
      <c r="H315" t="n">
        <v>1.24</v>
      </c>
      <c r="I315" t="n">
        <v>68</v>
      </c>
      <c r="J315" t="n">
        <v>185.63</v>
      </c>
      <c r="K315" t="n">
        <v>51.39</v>
      </c>
      <c r="L315" t="n">
        <v>13</v>
      </c>
      <c r="M315" t="n">
        <v>66</v>
      </c>
      <c r="N315" t="n">
        <v>36.24</v>
      </c>
      <c r="O315" t="n">
        <v>23128.27</v>
      </c>
      <c r="P315" t="n">
        <v>1201.32</v>
      </c>
      <c r="Q315" t="n">
        <v>1206.61</v>
      </c>
      <c r="R315" t="n">
        <v>272.94</v>
      </c>
      <c r="S315" t="n">
        <v>133.29</v>
      </c>
      <c r="T315" t="n">
        <v>52843.96</v>
      </c>
      <c r="U315" t="n">
        <v>0.49</v>
      </c>
      <c r="V315" t="n">
        <v>0.77</v>
      </c>
      <c r="W315" t="n">
        <v>0.38</v>
      </c>
      <c r="X315" t="n">
        <v>3.1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0.9813</v>
      </c>
      <c r="E316" t="n">
        <v>101.91</v>
      </c>
      <c r="F316" t="n">
        <v>97.40000000000001</v>
      </c>
      <c r="G316" t="n">
        <v>92.76000000000001</v>
      </c>
      <c r="H316" t="n">
        <v>1.33</v>
      </c>
      <c r="I316" t="n">
        <v>63</v>
      </c>
      <c r="J316" t="n">
        <v>187.14</v>
      </c>
      <c r="K316" t="n">
        <v>51.39</v>
      </c>
      <c r="L316" t="n">
        <v>14</v>
      </c>
      <c r="M316" t="n">
        <v>61</v>
      </c>
      <c r="N316" t="n">
        <v>36.75</v>
      </c>
      <c r="O316" t="n">
        <v>23314.98</v>
      </c>
      <c r="P316" t="n">
        <v>1194.47</v>
      </c>
      <c r="Q316" t="n">
        <v>1206.63</v>
      </c>
      <c r="R316" t="n">
        <v>265.19</v>
      </c>
      <c r="S316" t="n">
        <v>133.29</v>
      </c>
      <c r="T316" t="n">
        <v>48991.83</v>
      </c>
      <c r="U316" t="n">
        <v>0.5</v>
      </c>
      <c r="V316" t="n">
        <v>0.77</v>
      </c>
      <c r="W316" t="n">
        <v>0.37</v>
      </c>
      <c r="X316" t="n">
        <v>2.86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0.9854000000000001</v>
      </c>
      <c r="E317" t="n">
        <v>101.49</v>
      </c>
      <c r="F317" t="n">
        <v>97.15000000000001</v>
      </c>
      <c r="G317" t="n">
        <v>100.5</v>
      </c>
      <c r="H317" t="n">
        <v>1.41</v>
      </c>
      <c r="I317" t="n">
        <v>58</v>
      </c>
      <c r="J317" t="n">
        <v>188.66</v>
      </c>
      <c r="K317" t="n">
        <v>51.39</v>
      </c>
      <c r="L317" t="n">
        <v>15</v>
      </c>
      <c r="M317" t="n">
        <v>56</v>
      </c>
      <c r="N317" t="n">
        <v>37.27</v>
      </c>
      <c r="O317" t="n">
        <v>23502.4</v>
      </c>
      <c r="P317" t="n">
        <v>1190</v>
      </c>
      <c r="Q317" t="n">
        <v>1206.6</v>
      </c>
      <c r="R317" t="n">
        <v>256.42</v>
      </c>
      <c r="S317" t="n">
        <v>133.29</v>
      </c>
      <c r="T317" t="n">
        <v>44630.93</v>
      </c>
      <c r="U317" t="n">
        <v>0.52</v>
      </c>
      <c r="V317" t="n">
        <v>0.77</v>
      </c>
      <c r="W317" t="n">
        <v>0.37</v>
      </c>
      <c r="X317" t="n">
        <v>2.61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0.9886</v>
      </c>
      <c r="E318" t="n">
        <v>101.16</v>
      </c>
      <c r="F318" t="n">
        <v>96.95</v>
      </c>
      <c r="G318" t="n">
        <v>107.73</v>
      </c>
      <c r="H318" t="n">
        <v>1.49</v>
      </c>
      <c r="I318" t="n">
        <v>54</v>
      </c>
      <c r="J318" t="n">
        <v>190.19</v>
      </c>
      <c r="K318" t="n">
        <v>51.39</v>
      </c>
      <c r="L318" t="n">
        <v>16</v>
      </c>
      <c r="M318" t="n">
        <v>52</v>
      </c>
      <c r="N318" t="n">
        <v>37.79</v>
      </c>
      <c r="O318" t="n">
        <v>23690.52</v>
      </c>
      <c r="P318" t="n">
        <v>1184.27</v>
      </c>
      <c r="Q318" t="n">
        <v>1206.61</v>
      </c>
      <c r="R318" t="n">
        <v>249.72</v>
      </c>
      <c r="S318" t="n">
        <v>133.29</v>
      </c>
      <c r="T318" t="n">
        <v>41302.3</v>
      </c>
      <c r="U318" t="n">
        <v>0.53</v>
      </c>
      <c r="V318" t="n">
        <v>0.77</v>
      </c>
      <c r="W318" t="n">
        <v>0.36</v>
      </c>
      <c r="X318" t="n">
        <v>2.41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0.991</v>
      </c>
      <c r="E319" t="n">
        <v>100.91</v>
      </c>
      <c r="F319" t="n">
        <v>96.81</v>
      </c>
      <c r="G319" t="n">
        <v>113.89</v>
      </c>
      <c r="H319" t="n">
        <v>1.57</v>
      </c>
      <c r="I319" t="n">
        <v>51</v>
      </c>
      <c r="J319" t="n">
        <v>191.72</v>
      </c>
      <c r="K319" t="n">
        <v>51.39</v>
      </c>
      <c r="L319" t="n">
        <v>17</v>
      </c>
      <c r="M319" t="n">
        <v>49</v>
      </c>
      <c r="N319" t="n">
        <v>38.33</v>
      </c>
      <c r="O319" t="n">
        <v>23879.37</v>
      </c>
      <c r="P319" t="n">
        <v>1180.92</v>
      </c>
      <c r="Q319" t="n">
        <v>1206.59</v>
      </c>
      <c r="R319" t="n">
        <v>244.94</v>
      </c>
      <c r="S319" t="n">
        <v>133.29</v>
      </c>
      <c r="T319" t="n">
        <v>38925.48</v>
      </c>
      <c r="U319" t="n">
        <v>0.54</v>
      </c>
      <c r="V319" t="n">
        <v>0.77</v>
      </c>
      <c r="W319" t="n">
        <v>0.35</v>
      </c>
      <c r="X319" t="n">
        <v>2.27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0.9933999999999999</v>
      </c>
      <c r="E320" t="n">
        <v>100.67</v>
      </c>
      <c r="F320" t="n">
        <v>96.67</v>
      </c>
      <c r="G320" t="n">
        <v>120.83</v>
      </c>
      <c r="H320" t="n">
        <v>1.65</v>
      </c>
      <c r="I320" t="n">
        <v>48</v>
      </c>
      <c r="J320" t="n">
        <v>193.26</v>
      </c>
      <c r="K320" t="n">
        <v>51.39</v>
      </c>
      <c r="L320" t="n">
        <v>18</v>
      </c>
      <c r="M320" t="n">
        <v>46</v>
      </c>
      <c r="N320" t="n">
        <v>38.86</v>
      </c>
      <c r="O320" t="n">
        <v>24068.93</v>
      </c>
      <c r="P320" t="n">
        <v>1176.54</v>
      </c>
      <c r="Q320" t="n">
        <v>1206.61</v>
      </c>
      <c r="R320" t="n">
        <v>240.19</v>
      </c>
      <c r="S320" t="n">
        <v>133.29</v>
      </c>
      <c r="T320" t="n">
        <v>36565.66</v>
      </c>
      <c r="U320" t="n">
        <v>0.55</v>
      </c>
      <c r="V320" t="n">
        <v>0.77</v>
      </c>
      <c r="W320" t="n">
        <v>0.35</v>
      </c>
      <c r="X320" t="n">
        <v>2.13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0.995</v>
      </c>
      <c r="E321" t="n">
        <v>100.5</v>
      </c>
      <c r="F321" t="n">
        <v>96.56999999999999</v>
      </c>
      <c r="G321" t="n">
        <v>125.96</v>
      </c>
      <c r="H321" t="n">
        <v>1.73</v>
      </c>
      <c r="I321" t="n">
        <v>46</v>
      </c>
      <c r="J321" t="n">
        <v>194.8</v>
      </c>
      <c r="K321" t="n">
        <v>51.39</v>
      </c>
      <c r="L321" t="n">
        <v>19</v>
      </c>
      <c r="M321" t="n">
        <v>44</v>
      </c>
      <c r="N321" t="n">
        <v>39.41</v>
      </c>
      <c r="O321" t="n">
        <v>24259.23</v>
      </c>
      <c r="P321" t="n">
        <v>1172.4</v>
      </c>
      <c r="Q321" t="n">
        <v>1206.6</v>
      </c>
      <c r="R321" t="n">
        <v>236.72</v>
      </c>
      <c r="S321" t="n">
        <v>133.29</v>
      </c>
      <c r="T321" t="n">
        <v>34840.72</v>
      </c>
      <c r="U321" t="n">
        <v>0.5600000000000001</v>
      </c>
      <c r="V321" t="n">
        <v>0.77</v>
      </c>
      <c r="W321" t="n">
        <v>0.35</v>
      </c>
      <c r="X321" t="n">
        <v>2.03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0.9995000000000001</v>
      </c>
      <c r="E322" t="n">
        <v>100.05</v>
      </c>
      <c r="F322" t="n">
        <v>96.22</v>
      </c>
      <c r="G322" t="n">
        <v>134.26</v>
      </c>
      <c r="H322" t="n">
        <v>1.81</v>
      </c>
      <c r="I322" t="n">
        <v>43</v>
      </c>
      <c r="J322" t="n">
        <v>196.35</v>
      </c>
      <c r="K322" t="n">
        <v>51.39</v>
      </c>
      <c r="L322" t="n">
        <v>20</v>
      </c>
      <c r="M322" t="n">
        <v>41</v>
      </c>
      <c r="N322" t="n">
        <v>39.96</v>
      </c>
      <c r="O322" t="n">
        <v>24450.27</v>
      </c>
      <c r="P322" t="n">
        <v>1167.31</v>
      </c>
      <c r="Q322" t="n">
        <v>1206.59</v>
      </c>
      <c r="R322" t="n">
        <v>225.36</v>
      </c>
      <c r="S322" t="n">
        <v>133.29</v>
      </c>
      <c r="T322" t="n">
        <v>29178.02</v>
      </c>
      <c r="U322" t="n">
        <v>0.59</v>
      </c>
      <c r="V322" t="n">
        <v>0.78</v>
      </c>
      <c r="W322" t="n">
        <v>0.32</v>
      </c>
      <c r="X322" t="n">
        <v>1.68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0.9981</v>
      </c>
      <c r="E323" t="n">
        <v>100.19</v>
      </c>
      <c r="F323" t="n">
        <v>96.43000000000001</v>
      </c>
      <c r="G323" t="n">
        <v>141.12</v>
      </c>
      <c r="H323" t="n">
        <v>1.88</v>
      </c>
      <c r="I323" t="n">
        <v>41</v>
      </c>
      <c r="J323" t="n">
        <v>197.9</v>
      </c>
      <c r="K323" t="n">
        <v>51.39</v>
      </c>
      <c r="L323" t="n">
        <v>21</v>
      </c>
      <c r="M323" t="n">
        <v>39</v>
      </c>
      <c r="N323" t="n">
        <v>40.51</v>
      </c>
      <c r="O323" t="n">
        <v>24642.07</v>
      </c>
      <c r="P323" t="n">
        <v>1167.67</v>
      </c>
      <c r="Q323" t="n">
        <v>1206.59</v>
      </c>
      <c r="R323" t="n">
        <v>232.17</v>
      </c>
      <c r="S323" t="n">
        <v>133.29</v>
      </c>
      <c r="T323" t="n">
        <v>32594.2</v>
      </c>
      <c r="U323" t="n">
        <v>0.57</v>
      </c>
      <c r="V323" t="n">
        <v>0.78</v>
      </c>
      <c r="W323" t="n">
        <v>0.34</v>
      </c>
      <c r="X323" t="n">
        <v>1.89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</v>
      </c>
      <c r="E324" t="n">
        <v>100</v>
      </c>
      <c r="F324" t="n">
        <v>96.31</v>
      </c>
      <c r="G324" t="n">
        <v>148.17</v>
      </c>
      <c r="H324" t="n">
        <v>1.96</v>
      </c>
      <c r="I324" t="n">
        <v>39</v>
      </c>
      <c r="J324" t="n">
        <v>199.46</v>
      </c>
      <c r="K324" t="n">
        <v>51.39</v>
      </c>
      <c r="L324" t="n">
        <v>22</v>
      </c>
      <c r="M324" t="n">
        <v>37</v>
      </c>
      <c r="N324" t="n">
        <v>41.07</v>
      </c>
      <c r="O324" t="n">
        <v>24834.62</v>
      </c>
      <c r="P324" t="n">
        <v>1163.64</v>
      </c>
      <c r="Q324" t="n">
        <v>1206.61</v>
      </c>
      <c r="R324" t="n">
        <v>228.09</v>
      </c>
      <c r="S324" t="n">
        <v>133.29</v>
      </c>
      <c r="T324" t="n">
        <v>30560.59</v>
      </c>
      <c r="U324" t="n">
        <v>0.58</v>
      </c>
      <c r="V324" t="n">
        <v>0.78</v>
      </c>
      <c r="W324" t="n">
        <v>0.34</v>
      </c>
      <c r="X324" t="n">
        <v>1.77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1.002</v>
      </c>
      <c r="E325" t="n">
        <v>99.8</v>
      </c>
      <c r="F325" t="n">
        <v>96.18000000000001</v>
      </c>
      <c r="G325" t="n">
        <v>155.96</v>
      </c>
      <c r="H325" t="n">
        <v>2.03</v>
      </c>
      <c r="I325" t="n">
        <v>37</v>
      </c>
      <c r="J325" t="n">
        <v>201.03</v>
      </c>
      <c r="K325" t="n">
        <v>51.39</v>
      </c>
      <c r="L325" t="n">
        <v>23</v>
      </c>
      <c r="M325" t="n">
        <v>35</v>
      </c>
      <c r="N325" t="n">
        <v>41.64</v>
      </c>
      <c r="O325" t="n">
        <v>25027.94</v>
      </c>
      <c r="P325" t="n">
        <v>1156.96</v>
      </c>
      <c r="Q325" t="n">
        <v>1206.59</v>
      </c>
      <c r="R325" t="n">
        <v>223.41</v>
      </c>
      <c r="S325" t="n">
        <v>133.29</v>
      </c>
      <c r="T325" t="n">
        <v>28231.69</v>
      </c>
      <c r="U325" t="n">
        <v>0.6</v>
      </c>
      <c r="V325" t="n">
        <v>0.78</v>
      </c>
      <c r="W325" t="n">
        <v>0.34</v>
      </c>
      <c r="X325" t="n">
        <v>1.64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1.0025</v>
      </c>
      <c r="E326" t="n">
        <v>99.75</v>
      </c>
      <c r="F326" t="n">
        <v>96.16</v>
      </c>
      <c r="G326" t="n">
        <v>160.27</v>
      </c>
      <c r="H326" t="n">
        <v>2.1</v>
      </c>
      <c r="I326" t="n">
        <v>36</v>
      </c>
      <c r="J326" t="n">
        <v>202.61</v>
      </c>
      <c r="K326" t="n">
        <v>51.39</v>
      </c>
      <c r="L326" t="n">
        <v>24</v>
      </c>
      <c r="M326" t="n">
        <v>34</v>
      </c>
      <c r="N326" t="n">
        <v>42.21</v>
      </c>
      <c r="O326" t="n">
        <v>25222.04</v>
      </c>
      <c r="P326" t="n">
        <v>1156.75</v>
      </c>
      <c r="Q326" t="n">
        <v>1206.59</v>
      </c>
      <c r="R326" t="n">
        <v>223.11</v>
      </c>
      <c r="S326" t="n">
        <v>133.29</v>
      </c>
      <c r="T326" t="n">
        <v>28087.73</v>
      </c>
      <c r="U326" t="n">
        <v>0.6</v>
      </c>
      <c r="V326" t="n">
        <v>0.78</v>
      </c>
      <c r="W326" t="n">
        <v>0.33</v>
      </c>
      <c r="X326" t="n">
        <v>1.62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1.0042</v>
      </c>
      <c r="E327" t="n">
        <v>99.58</v>
      </c>
      <c r="F327" t="n">
        <v>96.06</v>
      </c>
      <c r="G327" t="n">
        <v>169.52</v>
      </c>
      <c r="H327" t="n">
        <v>2.17</v>
      </c>
      <c r="I327" t="n">
        <v>34</v>
      </c>
      <c r="J327" t="n">
        <v>204.19</v>
      </c>
      <c r="K327" t="n">
        <v>51.39</v>
      </c>
      <c r="L327" t="n">
        <v>25</v>
      </c>
      <c r="M327" t="n">
        <v>32</v>
      </c>
      <c r="N327" t="n">
        <v>42.79</v>
      </c>
      <c r="O327" t="n">
        <v>25417.05</v>
      </c>
      <c r="P327" t="n">
        <v>1151.88</v>
      </c>
      <c r="Q327" t="n">
        <v>1206.59</v>
      </c>
      <c r="R327" t="n">
        <v>219.55</v>
      </c>
      <c r="S327" t="n">
        <v>133.29</v>
      </c>
      <c r="T327" t="n">
        <v>26318.33</v>
      </c>
      <c r="U327" t="n">
        <v>0.61</v>
      </c>
      <c r="V327" t="n">
        <v>0.78</v>
      </c>
      <c r="W327" t="n">
        <v>0.33</v>
      </c>
      <c r="X327" t="n">
        <v>1.52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1.0051</v>
      </c>
      <c r="E328" t="n">
        <v>99.48999999999999</v>
      </c>
      <c r="F328" t="n">
        <v>96</v>
      </c>
      <c r="G328" t="n">
        <v>174.54</v>
      </c>
      <c r="H328" t="n">
        <v>2.24</v>
      </c>
      <c r="I328" t="n">
        <v>33</v>
      </c>
      <c r="J328" t="n">
        <v>205.77</v>
      </c>
      <c r="K328" t="n">
        <v>51.39</v>
      </c>
      <c r="L328" t="n">
        <v>26</v>
      </c>
      <c r="M328" t="n">
        <v>31</v>
      </c>
      <c r="N328" t="n">
        <v>43.38</v>
      </c>
      <c r="O328" t="n">
        <v>25612.75</v>
      </c>
      <c r="P328" t="n">
        <v>1150.82</v>
      </c>
      <c r="Q328" t="n">
        <v>1206.6</v>
      </c>
      <c r="R328" t="n">
        <v>217.36</v>
      </c>
      <c r="S328" t="n">
        <v>133.29</v>
      </c>
      <c r="T328" t="n">
        <v>25224.9</v>
      </c>
      <c r="U328" t="n">
        <v>0.61</v>
      </c>
      <c r="V328" t="n">
        <v>0.78</v>
      </c>
      <c r="W328" t="n">
        <v>0.33</v>
      </c>
      <c r="X328" t="n">
        <v>1.46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1.0057</v>
      </c>
      <c r="E329" t="n">
        <v>99.43000000000001</v>
      </c>
      <c r="F329" t="n">
        <v>95.97</v>
      </c>
      <c r="G329" t="n">
        <v>179.95</v>
      </c>
      <c r="H329" t="n">
        <v>2.31</v>
      </c>
      <c r="I329" t="n">
        <v>32</v>
      </c>
      <c r="J329" t="n">
        <v>207.37</v>
      </c>
      <c r="K329" t="n">
        <v>51.39</v>
      </c>
      <c r="L329" t="n">
        <v>27</v>
      </c>
      <c r="M329" t="n">
        <v>30</v>
      </c>
      <c r="N329" t="n">
        <v>43.97</v>
      </c>
      <c r="O329" t="n">
        <v>25809.25</v>
      </c>
      <c r="P329" t="n">
        <v>1148.38</v>
      </c>
      <c r="Q329" t="n">
        <v>1206.6</v>
      </c>
      <c r="R329" t="n">
        <v>216.58</v>
      </c>
      <c r="S329" t="n">
        <v>133.29</v>
      </c>
      <c r="T329" t="n">
        <v>24843.16</v>
      </c>
      <c r="U329" t="n">
        <v>0.62</v>
      </c>
      <c r="V329" t="n">
        <v>0.78</v>
      </c>
      <c r="W329" t="n">
        <v>0.33</v>
      </c>
      <c r="X329" t="n">
        <v>1.43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1.0069</v>
      </c>
      <c r="E330" t="n">
        <v>99.31999999999999</v>
      </c>
      <c r="F330" t="n">
        <v>95.89</v>
      </c>
      <c r="G330" t="n">
        <v>185.6</v>
      </c>
      <c r="H330" t="n">
        <v>2.38</v>
      </c>
      <c r="I330" t="n">
        <v>31</v>
      </c>
      <c r="J330" t="n">
        <v>208.97</v>
      </c>
      <c r="K330" t="n">
        <v>51.39</v>
      </c>
      <c r="L330" t="n">
        <v>28</v>
      </c>
      <c r="M330" t="n">
        <v>29</v>
      </c>
      <c r="N330" t="n">
        <v>44.57</v>
      </c>
      <c r="O330" t="n">
        <v>26006.56</v>
      </c>
      <c r="P330" t="n">
        <v>1144.49</v>
      </c>
      <c r="Q330" t="n">
        <v>1206.6</v>
      </c>
      <c r="R330" t="n">
        <v>214.05</v>
      </c>
      <c r="S330" t="n">
        <v>133.29</v>
      </c>
      <c r="T330" t="n">
        <v>23582.29</v>
      </c>
      <c r="U330" t="n">
        <v>0.62</v>
      </c>
      <c r="V330" t="n">
        <v>0.78</v>
      </c>
      <c r="W330" t="n">
        <v>0.32</v>
      </c>
      <c r="X330" t="n">
        <v>1.36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1.012</v>
      </c>
      <c r="E331" t="n">
        <v>98.81999999999999</v>
      </c>
      <c r="F331" t="n">
        <v>95.45999999999999</v>
      </c>
      <c r="G331" t="n">
        <v>197.51</v>
      </c>
      <c r="H331" t="n">
        <v>2.45</v>
      </c>
      <c r="I331" t="n">
        <v>29</v>
      </c>
      <c r="J331" t="n">
        <v>210.57</v>
      </c>
      <c r="K331" t="n">
        <v>51.39</v>
      </c>
      <c r="L331" t="n">
        <v>29</v>
      </c>
      <c r="M331" t="n">
        <v>27</v>
      </c>
      <c r="N331" t="n">
        <v>45.18</v>
      </c>
      <c r="O331" t="n">
        <v>26204.71</v>
      </c>
      <c r="P331" t="n">
        <v>1134.58</v>
      </c>
      <c r="Q331" t="n">
        <v>1206.59</v>
      </c>
      <c r="R331" t="n">
        <v>198.42</v>
      </c>
      <c r="S331" t="n">
        <v>133.29</v>
      </c>
      <c r="T331" t="n">
        <v>15775.69</v>
      </c>
      <c r="U331" t="n">
        <v>0.67</v>
      </c>
      <c r="V331" t="n">
        <v>0.78</v>
      </c>
      <c r="W331" t="n">
        <v>0.32</v>
      </c>
      <c r="X331" t="n">
        <v>0.92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1.0083</v>
      </c>
      <c r="E332" t="n">
        <v>99.18000000000001</v>
      </c>
      <c r="F332" t="n">
        <v>95.81999999999999</v>
      </c>
      <c r="G332" t="n">
        <v>198.26</v>
      </c>
      <c r="H332" t="n">
        <v>2.51</v>
      </c>
      <c r="I332" t="n">
        <v>29</v>
      </c>
      <c r="J332" t="n">
        <v>212.19</v>
      </c>
      <c r="K332" t="n">
        <v>51.39</v>
      </c>
      <c r="L332" t="n">
        <v>30</v>
      </c>
      <c r="M332" t="n">
        <v>27</v>
      </c>
      <c r="N332" t="n">
        <v>45.79</v>
      </c>
      <c r="O332" t="n">
        <v>26403.69</v>
      </c>
      <c r="P332" t="n">
        <v>1138.18</v>
      </c>
      <c r="Q332" t="n">
        <v>1206.6</v>
      </c>
      <c r="R332" t="n">
        <v>211.57</v>
      </c>
      <c r="S332" t="n">
        <v>133.29</v>
      </c>
      <c r="T332" t="n">
        <v>22351.13</v>
      </c>
      <c r="U332" t="n">
        <v>0.63</v>
      </c>
      <c r="V332" t="n">
        <v>0.78</v>
      </c>
      <c r="W332" t="n">
        <v>0.32</v>
      </c>
      <c r="X332" t="n">
        <v>1.28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1.0088</v>
      </c>
      <c r="E333" t="n">
        <v>99.13</v>
      </c>
      <c r="F333" t="n">
        <v>95.81</v>
      </c>
      <c r="G333" t="n">
        <v>205.31</v>
      </c>
      <c r="H333" t="n">
        <v>2.58</v>
      </c>
      <c r="I333" t="n">
        <v>28</v>
      </c>
      <c r="J333" t="n">
        <v>213.81</v>
      </c>
      <c r="K333" t="n">
        <v>51.39</v>
      </c>
      <c r="L333" t="n">
        <v>31</v>
      </c>
      <c r="M333" t="n">
        <v>26</v>
      </c>
      <c r="N333" t="n">
        <v>46.41</v>
      </c>
      <c r="O333" t="n">
        <v>26603.52</v>
      </c>
      <c r="P333" t="n">
        <v>1136.57</v>
      </c>
      <c r="Q333" t="n">
        <v>1206.59</v>
      </c>
      <c r="R333" t="n">
        <v>211.07</v>
      </c>
      <c r="S333" t="n">
        <v>133.29</v>
      </c>
      <c r="T333" t="n">
        <v>22109.72</v>
      </c>
      <c r="U333" t="n">
        <v>0.63</v>
      </c>
      <c r="V333" t="n">
        <v>0.78</v>
      </c>
      <c r="W333" t="n">
        <v>0.32</v>
      </c>
      <c r="X333" t="n">
        <v>1.27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1.0097</v>
      </c>
      <c r="E334" t="n">
        <v>99.04000000000001</v>
      </c>
      <c r="F334" t="n">
        <v>95.75</v>
      </c>
      <c r="G334" t="n">
        <v>212.78</v>
      </c>
      <c r="H334" t="n">
        <v>2.64</v>
      </c>
      <c r="I334" t="n">
        <v>27</v>
      </c>
      <c r="J334" t="n">
        <v>215.43</v>
      </c>
      <c r="K334" t="n">
        <v>51.39</v>
      </c>
      <c r="L334" t="n">
        <v>32</v>
      </c>
      <c r="M334" t="n">
        <v>25</v>
      </c>
      <c r="N334" t="n">
        <v>47.04</v>
      </c>
      <c r="O334" t="n">
        <v>26804.21</v>
      </c>
      <c r="P334" t="n">
        <v>1134.37</v>
      </c>
      <c r="Q334" t="n">
        <v>1206.6</v>
      </c>
      <c r="R334" t="n">
        <v>209.09</v>
      </c>
      <c r="S334" t="n">
        <v>133.29</v>
      </c>
      <c r="T334" t="n">
        <v>21123.66</v>
      </c>
      <c r="U334" t="n">
        <v>0.64</v>
      </c>
      <c r="V334" t="n">
        <v>0.78</v>
      </c>
      <c r="W334" t="n">
        <v>0.32</v>
      </c>
      <c r="X334" t="n">
        <v>1.21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1.0107</v>
      </c>
      <c r="E335" t="n">
        <v>98.94</v>
      </c>
      <c r="F335" t="n">
        <v>95.69</v>
      </c>
      <c r="G335" t="n">
        <v>220.83</v>
      </c>
      <c r="H335" t="n">
        <v>2.7</v>
      </c>
      <c r="I335" t="n">
        <v>26</v>
      </c>
      <c r="J335" t="n">
        <v>217.07</v>
      </c>
      <c r="K335" t="n">
        <v>51.39</v>
      </c>
      <c r="L335" t="n">
        <v>33</v>
      </c>
      <c r="M335" t="n">
        <v>24</v>
      </c>
      <c r="N335" t="n">
        <v>47.68</v>
      </c>
      <c r="O335" t="n">
        <v>27005.77</v>
      </c>
      <c r="P335" t="n">
        <v>1132.4</v>
      </c>
      <c r="Q335" t="n">
        <v>1206.59</v>
      </c>
      <c r="R335" t="n">
        <v>207.03</v>
      </c>
      <c r="S335" t="n">
        <v>133.29</v>
      </c>
      <c r="T335" t="n">
        <v>20099.38</v>
      </c>
      <c r="U335" t="n">
        <v>0.64</v>
      </c>
      <c r="V335" t="n">
        <v>0.78</v>
      </c>
      <c r="W335" t="n">
        <v>0.32</v>
      </c>
      <c r="X335" t="n">
        <v>1.15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1.0114</v>
      </c>
      <c r="E336" t="n">
        <v>98.87</v>
      </c>
      <c r="F336" t="n">
        <v>95.65000000000001</v>
      </c>
      <c r="G336" t="n">
        <v>229.56</v>
      </c>
      <c r="H336" t="n">
        <v>2.76</v>
      </c>
      <c r="I336" t="n">
        <v>25</v>
      </c>
      <c r="J336" t="n">
        <v>218.71</v>
      </c>
      <c r="K336" t="n">
        <v>51.39</v>
      </c>
      <c r="L336" t="n">
        <v>34</v>
      </c>
      <c r="M336" t="n">
        <v>23</v>
      </c>
      <c r="N336" t="n">
        <v>48.32</v>
      </c>
      <c r="O336" t="n">
        <v>27208.22</v>
      </c>
      <c r="P336" t="n">
        <v>1129.67</v>
      </c>
      <c r="Q336" t="n">
        <v>1206.59</v>
      </c>
      <c r="R336" t="n">
        <v>205.69</v>
      </c>
      <c r="S336" t="n">
        <v>133.29</v>
      </c>
      <c r="T336" t="n">
        <v>19432.79</v>
      </c>
      <c r="U336" t="n">
        <v>0.65</v>
      </c>
      <c r="V336" t="n">
        <v>0.78</v>
      </c>
      <c r="W336" t="n">
        <v>0.32</v>
      </c>
      <c r="X336" t="n">
        <v>1.11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1.0125</v>
      </c>
      <c r="E337" t="n">
        <v>98.77</v>
      </c>
      <c r="F337" t="n">
        <v>95.58</v>
      </c>
      <c r="G337" t="n">
        <v>238.95</v>
      </c>
      <c r="H337" t="n">
        <v>2.82</v>
      </c>
      <c r="I337" t="n">
        <v>24</v>
      </c>
      <c r="J337" t="n">
        <v>220.36</v>
      </c>
      <c r="K337" t="n">
        <v>51.39</v>
      </c>
      <c r="L337" t="n">
        <v>35</v>
      </c>
      <c r="M337" t="n">
        <v>22</v>
      </c>
      <c r="N337" t="n">
        <v>48.97</v>
      </c>
      <c r="O337" t="n">
        <v>27411.55</v>
      </c>
      <c r="P337" t="n">
        <v>1124.9</v>
      </c>
      <c r="Q337" t="n">
        <v>1206.59</v>
      </c>
      <c r="R337" t="n">
        <v>203.24</v>
      </c>
      <c r="S337" t="n">
        <v>133.29</v>
      </c>
      <c r="T337" t="n">
        <v>18211.95</v>
      </c>
      <c r="U337" t="n">
        <v>0.66</v>
      </c>
      <c r="V337" t="n">
        <v>0.78</v>
      </c>
      <c r="W337" t="n">
        <v>0.32</v>
      </c>
      <c r="X337" t="n">
        <v>1.04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1.0122</v>
      </c>
      <c r="E338" t="n">
        <v>98.8</v>
      </c>
      <c r="F338" t="n">
        <v>95.61</v>
      </c>
      <c r="G338" t="n">
        <v>239.03</v>
      </c>
      <c r="H338" t="n">
        <v>2.88</v>
      </c>
      <c r="I338" t="n">
        <v>24</v>
      </c>
      <c r="J338" t="n">
        <v>222.01</v>
      </c>
      <c r="K338" t="n">
        <v>51.39</v>
      </c>
      <c r="L338" t="n">
        <v>36</v>
      </c>
      <c r="M338" t="n">
        <v>22</v>
      </c>
      <c r="N338" t="n">
        <v>49.62</v>
      </c>
      <c r="O338" t="n">
        <v>27615.8</v>
      </c>
      <c r="P338" t="n">
        <v>1124.23</v>
      </c>
      <c r="Q338" t="n">
        <v>1206.6</v>
      </c>
      <c r="R338" t="n">
        <v>204.28</v>
      </c>
      <c r="S338" t="n">
        <v>133.29</v>
      </c>
      <c r="T338" t="n">
        <v>18729.76</v>
      </c>
      <c r="U338" t="n">
        <v>0.65</v>
      </c>
      <c r="V338" t="n">
        <v>0.78</v>
      </c>
      <c r="W338" t="n">
        <v>0.32</v>
      </c>
      <c r="X338" t="n">
        <v>1.07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1.0133</v>
      </c>
      <c r="E339" t="n">
        <v>98.69</v>
      </c>
      <c r="F339" t="n">
        <v>95.54000000000001</v>
      </c>
      <c r="G339" t="n">
        <v>249.22</v>
      </c>
      <c r="H339" t="n">
        <v>2.94</v>
      </c>
      <c r="I339" t="n">
        <v>23</v>
      </c>
      <c r="J339" t="n">
        <v>223.68</v>
      </c>
      <c r="K339" t="n">
        <v>51.39</v>
      </c>
      <c r="L339" t="n">
        <v>37</v>
      </c>
      <c r="M339" t="n">
        <v>21</v>
      </c>
      <c r="N339" t="n">
        <v>50.29</v>
      </c>
      <c r="O339" t="n">
        <v>27821.09</v>
      </c>
      <c r="P339" t="n">
        <v>1125.24</v>
      </c>
      <c r="Q339" t="n">
        <v>1206.6</v>
      </c>
      <c r="R339" t="n">
        <v>201.76</v>
      </c>
      <c r="S339" t="n">
        <v>133.29</v>
      </c>
      <c r="T339" t="n">
        <v>17475.19</v>
      </c>
      <c r="U339" t="n">
        <v>0.66</v>
      </c>
      <c r="V339" t="n">
        <v>0.78</v>
      </c>
      <c r="W339" t="n">
        <v>0.31</v>
      </c>
      <c r="X339" t="n">
        <v>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1.0136</v>
      </c>
      <c r="E340" t="n">
        <v>98.66</v>
      </c>
      <c r="F340" t="n">
        <v>95.5</v>
      </c>
      <c r="G340" t="n">
        <v>249.14</v>
      </c>
      <c r="H340" t="n">
        <v>3</v>
      </c>
      <c r="I340" t="n">
        <v>23</v>
      </c>
      <c r="J340" t="n">
        <v>225.35</v>
      </c>
      <c r="K340" t="n">
        <v>51.39</v>
      </c>
      <c r="L340" t="n">
        <v>38</v>
      </c>
      <c r="M340" t="n">
        <v>21</v>
      </c>
      <c r="N340" t="n">
        <v>50.96</v>
      </c>
      <c r="O340" t="n">
        <v>28027.19</v>
      </c>
      <c r="P340" t="n">
        <v>1121.19</v>
      </c>
      <c r="Q340" t="n">
        <v>1206.59</v>
      </c>
      <c r="R340" t="n">
        <v>200.39</v>
      </c>
      <c r="S340" t="n">
        <v>133.29</v>
      </c>
      <c r="T340" t="n">
        <v>16791.17</v>
      </c>
      <c r="U340" t="n">
        <v>0.67</v>
      </c>
      <c r="V340" t="n">
        <v>0.78</v>
      </c>
      <c r="W340" t="n">
        <v>0.32</v>
      </c>
      <c r="X340" t="n">
        <v>0.96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1.0132</v>
      </c>
      <c r="E341" t="n">
        <v>98.7</v>
      </c>
      <c r="F341" t="n">
        <v>95.58</v>
      </c>
      <c r="G341" t="n">
        <v>260.67</v>
      </c>
      <c r="H341" t="n">
        <v>3.05</v>
      </c>
      <c r="I341" t="n">
        <v>22</v>
      </c>
      <c r="J341" t="n">
        <v>227.03</v>
      </c>
      <c r="K341" t="n">
        <v>51.39</v>
      </c>
      <c r="L341" t="n">
        <v>39</v>
      </c>
      <c r="M341" t="n">
        <v>20</v>
      </c>
      <c r="N341" t="n">
        <v>51.64</v>
      </c>
      <c r="O341" t="n">
        <v>28234.24</v>
      </c>
      <c r="P341" t="n">
        <v>1120.83</v>
      </c>
      <c r="Q341" t="n">
        <v>1206.59</v>
      </c>
      <c r="R341" t="n">
        <v>203.53</v>
      </c>
      <c r="S341" t="n">
        <v>133.29</v>
      </c>
      <c r="T341" t="n">
        <v>18369.3</v>
      </c>
      <c r="U341" t="n">
        <v>0.65</v>
      </c>
      <c r="V341" t="n">
        <v>0.78</v>
      </c>
      <c r="W341" t="n">
        <v>0.31</v>
      </c>
      <c r="X341" t="n">
        <v>1.04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1.0146</v>
      </c>
      <c r="E342" t="n">
        <v>98.56</v>
      </c>
      <c r="F342" t="n">
        <v>95.48</v>
      </c>
      <c r="G342" t="n">
        <v>272.8</v>
      </c>
      <c r="H342" t="n">
        <v>3.11</v>
      </c>
      <c r="I342" t="n">
        <v>21</v>
      </c>
      <c r="J342" t="n">
        <v>228.71</v>
      </c>
      <c r="K342" t="n">
        <v>51.39</v>
      </c>
      <c r="L342" t="n">
        <v>40</v>
      </c>
      <c r="M342" t="n">
        <v>19</v>
      </c>
      <c r="N342" t="n">
        <v>52.32</v>
      </c>
      <c r="O342" t="n">
        <v>28442.24</v>
      </c>
      <c r="P342" t="n">
        <v>1114.73</v>
      </c>
      <c r="Q342" t="n">
        <v>1206.62</v>
      </c>
      <c r="R342" t="n">
        <v>199.93</v>
      </c>
      <c r="S342" t="n">
        <v>133.29</v>
      </c>
      <c r="T342" t="n">
        <v>16572.23</v>
      </c>
      <c r="U342" t="n">
        <v>0.67</v>
      </c>
      <c r="V342" t="n">
        <v>0.78</v>
      </c>
      <c r="W342" t="n">
        <v>0.31</v>
      </c>
      <c r="X342" t="n">
        <v>0.9399999999999999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0.8051</v>
      </c>
      <c r="E343" t="n">
        <v>124.21</v>
      </c>
      <c r="F343" t="n">
        <v>116.68</v>
      </c>
      <c r="G343" t="n">
        <v>14.8</v>
      </c>
      <c r="H343" t="n">
        <v>0.34</v>
      </c>
      <c r="I343" t="n">
        <v>473</v>
      </c>
      <c r="J343" t="n">
        <v>51.33</v>
      </c>
      <c r="K343" t="n">
        <v>24.83</v>
      </c>
      <c r="L343" t="n">
        <v>1</v>
      </c>
      <c r="M343" t="n">
        <v>471</v>
      </c>
      <c r="N343" t="n">
        <v>5.51</v>
      </c>
      <c r="O343" t="n">
        <v>6564.78</v>
      </c>
      <c r="P343" t="n">
        <v>651.73</v>
      </c>
      <c r="Q343" t="n">
        <v>1206.64</v>
      </c>
      <c r="R343" t="n">
        <v>919.21</v>
      </c>
      <c r="S343" t="n">
        <v>133.29</v>
      </c>
      <c r="T343" t="n">
        <v>373953.1</v>
      </c>
      <c r="U343" t="n">
        <v>0.15</v>
      </c>
      <c r="V343" t="n">
        <v>0.64</v>
      </c>
      <c r="W343" t="n">
        <v>1.03</v>
      </c>
      <c r="X343" t="n">
        <v>22.14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0.9247</v>
      </c>
      <c r="E344" t="n">
        <v>108.14</v>
      </c>
      <c r="F344" t="n">
        <v>103.9</v>
      </c>
      <c r="G344" t="n">
        <v>30.56</v>
      </c>
      <c r="H344" t="n">
        <v>0.66</v>
      </c>
      <c r="I344" t="n">
        <v>204</v>
      </c>
      <c r="J344" t="n">
        <v>52.47</v>
      </c>
      <c r="K344" t="n">
        <v>24.83</v>
      </c>
      <c r="L344" t="n">
        <v>2</v>
      </c>
      <c r="M344" t="n">
        <v>202</v>
      </c>
      <c r="N344" t="n">
        <v>5.64</v>
      </c>
      <c r="O344" t="n">
        <v>6705.1</v>
      </c>
      <c r="P344" t="n">
        <v>562.6799999999999</v>
      </c>
      <c r="Q344" t="n">
        <v>1206.63</v>
      </c>
      <c r="R344" t="n">
        <v>484.97</v>
      </c>
      <c r="S344" t="n">
        <v>133.29</v>
      </c>
      <c r="T344" t="n">
        <v>158174.94</v>
      </c>
      <c r="U344" t="n">
        <v>0.27</v>
      </c>
      <c r="V344" t="n">
        <v>0.72</v>
      </c>
      <c r="W344" t="n">
        <v>0.6</v>
      </c>
      <c r="X344" t="n">
        <v>9.359999999999999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0.965</v>
      </c>
      <c r="E345" t="n">
        <v>103.63</v>
      </c>
      <c r="F345" t="n">
        <v>100.33</v>
      </c>
      <c r="G345" t="n">
        <v>47.4</v>
      </c>
      <c r="H345" t="n">
        <v>0.97</v>
      </c>
      <c r="I345" t="n">
        <v>127</v>
      </c>
      <c r="J345" t="n">
        <v>53.61</v>
      </c>
      <c r="K345" t="n">
        <v>24.83</v>
      </c>
      <c r="L345" t="n">
        <v>3</v>
      </c>
      <c r="M345" t="n">
        <v>125</v>
      </c>
      <c r="N345" t="n">
        <v>5.78</v>
      </c>
      <c r="O345" t="n">
        <v>6845.59</v>
      </c>
      <c r="P345" t="n">
        <v>524.75</v>
      </c>
      <c r="Q345" t="n">
        <v>1206.59</v>
      </c>
      <c r="R345" t="n">
        <v>364.16</v>
      </c>
      <c r="S345" t="n">
        <v>133.29</v>
      </c>
      <c r="T345" t="n">
        <v>98156.96000000001</v>
      </c>
      <c r="U345" t="n">
        <v>0.37</v>
      </c>
      <c r="V345" t="n">
        <v>0.75</v>
      </c>
      <c r="W345" t="n">
        <v>0.48</v>
      </c>
      <c r="X345" t="n">
        <v>5.79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0.9873</v>
      </c>
      <c r="E346" t="n">
        <v>101.29</v>
      </c>
      <c r="F346" t="n">
        <v>98.44</v>
      </c>
      <c r="G346" t="n">
        <v>65.63</v>
      </c>
      <c r="H346" t="n">
        <v>1.27</v>
      </c>
      <c r="I346" t="n">
        <v>90</v>
      </c>
      <c r="J346" t="n">
        <v>54.75</v>
      </c>
      <c r="K346" t="n">
        <v>24.83</v>
      </c>
      <c r="L346" t="n">
        <v>4</v>
      </c>
      <c r="M346" t="n">
        <v>88</v>
      </c>
      <c r="N346" t="n">
        <v>5.92</v>
      </c>
      <c r="O346" t="n">
        <v>6986.39</v>
      </c>
      <c r="P346" t="n">
        <v>495.03</v>
      </c>
      <c r="Q346" t="n">
        <v>1206.61</v>
      </c>
      <c r="R346" t="n">
        <v>299.82</v>
      </c>
      <c r="S346" t="n">
        <v>133.29</v>
      </c>
      <c r="T346" t="n">
        <v>66172.64</v>
      </c>
      <c r="U346" t="n">
        <v>0.44</v>
      </c>
      <c r="V346" t="n">
        <v>0.76</v>
      </c>
      <c r="W346" t="n">
        <v>0.42</v>
      </c>
      <c r="X346" t="n">
        <v>3.9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0.9972</v>
      </c>
      <c r="E347" t="n">
        <v>100.28</v>
      </c>
      <c r="F347" t="n">
        <v>97.69</v>
      </c>
      <c r="G347" t="n">
        <v>84.94</v>
      </c>
      <c r="H347" t="n">
        <v>1.55</v>
      </c>
      <c r="I347" t="n">
        <v>69</v>
      </c>
      <c r="J347" t="n">
        <v>55.89</v>
      </c>
      <c r="K347" t="n">
        <v>24.83</v>
      </c>
      <c r="L347" t="n">
        <v>5</v>
      </c>
      <c r="M347" t="n">
        <v>57</v>
      </c>
      <c r="N347" t="n">
        <v>6.07</v>
      </c>
      <c r="O347" t="n">
        <v>7127.49</v>
      </c>
      <c r="P347" t="n">
        <v>471.84</v>
      </c>
      <c r="Q347" t="n">
        <v>1206.59</v>
      </c>
      <c r="R347" t="n">
        <v>274.31</v>
      </c>
      <c r="S347" t="n">
        <v>133.29</v>
      </c>
      <c r="T347" t="n">
        <v>53521.16</v>
      </c>
      <c r="U347" t="n">
        <v>0.49</v>
      </c>
      <c r="V347" t="n">
        <v>0.77</v>
      </c>
      <c r="W347" t="n">
        <v>0.4</v>
      </c>
      <c r="X347" t="n">
        <v>3.15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1.001</v>
      </c>
      <c r="E348" t="n">
        <v>99.90000000000001</v>
      </c>
      <c r="F348" t="n">
        <v>97.39</v>
      </c>
      <c r="G348" t="n">
        <v>94.25</v>
      </c>
      <c r="H348" t="n">
        <v>1.82</v>
      </c>
      <c r="I348" t="n">
        <v>62</v>
      </c>
      <c r="J348" t="n">
        <v>57.04</v>
      </c>
      <c r="K348" t="n">
        <v>24.83</v>
      </c>
      <c r="L348" t="n">
        <v>6</v>
      </c>
      <c r="M348" t="n">
        <v>6</v>
      </c>
      <c r="N348" t="n">
        <v>6.21</v>
      </c>
      <c r="O348" t="n">
        <v>7268.89</v>
      </c>
      <c r="P348" t="n">
        <v>465.16</v>
      </c>
      <c r="Q348" t="n">
        <v>1206.65</v>
      </c>
      <c r="R348" t="n">
        <v>262.11</v>
      </c>
      <c r="S348" t="n">
        <v>133.29</v>
      </c>
      <c r="T348" t="n">
        <v>47454.78</v>
      </c>
      <c r="U348" t="n">
        <v>0.51</v>
      </c>
      <c r="V348" t="n">
        <v>0.77</v>
      </c>
      <c r="W348" t="n">
        <v>0.45</v>
      </c>
      <c r="X348" t="n">
        <v>2.85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1.0008</v>
      </c>
      <c r="E349" t="n">
        <v>99.92</v>
      </c>
      <c r="F349" t="n">
        <v>97.41</v>
      </c>
      <c r="G349" t="n">
        <v>94.27</v>
      </c>
      <c r="H349" t="n">
        <v>2.09</v>
      </c>
      <c r="I349" t="n">
        <v>62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473.55</v>
      </c>
      <c r="Q349" t="n">
        <v>1206.63</v>
      </c>
      <c r="R349" t="n">
        <v>262.87</v>
      </c>
      <c r="S349" t="n">
        <v>133.29</v>
      </c>
      <c r="T349" t="n">
        <v>47837</v>
      </c>
      <c r="U349" t="n">
        <v>0.51</v>
      </c>
      <c r="V349" t="n">
        <v>0.77</v>
      </c>
      <c r="W349" t="n">
        <v>0.45</v>
      </c>
      <c r="X349" t="n">
        <v>2.87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0.5227000000000001</v>
      </c>
      <c r="E350" t="n">
        <v>191.33</v>
      </c>
      <c r="F350" t="n">
        <v>155.37</v>
      </c>
      <c r="G350" t="n">
        <v>7.51</v>
      </c>
      <c r="H350" t="n">
        <v>0.13</v>
      </c>
      <c r="I350" t="n">
        <v>1241</v>
      </c>
      <c r="J350" t="n">
        <v>133.21</v>
      </c>
      <c r="K350" t="n">
        <v>46.47</v>
      </c>
      <c r="L350" t="n">
        <v>1</v>
      </c>
      <c r="M350" t="n">
        <v>1239</v>
      </c>
      <c r="N350" t="n">
        <v>20.75</v>
      </c>
      <c r="O350" t="n">
        <v>16663.42</v>
      </c>
      <c r="P350" t="n">
        <v>1693.39</v>
      </c>
      <c r="Q350" t="n">
        <v>1206.78</v>
      </c>
      <c r="R350" t="n">
        <v>2236.5</v>
      </c>
      <c r="S350" t="n">
        <v>133.29</v>
      </c>
      <c r="T350" t="n">
        <v>1028757.02</v>
      </c>
      <c r="U350" t="n">
        <v>0.06</v>
      </c>
      <c r="V350" t="n">
        <v>0.48</v>
      </c>
      <c r="W350" t="n">
        <v>2.26</v>
      </c>
      <c r="X350" t="n">
        <v>60.81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0.7671</v>
      </c>
      <c r="E351" t="n">
        <v>130.37</v>
      </c>
      <c r="F351" t="n">
        <v>115.8</v>
      </c>
      <c r="G351" t="n">
        <v>15.27</v>
      </c>
      <c r="H351" t="n">
        <v>0.26</v>
      </c>
      <c r="I351" t="n">
        <v>455</v>
      </c>
      <c r="J351" t="n">
        <v>134.55</v>
      </c>
      <c r="K351" t="n">
        <v>46.47</v>
      </c>
      <c r="L351" t="n">
        <v>2</v>
      </c>
      <c r="M351" t="n">
        <v>453</v>
      </c>
      <c r="N351" t="n">
        <v>21.09</v>
      </c>
      <c r="O351" t="n">
        <v>16828.84</v>
      </c>
      <c r="P351" t="n">
        <v>1254.82</v>
      </c>
      <c r="Q351" t="n">
        <v>1206.68</v>
      </c>
      <c r="R351" t="n">
        <v>889.16</v>
      </c>
      <c r="S351" t="n">
        <v>133.29</v>
      </c>
      <c r="T351" t="n">
        <v>359017.8</v>
      </c>
      <c r="U351" t="n">
        <v>0.15</v>
      </c>
      <c r="V351" t="n">
        <v>0.65</v>
      </c>
      <c r="W351" t="n">
        <v>1</v>
      </c>
      <c r="X351" t="n">
        <v>21.26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0.8535</v>
      </c>
      <c r="E352" t="n">
        <v>117.17</v>
      </c>
      <c r="F352" t="n">
        <v>107.39</v>
      </c>
      <c r="G352" t="n">
        <v>23.1</v>
      </c>
      <c r="H352" t="n">
        <v>0.39</v>
      </c>
      <c r="I352" t="n">
        <v>279</v>
      </c>
      <c r="J352" t="n">
        <v>135.9</v>
      </c>
      <c r="K352" t="n">
        <v>46.47</v>
      </c>
      <c r="L352" t="n">
        <v>3</v>
      </c>
      <c r="M352" t="n">
        <v>277</v>
      </c>
      <c r="N352" t="n">
        <v>21.43</v>
      </c>
      <c r="O352" t="n">
        <v>16994.64</v>
      </c>
      <c r="P352" t="n">
        <v>1158.09</v>
      </c>
      <c r="Q352" t="n">
        <v>1206.64</v>
      </c>
      <c r="R352" t="n">
        <v>603.55</v>
      </c>
      <c r="S352" t="n">
        <v>133.29</v>
      </c>
      <c r="T352" t="n">
        <v>217091.25</v>
      </c>
      <c r="U352" t="n">
        <v>0.22</v>
      </c>
      <c r="V352" t="n">
        <v>0.7</v>
      </c>
      <c r="W352" t="n">
        <v>0.72</v>
      </c>
      <c r="X352" t="n">
        <v>12.85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0.8969</v>
      </c>
      <c r="E353" t="n">
        <v>111.5</v>
      </c>
      <c r="F353" t="n">
        <v>103.82</v>
      </c>
      <c r="G353" t="n">
        <v>30.84</v>
      </c>
      <c r="H353" t="n">
        <v>0.52</v>
      </c>
      <c r="I353" t="n">
        <v>202</v>
      </c>
      <c r="J353" t="n">
        <v>137.25</v>
      </c>
      <c r="K353" t="n">
        <v>46.47</v>
      </c>
      <c r="L353" t="n">
        <v>4</v>
      </c>
      <c r="M353" t="n">
        <v>200</v>
      </c>
      <c r="N353" t="n">
        <v>21.78</v>
      </c>
      <c r="O353" t="n">
        <v>17160.92</v>
      </c>
      <c r="P353" t="n">
        <v>1114.67</v>
      </c>
      <c r="Q353" t="n">
        <v>1206.62</v>
      </c>
      <c r="R353" t="n">
        <v>482.43</v>
      </c>
      <c r="S353" t="n">
        <v>133.29</v>
      </c>
      <c r="T353" t="n">
        <v>156919.56</v>
      </c>
      <c r="U353" t="n">
        <v>0.28</v>
      </c>
      <c r="V353" t="n">
        <v>0.72</v>
      </c>
      <c r="W353" t="n">
        <v>0.6</v>
      </c>
      <c r="X353" t="n">
        <v>9.279999999999999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0.9238</v>
      </c>
      <c r="E354" t="n">
        <v>108.25</v>
      </c>
      <c r="F354" t="n">
        <v>101.77</v>
      </c>
      <c r="G354" t="n">
        <v>38.65</v>
      </c>
      <c r="H354" t="n">
        <v>0.64</v>
      </c>
      <c r="I354" t="n">
        <v>158</v>
      </c>
      <c r="J354" t="n">
        <v>138.6</v>
      </c>
      <c r="K354" t="n">
        <v>46.47</v>
      </c>
      <c r="L354" t="n">
        <v>5</v>
      </c>
      <c r="M354" t="n">
        <v>156</v>
      </c>
      <c r="N354" t="n">
        <v>22.13</v>
      </c>
      <c r="O354" t="n">
        <v>17327.69</v>
      </c>
      <c r="P354" t="n">
        <v>1087.59</v>
      </c>
      <c r="Q354" t="n">
        <v>1206.6</v>
      </c>
      <c r="R354" t="n">
        <v>412.99</v>
      </c>
      <c r="S354" t="n">
        <v>133.29</v>
      </c>
      <c r="T354" t="n">
        <v>122417.54</v>
      </c>
      <c r="U354" t="n">
        <v>0.32</v>
      </c>
      <c r="V354" t="n">
        <v>0.74</v>
      </c>
      <c r="W354" t="n">
        <v>0.53</v>
      </c>
      <c r="X354" t="n">
        <v>7.23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0.9433</v>
      </c>
      <c r="E355" t="n">
        <v>106.02</v>
      </c>
      <c r="F355" t="n">
        <v>100.32</v>
      </c>
      <c r="G355" t="n">
        <v>46.66</v>
      </c>
      <c r="H355" t="n">
        <v>0.76</v>
      </c>
      <c r="I355" t="n">
        <v>129</v>
      </c>
      <c r="J355" t="n">
        <v>139.95</v>
      </c>
      <c r="K355" t="n">
        <v>46.47</v>
      </c>
      <c r="L355" t="n">
        <v>6</v>
      </c>
      <c r="M355" t="n">
        <v>127</v>
      </c>
      <c r="N355" t="n">
        <v>22.49</v>
      </c>
      <c r="O355" t="n">
        <v>17494.97</v>
      </c>
      <c r="P355" t="n">
        <v>1067.09</v>
      </c>
      <c r="Q355" t="n">
        <v>1206.6</v>
      </c>
      <c r="R355" t="n">
        <v>363.95</v>
      </c>
      <c r="S355" t="n">
        <v>133.29</v>
      </c>
      <c r="T355" t="n">
        <v>98040.64999999999</v>
      </c>
      <c r="U355" t="n">
        <v>0.37</v>
      </c>
      <c r="V355" t="n">
        <v>0.75</v>
      </c>
      <c r="W355" t="n">
        <v>0.48</v>
      </c>
      <c r="X355" t="n">
        <v>5.78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0.9562</v>
      </c>
      <c r="E356" t="n">
        <v>104.58</v>
      </c>
      <c r="F356" t="n">
        <v>99.43000000000001</v>
      </c>
      <c r="G356" t="n">
        <v>54.73</v>
      </c>
      <c r="H356" t="n">
        <v>0.88</v>
      </c>
      <c r="I356" t="n">
        <v>109</v>
      </c>
      <c r="J356" t="n">
        <v>141.31</v>
      </c>
      <c r="K356" t="n">
        <v>46.47</v>
      </c>
      <c r="L356" t="n">
        <v>7</v>
      </c>
      <c r="M356" t="n">
        <v>107</v>
      </c>
      <c r="N356" t="n">
        <v>22.85</v>
      </c>
      <c r="O356" t="n">
        <v>17662.75</v>
      </c>
      <c r="P356" t="n">
        <v>1052.85</v>
      </c>
      <c r="Q356" t="n">
        <v>1206.59</v>
      </c>
      <c r="R356" t="n">
        <v>333.36</v>
      </c>
      <c r="S356" t="n">
        <v>133.29</v>
      </c>
      <c r="T356" t="n">
        <v>82845.71000000001</v>
      </c>
      <c r="U356" t="n">
        <v>0.4</v>
      </c>
      <c r="V356" t="n">
        <v>0.75</v>
      </c>
      <c r="W356" t="n">
        <v>0.45</v>
      </c>
      <c r="X356" t="n">
        <v>4.89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0.966</v>
      </c>
      <c r="E357" t="n">
        <v>103.52</v>
      </c>
      <c r="F357" t="n">
        <v>98.75</v>
      </c>
      <c r="G357" t="n">
        <v>62.37</v>
      </c>
      <c r="H357" t="n">
        <v>0.99</v>
      </c>
      <c r="I357" t="n">
        <v>95</v>
      </c>
      <c r="J357" t="n">
        <v>142.68</v>
      </c>
      <c r="K357" t="n">
        <v>46.47</v>
      </c>
      <c r="L357" t="n">
        <v>8</v>
      </c>
      <c r="M357" t="n">
        <v>93</v>
      </c>
      <c r="N357" t="n">
        <v>23.21</v>
      </c>
      <c r="O357" t="n">
        <v>17831.04</v>
      </c>
      <c r="P357" t="n">
        <v>1041.02</v>
      </c>
      <c r="Q357" t="n">
        <v>1206.6</v>
      </c>
      <c r="R357" t="n">
        <v>310.41</v>
      </c>
      <c r="S357" t="n">
        <v>133.29</v>
      </c>
      <c r="T357" t="n">
        <v>71444.53999999999</v>
      </c>
      <c r="U357" t="n">
        <v>0.43</v>
      </c>
      <c r="V357" t="n">
        <v>0.76</v>
      </c>
      <c r="W357" t="n">
        <v>0.43</v>
      </c>
      <c r="X357" t="n">
        <v>4.21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0.9616</v>
      </c>
      <c r="E358" t="n">
        <v>103.99</v>
      </c>
      <c r="F358" t="n">
        <v>99.5</v>
      </c>
      <c r="G358" t="n">
        <v>70.23999999999999</v>
      </c>
      <c r="H358" t="n">
        <v>1.11</v>
      </c>
      <c r="I358" t="n">
        <v>85</v>
      </c>
      <c r="J358" t="n">
        <v>144.05</v>
      </c>
      <c r="K358" t="n">
        <v>46.47</v>
      </c>
      <c r="L358" t="n">
        <v>9</v>
      </c>
      <c r="M358" t="n">
        <v>83</v>
      </c>
      <c r="N358" t="n">
        <v>23.58</v>
      </c>
      <c r="O358" t="n">
        <v>17999.83</v>
      </c>
      <c r="P358" t="n">
        <v>1044.65</v>
      </c>
      <c r="Q358" t="n">
        <v>1206.6</v>
      </c>
      <c r="R358" t="n">
        <v>339.74</v>
      </c>
      <c r="S358" t="n">
        <v>133.29</v>
      </c>
      <c r="T358" t="n">
        <v>86157.78999999999</v>
      </c>
      <c r="U358" t="n">
        <v>0.39</v>
      </c>
      <c r="V358" t="n">
        <v>0.75</v>
      </c>
      <c r="W358" t="n">
        <v>0.37</v>
      </c>
      <c r="X358" t="n">
        <v>4.96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0.9785</v>
      </c>
      <c r="E359" t="n">
        <v>102.2</v>
      </c>
      <c r="F359" t="n">
        <v>97.98</v>
      </c>
      <c r="G359" t="n">
        <v>78.38</v>
      </c>
      <c r="H359" t="n">
        <v>1.22</v>
      </c>
      <c r="I359" t="n">
        <v>75</v>
      </c>
      <c r="J359" t="n">
        <v>145.42</v>
      </c>
      <c r="K359" t="n">
        <v>46.47</v>
      </c>
      <c r="L359" t="n">
        <v>10</v>
      </c>
      <c r="M359" t="n">
        <v>73</v>
      </c>
      <c r="N359" t="n">
        <v>23.95</v>
      </c>
      <c r="O359" t="n">
        <v>18169.15</v>
      </c>
      <c r="P359" t="n">
        <v>1024.02</v>
      </c>
      <c r="Q359" t="n">
        <v>1206.62</v>
      </c>
      <c r="R359" t="n">
        <v>284.8</v>
      </c>
      <c r="S359" t="n">
        <v>133.29</v>
      </c>
      <c r="T359" t="n">
        <v>58736.4</v>
      </c>
      <c r="U359" t="n">
        <v>0.47</v>
      </c>
      <c r="V359" t="n">
        <v>0.76</v>
      </c>
      <c r="W359" t="n">
        <v>0.39</v>
      </c>
      <c r="X359" t="n">
        <v>3.44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0.9834000000000001</v>
      </c>
      <c r="E360" t="n">
        <v>101.69</v>
      </c>
      <c r="F360" t="n">
        <v>97.66</v>
      </c>
      <c r="G360" t="n">
        <v>86.17</v>
      </c>
      <c r="H360" t="n">
        <v>1.33</v>
      </c>
      <c r="I360" t="n">
        <v>68</v>
      </c>
      <c r="J360" t="n">
        <v>146.8</v>
      </c>
      <c r="K360" t="n">
        <v>46.47</v>
      </c>
      <c r="L360" t="n">
        <v>11</v>
      </c>
      <c r="M360" t="n">
        <v>66</v>
      </c>
      <c r="N360" t="n">
        <v>24.33</v>
      </c>
      <c r="O360" t="n">
        <v>18338.99</v>
      </c>
      <c r="P360" t="n">
        <v>1015.17</v>
      </c>
      <c r="Q360" t="n">
        <v>1206.59</v>
      </c>
      <c r="R360" t="n">
        <v>273.95</v>
      </c>
      <c r="S360" t="n">
        <v>133.29</v>
      </c>
      <c r="T360" t="n">
        <v>53348.82</v>
      </c>
      <c r="U360" t="n">
        <v>0.49</v>
      </c>
      <c r="V360" t="n">
        <v>0.77</v>
      </c>
      <c r="W360" t="n">
        <v>0.38</v>
      </c>
      <c r="X360" t="n">
        <v>3.12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0.9879</v>
      </c>
      <c r="E361" t="n">
        <v>101.22</v>
      </c>
      <c r="F361" t="n">
        <v>97.34999999999999</v>
      </c>
      <c r="G361" t="n">
        <v>94.20999999999999</v>
      </c>
      <c r="H361" t="n">
        <v>1.43</v>
      </c>
      <c r="I361" t="n">
        <v>62</v>
      </c>
      <c r="J361" t="n">
        <v>148.18</v>
      </c>
      <c r="K361" t="n">
        <v>46.47</v>
      </c>
      <c r="L361" t="n">
        <v>12</v>
      </c>
      <c r="M361" t="n">
        <v>60</v>
      </c>
      <c r="N361" t="n">
        <v>24.71</v>
      </c>
      <c r="O361" t="n">
        <v>18509.36</v>
      </c>
      <c r="P361" t="n">
        <v>1007.63</v>
      </c>
      <c r="Q361" t="n">
        <v>1206.59</v>
      </c>
      <c r="R361" t="n">
        <v>263.45</v>
      </c>
      <c r="S361" t="n">
        <v>133.29</v>
      </c>
      <c r="T361" t="n">
        <v>48128.25</v>
      </c>
      <c r="U361" t="n">
        <v>0.51</v>
      </c>
      <c r="V361" t="n">
        <v>0.77</v>
      </c>
      <c r="W361" t="n">
        <v>0.37</v>
      </c>
      <c r="X361" t="n">
        <v>2.81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0.9912</v>
      </c>
      <c r="E362" t="n">
        <v>100.88</v>
      </c>
      <c r="F362" t="n">
        <v>97.15000000000001</v>
      </c>
      <c r="G362" t="n">
        <v>102.26</v>
      </c>
      <c r="H362" t="n">
        <v>1.54</v>
      </c>
      <c r="I362" t="n">
        <v>57</v>
      </c>
      <c r="J362" t="n">
        <v>149.56</v>
      </c>
      <c r="K362" t="n">
        <v>46.47</v>
      </c>
      <c r="L362" t="n">
        <v>13</v>
      </c>
      <c r="M362" t="n">
        <v>55</v>
      </c>
      <c r="N362" t="n">
        <v>25.1</v>
      </c>
      <c r="O362" t="n">
        <v>18680.25</v>
      </c>
      <c r="P362" t="n">
        <v>1000.61</v>
      </c>
      <c r="Q362" t="n">
        <v>1206.6</v>
      </c>
      <c r="R362" t="n">
        <v>256.58</v>
      </c>
      <c r="S362" t="n">
        <v>133.29</v>
      </c>
      <c r="T362" t="n">
        <v>44718.66</v>
      </c>
      <c r="U362" t="n">
        <v>0.52</v>
      </c>
      <c r="V362" t="n">
        <v>0.77</v>
      </c>
      <c r="W362" t="n">
        <v>0.37</v>
      </c>
      <c r="X362" t="n">
        <v>2.61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0.9956</v>
      </c>
      <c r="E363" t="n">
        <v>100.45</v>
      </c>
      <c r="F363" t="n">
        <v>96.84999999999999</v>
      </c>
      <c r="G363" t="n">
        <v>111.75</v>
      </c>
      <c r="H363" t="n">
        <v>1.64</v>
      </c>
      <c r="I363" t="n">
        <v>52</v>
      </c>
      <c r="J363" t="n">
        <v>150.95</v>
      </c>
      <c r="K363" t="n">
        <v>46.47</v>
      </c>
      <c r="L363" t="n">
        <v>14</v>
      </c>
      <c r="M363" t="n">
        <v>50</v>
      </c>
      <c r="N363" t="n">
        <v>25.49</v>
      </c>
      <c r="O363" t="n">
        <v>18851.69</v>
      </c>
      <c r="P363" t="n">
        <v>993.01</v>
      </c>
      <c r="Q363" t="n">
        <v>1206.59</v>
      </c>
      <c r="R363" t="n">
        <v>246.26</v>
      </c>
      <c r="S363" t="n">
        <v>133.29</v>
      </c>
      <c r="T363" t="n">
        <v>39579.79</v>
      </c>
      <c r="U363" t="n">
        <v>0.54</v>
      </c>
      <c r="V363" t="n">
        <v>0.77</v>
      </c>
      <c r="W363" t="n">
        <v>0.36</v>
      </c>
      <c r="X363" t="n">
        <v>2.31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0.9986</v>
      </c>
      <c r="E364" t="n">
        <v>100.14</v>
      </c>
      <c r="F364" t="n">
        <v>96.65000000000001</v>
      </c>
      <c r="G364" t="n">
        <v>120.82</v>
      </c>
      <c r="H364" t="n">
        <v>1.74</v>
      </c>
      <c r="I364" t="n">
        <v>48</v>
      </c>
      <c r="J364" t="n">
        <v>152.35</v>
      </c>
      <c r="K364" t="n">
        <v>46.47</v>
      </c>
      <c r="L364" t="n">
        <v>15</v>
      </c>
      <c r="M364" t="n">
        <v>46</v>
      </c>
      <c r="N364" t="n">
        <v>25.88</v>
      </c>
      <c r="O364" t="n">
        <v>19023.66</v>
      </c>
      <c r="P364" t="n">
        <v>984.8099999999999</v>
      </c>
      <c r="Q364" t="n">
        <v>1206.6</v>
      </c>
      <c r="R364" t="n">
        <v>239.63</v>
      </c>
      <c r="S364" t="n">
        <v>133.29</v>
      </c>
      <c r="T364" t="n">
        <v>36285.44</v>
      </c>
      <c r="U364" t="n">
        <v>0.5600000000000001</v>
      </c>
      <c r="V364" t="n">
        <v>0.77</v>
      </c>
      <c r="W364" t="n">
        <v>0.35</v>
      </c>
      <c r="X364" t="n">
        <v>2.11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1.0007</v>
      </c>
      <c r="E365" t="n">
        <v>99.93000000000001</v>
      </c>
      <c r="F365" t="n">
        <v>96.52</v>
      </c>
      <c r="G365" t="n">
        <v>128.7</v>
      </c>
      <c r="H365" t="n">
        <v>1.84</v>
      </c>
      <c r="I365" t="n">
        <v>45</v>
      </c>
      <c r="J365" t="n">
        <v>153.75</v>
      </c>
      <c r="K365" t="n">
        <v>46.47</v>
      </c>
      <c r="L365" t="n">
        <v>16</v>
      </c>
      <c r="M365" t="n">
        <v>43</v>
      </c>
      <c r="N365" t="n">
        <v>26.28</v>
      </c>
      <c r="O365" t="n">
        <v>19196.18</v>
      </c>
      <c r="P365" t="n">
        <v>980.79</v>
      </c>
      <c r="Q365" t="n">
        <v>1206.63</v>
      </c>
      <c r="R365" t="n">
        <v>235.19</v>
      </c>
      <c r="S365" t="n">
        <v>133.29</v>
      </c>
      <c r="T365" t="n">
        <v>34084</v>
      </c>
      <c r="U365" t="n">
        <v>0.57</v>
      </c>
      <c r="V365" t="n">
        <v>0.78</v>
      </c>
      <c r="W365" t="n">
        <v>0.35</v>
      </c>
      <c r="X365" t="n">
        <v>1.98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1.0003</v>
      </c>
      <c r="E366" t="n">
        <v>99.97</v>
      </c>
      <c r="F366" t="n">
        <v>96.62</v>
      </c>
      <c r="G366" t="n">
        <v>134.81</v>
      </c>
      <c r="H366" t="n">
        <v>1.94</v>
      </c>
      <c r="I366" t="n">
        <v>43</v>
      </c>
      <c r="J366" t="n">
        <v>155.15</v>
      </c>
      <c r="K366" t="n">
        <v>46.47</v>
      </c>
      <c r="L366" t="n">
        <v>17</v>
      </c>
      <c r="M366" t="n">
        <v>41</v>
      </c>
      <c r="N366" t="n">
        <v>26.68</v>
      </c>
      <c r="O366" t="n">
        <v>19369.26</v>
      </c>
      <c r="P366" t="n">
        <v>975.79</v>
      </c>
      <c r="Q366" t="n">
        <v>1206.59</v>
      </c>
      <c r="R366" t="n">
        <v>239</v>
      </c>
      <c r="S366" t="n">
        <v>133.29</v>
      </c>
      <c r="T366" t="n">
        <v>35999.22</v>
      </c>
      <c r="U366" t="n">
        <v>0.5600000000000001</v>
      </c>
      <c r="V366" t="n">
        <v>0.77</v>
      </c>
      <c r="W366" t="n">
        <v>0.34</v>
      </c>
      <c r="X366" t="n">
        <v>2.08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1.0038</v>
      </c>
      <c r="E367" t="n">
        <v>99.62</v>
      </c>
      <c r="F367" t="n">
        <v>96.34999999999999</v>
      </c>
      <c r="G367" t="n">
        <v>144.53</v>
      </c>
      <c r="H367" t="n">
        <v>2.04</v>
      </c>
      <c r="I367" t="n">
        <v>40</v>
      </c>
      <c r="J367" t="n">
        <v>156.56</v>
      </c>
      <c r="K367" t="n">
        <v>46.47</v>
      </c>
      <c r="L367" t="n">
        <v>18</v>
      </c>
      <c r="M367" t="n">
        <v>38</v>
      </c>
      <c r="N367" t="n">
        <v>27.09</v>
      </c>
      <c r="O367" t="n">
        <v>19542.89</v>
      </c>
      <c r="P367" t="n">
        <v>969.17</v>
      </c>
      <c r="Q367" t="n">
        <v>1206.59</v>
      </c>
      <c r="R367" t="n">
        <v>229.46</v>
      </c>
      <c r="S367" t="n">
        <v>133.29</v>
      </c>
      <c r="T367" t="n">
        <v>31243.29</v>
      </c>
      <c r="U367" t="n">
        <v>0.58</v>
      </c>
      <c r="V367" t="n">
        <v>0.78</v>
      </c>
      <c r="W367" t="n">
        <v>0.34</v>
      </c>
      <c r="X367" t="n">
        <v>1.81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1.0053</v>
      </c>
      <c r="E368" t="n">
        <v>99.47</v>
      </c>
      <c r="F368" t="n">
        <v>96.25</v>
      </c>
      <c r="G368" t="n">
        <v>151.98</v>
      </c>
      <c r="H368" t="n">
        <v>2.13</v>
      </c>
      <c r="I368" t="n">
        <v>38</v>
      </c>
      <c r="J368" t="n">
        <v>157.97</v>
      </c>
      <c r="K368" t="n">
        <v>46.47</v>
      </c>
      <c r="L368" t="n">
        <v>19</v>
      </c>
      <c r="M368" t="n">
        <v>36</v>
      </c>
      <c r="N368" t="n">
        <v>27.5</v>
      </c>
      <c r="O368" t="n">
        <v>19717.08</v>
      </c>
      <c r="P368" t="n">
        <v>961.73</v>
      </c>
      <c r="Q368" t="n">
        <v>1206.59</v>
      </c>
      <c r="R368" t="n">
        <v>226.04</v>
      </c>
      <c r="S368" t="n">
        <v>133.29</v>
      </c>
      <c r="T368" t="n">
        <v>29542.79</v>
      </c>
      <c r="U368" t="n">
        <v>0.59</v>
      </c>
      <c r="V368" t="n">
        <v>0.78</v>
      </c>
      <c r="W368" t="n">
        <v>0.34</v>
      </c>
      <c r="X368" t="n">
        <v>1.71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1.007</v>
      </c>
      <c r="E369" t="n">
        <v>99.31</v>
      </c>
      <c r="F369" t="n">
        <v>96.15000000000001</v>
      </c>
      <c r="G369" t="n">
        <v>160.25</v>
      </c>
      <c r="H369" t="n">
        <v>2.22</v>
      </c>
      <c r="I369" t="n">
        <v>36</v>
      </c>
      <c r="J369" t="n">
        <v>159.39</v>
      </c>
      <c r="K369" t="n">
        <v>46.47</v>
      </c>
      <c r="L369" t="n">
        <v>20</v>
      </c>
      <c r="M369" t="n">
        <v>34</v>
      </c>
      <c r="N369" t="n">
        <v>27.92</v>
      </c>
      <c r="O369" t="n">
        <v>19891.97</v>
      </c>
      <c r="P369" t="n">
        <v>957.08</v>
      </c>
      <c r="Q369" t="n">
        <v>1206.59</v>
      </c>
      <c r="R369" t="n">
        <v>222.64</v>
      </c>
      <c r="S369" t="n">
        <v>133.29</v>
      </c>
      <c r="T369" t="n">
        <v>27852.49</v>
      </c>
      <c r="U369" t="n">
        <v>0.6</v>
      </c>
      <c r="V369" t="n">
        <v>0.78</v>
      </c>
      <c r="W369" t="n">
        <v>0.33</v>
      </c>
      <c r="X369" t="n">
        <v>1.61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1.0081</v>
      </c>
      <c r="E370" t="n">
        <v>99.19</v>
      </c>
      <c r="F370" t="n">
        <v>96.09</v>
      </c>
      <c r="G370" t="n">
        <v>169.57</v>
      </c>
      <c r="H370" t="n">
        <v>2.31</v>
      </c>
      <c r="I370" t="n">
        <v>34</v>
      </c>
      <c r="J370" t="n">
        <v>160.81</v>
      </c>
      <c r="K370" t="n">
        <v>46.47</v>
      </c>
      <c r="L370" t="n">
        <v>21</v>
      </c>
      <c r="M370" t="n">
        <v>32</v>
      </c>
      <c r="N370" t="n">
        <v>28.34</v>
      </c>
      <c r="O370" t="n">
        <v>20067.32</v>
      </c>
      <c r="P370" t="n">
        <v>953.14</v>
      </c>
      <c r="Q370" t="n">
        <v>1206.59</v>
      </c>
      <c r="R370" t="n">
        <v>220.62</v>
      </c>
      <c r="S370" t="n">
        <v>133.29</v>
      </c>
      <c r="T370" t="n">
        <v>26854.25</v>
      </c>
      <c r="U370" t="n">
        <v>0.6</v>
      </c>
      <c r="V370" t="n">
        <v>0.78</v>
      </c>
      <c r="W370" t="n">
        <v>0.33</v>
      </c>
      <c r="X370" t="n">
        <v>1.55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1.0099</v>
      </c>
      <c r="E371" t="n">
        <v>99.02</v>
      </c>
      <c r="F371" t="n">
        <v>95.97</v>
      </c>
      <c r="G371" t="n">
        <v>179.94</v>
      </c>
      <c r="H371" t="n">
        <v>2.4</v>
      </c>
      <c r="I371" t="n">
        <v>32</v>
      </c>
      <c r="J371" t="n">
        <v>162.24</v>
      </c>
      <c r="K371" t="n">
        <v>46.47</v>
      </c>
      <c r="L371" t="n">
        <v>22</v>
      </c>
      <c r="M371" t="n">
        <v>30</v>
      </c>
      <c r="N371" t="n">
        <v>28.77</v>
      </c>
      <c r="O371" t="n">
        <v>20243.25</v>
      </c>
      <c r="P371" t="n">
        <v>947.48</v>
      </c>
      <c r="Q371" t="n">
        <v>1206.59</v>
      </c>
      <c r="R371" t="n">
        <v>216.47</v>
      </c>
      <c r="S371" t="n">
        <v>133.29</v>
      </c>
      <c r="T371" t="n">
        <v>24789.6</v>
      </c>
      <c r="U371" t="n">
        <v>0.62</v>
      </c>
      <c r="V371" t="n">
        <v>0.78</v>
      </c>
      <c r="W371" t="n">
        <v>0.33</v>
      </c>
      <c r="X371" t="n">
        <v>1.43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1.011</v>
      </c>
      <c r="E372" t="n">
        <v>98.91</v>
      </c>
      <c r="F372" t="n">
        <v>95.89</v>
      </c>
      <c r="G372" t="n">
        <v>185.59</v>
      </c>
      <c r="H372" t="n">
        <v>2.49</v>
      </c>
      <c r="I372" t="n">
        <v>31</v>
      </c>
      <c r="J372" t="n">
        <v>163.67</v>
      </c>
      <c r="K372" t="n">
        <v>46.47</v>
      </c>
      <c r="L372" t="n">
        <v>23</v>
      </c>
      <c r="M372" t="n">
        <v>29</v>
      </c>
      <c r="N372" t="n">
        <v>29.2</v>
      </c>
      <c r="O372" t="n">
        <v>20419.76</v>
      </c>
      <c r="P372" t="n">
        <v>940.58</v>
      </c>
      <c r="Q372" t="n">
        <v>1206.59</v>
      </c>
      <c r="R372" t="n">
        <v>213.73</v>
      </c>
      <c r="S372" t="n">
        <v>133.29</v>
      </c>
      <c r="T372" t="n">
        <v>23424.3</v>
      </c>
      <c r="U372" t="n">
        <v>0.62</v>
      </c>
      <c r="V372" t="n">
        <v>0.78</v>
      </c>
      <c r="W372" t="n">
        <v>0.32</v>
      </c>
      <c r="X372" t="n">
        <v>1.35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1.0122</v>
      </c>
      <c r="E373" t="n">
        <v>98.8</v>
      </c>
      <c r="F373" t="n">
        <v>95.83</v>
      </c>
      <c r="G373" t="n">
        <v>198.26</v>
      </c>
      <c r="H373" t="n">
        <v>2.58</v>
      </c>
      <c r="I373" t="n">
        <v>29</v>
      </c>
      <c r="J373" t="n">
        <v>165.1</v>
      </c>
      <c r="K373" t="n">
        <v>46.47</v>
      </c>
      <c r="L373" t="n">
        <v>24</v>
      </c>
      <c r="M373" t="n">
        <v>27</v>
      </c>
      <c r="N373" t="n">
        <v>29.64</v>
      </c>
      <c r="O373" t="n">
        <v>20596.86</v>
      </c>
      <c r="P373" t="n">
        <v>932.6900000000001</v>
      </c>
      <c r="Q373" t="n">
        <v>1206.59</v>
      </c>
      <c r="R373" t="n">
        <v>212.29</v>
      </c>
      <c r="S373" t="n">
        <v>133.29</v>
      </c>
      <c r="T373" t="n">
        <v>22711.64</v>
      </c>
      <c r="U373" t="n">
        <v>0.63</v>
      </c>
      <c r="V373" t="n">
        <v>0.78</v>
      </c>
      <c r="W373" t="n">
        <v>0.31</v>
      </c>
      <c r="X373" t="n">
        <v>1.29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1.0125</v>
      </c>
      <c r="E374" t="n">
        <v>98.77</v>
      </c>
      <c r="F374" t="n">
        <v>95.81999999999999</v>
      </c>
      <c r="G374" t="n">
        <v>205.33</v>
      </c>
      <c r="H374" t="n">
        <v>2.66</v>
      </c>
      <c r="I374" t="n">
        <v>28</v>
      </c>
      <c r="J374" t="n">
        <v>166.54</v>
      </c>
      <c r="K374" t="n">
        <v>46.47</v>
      </c>
      <c r="L374" t="n">
        <v>25</v>
      </c>
      <c r="M374" t="n">
        <v>26</v>
      </c>
      <c r="N374" t="n">
        <v>30.08</v>
      </c>
      <c r="O374" t="n">
        <v>20774.56</v>
      </c>
      <c r="P374" t="n">
        <v>931.97</v>
      </c>
      <c r="Q374" t="n">
        <v>1206.59</v>
      </c>
      <c r="R374" t="n">
        <v>211.74</v>
      </c>
      <c r="S374" t="n">
        <v>133.29</v>
      </c>
      <c r="T374" t="n">
        <v>22441.02</v>
      </c>
      <c r="U374" t="n">
        <v>0.63</v>
      </c>
      <c r="V374" t="n">
        <v>0.78</v>
      </c>
      <c r="W374" t="n">
        <v>0.32</v>
      </c>
      <c r="X374" t="n">
        <v>1.28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1.0134</v>
      </c>
      <c r="E375" t="n">
        <v>98.68000000000001</v>
      </c>
      <c r="F375" t="n">
        <v>95.76000000000001</v>
      </c>
      <c r="G375" t="n">
        <v>212.8</v>
      </c>
      <c r="H375" t="n">
        <v>2.74</v>
      </c>
      <c r="I375" t="n">
        <v>27</v>
      </c>
      <c r="J375" t="n">
        <v>167.99</v>
      </c>
      <c r="K375" t="n">
        <v>46.47</v>
      </c>
      <c r="L375" t="n">
        <v>26</v>
      </c>
      <c r="M375" t="n">
        <v>25</v>
      </c>
      <c r="N375" t="n">
        <v>30.52</v>
      </c>
      <c r="O375" t="n">
        <v>20952.87</v>
      </c>
      <c r="P375" t="n">
        <v>923.98</v>
      </c>
      <c r="Q375" t="n">
        <v>1206.59</v>
      </c>
      <c r="R375" t="n">
        <v>209.41</v>
      </c>
      <c r="S375" t="n">
        <v>133.29</v>
      </c>
      <c r="T375" t="n">
        <v>21284.41</v>
      </c>
      <c r="U375" t="n">
        <v>0.64</v>
      </c>
      <c r="V375" t="n">
        <v>0.78</v>
      </c>
      <c r="W375" t="n">
        <v>0.32</v>
      </c>
      <c r="X375" t="n">
        <v>1.22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1.0144</v>
      </c>
      <c r="E376" t="n">
        <v>98.58</v>
      </c>
      <c r="F376" t="n">
        <v>95.69</v>
      </c>
      <c r="G376" t="n">
        <v>220.82</v>
      </c>
      <c r="H376" t="n">
        <v>2.82</v>
      </c>
      <c r="I376" t="n">
        <v>26</v>
      </c>
      <c r="J376" t="n">
        <v>169.44</v>
      </c>
      <c r="K376" t="n">
        <v>46.47</v>
      </c>
      <c r="L376" t="n">
        <v>27</v>
      </c>
      <c r="M376" t="n">
        <v>24</v>
      </c>
      <c r="N376" t="n">
        <v>30.97</v>
      </c>
      <c r="O376" t="n">
        <v>21131.78</v>
      </c>
      <c r="P376" t="n">
        <v>918.67</v>
      </c>
      <c r="Q376" t="n">
        <v>1206.59</v>
      </c>
      <c r="R376" t="n">
        <v>206.99</v>
      </c>
      <c r="S376" t="n">
        <v>133.29</v>
      </c>
      <c r="T376" t="n">
        <v>20079.74</v>
      </c>
      <c r="U376" t="n">
        <v>0.64</v>
      </c>
      <c r="V376" t="n">
        <v>0.78</v>
      </c>
      <c r="W376" t="n">
        <v>0.32</v>
      </c>
      <c r="X376" t="n">
        <v>1.15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1.0152</v>
      </c>
      <c r="E377" t="n">
        <v>98.51000000000001</v>
      </c>
      <c r="F377" t="n">
        <v>95.64</v>
      </c>
      <c r="G377" t="n">
        <v>229.55</v>
      </c>
      <c r="H377" t="n">
        <v>2.9</v>
      </c>
      <c r="I377" t="n">
        <v>25</v>
      </c>
      <c r="J377" t="n">
        <v>170.9</v>
      </c>
      <c r="K377" t="n">
        <v>46.47</v>
      </c>
      <c r="L377" t="n">
        <v>28</v>
      </c>
      <c r="M377" t="n">
        <v>23</v>
      </c>
      <c r="N377" t="n">
        <v>31.43</v>
      </c>
      <c r="O377" t="n">
        <v>21311.32</v>
      </c>
      <c r="P377" t="n">
        <v>912.95</v>
      </c>
      <c r="Q377" t="n">
        <v>1206.59</v>
      </c>
      <c r="R377" t="n">
        <v>205.46</v>
      </c>
      <c r="S377" t="n">
        <v>133.29</v>
      </c>
      <c r="T377" t="n">
        <v>19317.86</v>
      </c>
      <c r="U377" t="n">
        <v>0.65</v>
      </c>
      <c r="V377" t="n">
        <v>0.78</v>
      </c>
      <c r="W377" t="n">
        <v>0.32</v>
      </c>
      <c r="X377" t="n">
        <v>1.11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1.0158</v>
      </c>
      <c r="E378" t="n">
        <v>98.44</v>
      </c>
      <c r="F378" t="n">
        <v>95.61</v>
      </c>
      <c r="G378" t="n">
        <v>239.02</v>
      </c>
      <c r="H378" t="n">
        <v>2.98</v>
      </c>
      <c r="I378" t="n">
        <v>24</v>
      </c>
      <c r="J378" t="n">
        <v>172.36</v>
      </c>
      <c r="K378" t="n">
        <v>46.47</v>
      </c>
      <c r="L378" t="n">
        <v>29</v>
      </c>
      <c r="M378" t="n">
        <v>22</v>
      </c>
      <c r="N378" t="n">
        <v>31.89</v>
      </c>
      <c r="O378" t="n">
        <v>21491.47</v>
      </c>
      <c r="P378" t="n">
        <v>906.74</v>
      </c>
      <c r="Q378" t="n">
        <v>1206.59</v>
      </c>
      <c r="R378" t="n">
        <v>204.22</v>
      </c>
      <c r="S378" t="n">
        <v>133.29</v>
      </c>
      <c r="T378" t="n">
        <v>18702.69</v>
      </c>
      <c r="U378" t="n">
        <v>0.65</v>
      </c>
      <c r="V378" t="n">
        <v>0.78</v>
      </c>
      <c r="W378" t="n">
        <v>0.32</v>
      </c>
      <c r="X378" t="n">
        <v>1.07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1.0166</v>
      </c>
      <c r="E379" t="n">
        <v>98.37</v>
      </c>
      <c r="F379" t="n">
        <v>95.56</v>
      </c>
      <c r="G379" t="n">
        <v>249.3</v>
      </c>
      <c r="H379" t="n">
        <v>3.06</v>
      </c>
      <c r="I379" t="n">
        <v>23</v>
      </c>
      <c r="J379" t="n">
        <v>173.82</v>
      </c>
      <c r="K379" t="n">
        <v>46.47</v>
      </c>
      <c r="L379" t="n">
        <v>30</v>
      </c>
      <c r="M379" t="n">
        <v>21</v>
      </c>
      <c r="N379" t="n">
        <v>32.36</v>
      </c>
      <c r="O379" t="n">
        <v>21672.25</v>
      </c>
      <c r="P379" t="n">
        <v>904.73</v>
      </c>
      <c r="Q379" t="n">
        <v>1206.59</v>
      </c>
      <c r="R379" t="n">
        <v>202.81</v>
      </c>
      <c r="S379" t="n">
        <v>133.29</v>
      </c>
      <c r="T379" t="n">
        <v>18003.89</v>
      </c>
      <c r="U379" t="n">
        <v>0.66</v>
      </c>
      <c r="V379" t="n">
        <v>0.78</v>
      </c>
      <c r="W379" t="n">
        <v>0.31</v>
      </c>
      <c r="X379" t="n">
        <v>1.03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1.0179</v>
      </c>
      <c r="E380" t="n">
        <v>98.25</v>
      </c>
      <c r="F380" t="n">
        <v>95.47</v>
      </c>
      <c r="G380" t="n">
        <v>260.36</v>
      </c>
      <c r="H380" t="n">
        <v>3.14</v>
      </c>
      <c r="I380" t="n">
        <v>22</v>
      </c>
      <c r="J380" t="n">
        <v>175.29</v>
      </c>
      <c r="K380" t="n">
        <v>46.47</v>
      </c>
      <c r="L380" t="n">
        <v>31</v>
      </c>
      <c r="M380" t="n">
        <v>18</v>
      </c>
      <c r="N380" t="n">
        <v>32.83</v>
      </c>
      <c r="O380" t="n">
        <v>21853.67</v>
      </c>
      <c r="P380" t="n">
        <v>898.88</v>
      </c>
      <c r="Q380" t="n">
        <v>1206.59</v>
      </c>
      <c r="R380" t="n">
        <v>199.33</v>
      </c>
      <c r="S380" t="n">
        <v>133.29</v>
      </c>
      <c r="T380" t="n">
        <v>16267.53</v>
      </c>
      <c r="U380" t="n">
        <v>0.67</v>
      </c>
      <c r="V380" t="n">
        <v>0.78</v>
      </c>
      <c r="W380" t="n">
        <v>0.31</v>
      </c>
      <c r="X380" t="n">
        <v>0.93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1.018</v>
      </c>
      <c r="E381" t="n">
        <v>98.23</v>
      </c>
      <c r="F381" t="n">
        <v>95.48</v>
      </c>
      <c r="G381" t="n">
        <v>272.81</v>
      </c>
      <c r="H381" t="n">
        <v>3.21</v>
      </c>
      <c r="I381" t="n">
        <v>21</v>
      </c>
      <c r="J381" t="n">
        <v>176.77</v>
      </c>
      <c r="K381" t="n">
        <v>46.47</v>
      </c>
      <c r="L381" t="n">
        <v>32</v>
      </c>
      <c r="M381" t="n">
        <v>15</v>
      </c>
      <c r="N381" t="n">
        <v>33.3</v>
      </c>
      <c r="O381" t="n">
        <v>22035.73</v>
      </c>
      <c r="P381" t="n">
        <v>891.01</v>
      </c>
      <c r="Q381" t="n">
        <v>1206.59</v>
      </c>
      <c r="R381" t="n">
        <v>199.93</v>
      </c>
      <c r="S381" t="n">
        <v>133.29</v>
      </c>
      <c r="T381" t="n">
        <v>16571.41</v>
      </c>
      <c r="U381" t="n">
        <v>0.67</v>
      </c>
      <c r="V381" t="n">
        <v>0.78</v>
      </c>
      <c r="W381" t="n">
        <v>0.31</v>
      </c>
      <c r="X381" t="n">
        <v>0.9399999999999999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1.0183</v>
      </c>
      <c r="E382" t="n">
        <v>98.20999999999999</v>
      </c>
      <c r="F382" t="n">
        <v>95.45</v>
      </c>
      <c r="G382" t="n">
        <v>272.73</v>
      </c>
      <c r="H382" t="n">
        <v>3.28</v>
      </c>
      <c r="I382" t="n">
        <v>21</v>
      </c>
      <c r="J382" t="n">
        <v>178.25</v>
      </c>
      <c r="K382" t="n">
        <v>46.47</v>
      </c>
      <c r="L382" t="n">
        <v>33</v>
      </c>
      <c r="M382" t="n">
        <v>12</v>
      </c>
      <c r="N382" t="n">
        <v>33.79</v>
      </c>
      <c r="O382" t="n">
        <v>22218.44</v>
      </c>
      <c r="P382" t="n">
        <v>890.4299999999999</v>
      </c>
      <c r="Q382" t="n">
        <v>1206.59</v>
      </c>
      <c r="R382" t="n">
        <v>198.74</v>
      </c>
      <c r="S382" t="n">
        <v>133.29</v>
      </c>
      <c r="T382" t="n">
        <v>15976.61</v>
      </c>
      <c r="U382" t="n">
        <v>0.67</v>
      </c>
      <c r="V382" t="n">
        <v>0.78</v>
      </c>
      <c r="W382" t="n">
        <v>0.32</v>
      </c>
      <c r="X382" t="n">
        <v>0.92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1.0189</v>
      </c>
      <c r="E383" t="n">
        <v>98.14</v>
      </c>
      <c r="F383" t="n">
        <v>95.42</v>
      </c>
      <c r="G383" t="n">
        <v>286.25</v>
      </c>
      <c r="H383" t="n">
        <v>3.36</v>
      </c>
      <c r="I383" t="n">
        <v>20</v>
      </c>
      <c r="J383" t="n">
        <v>179.74</v>
      </c>
      <c r="K383" t="n">
        <v>46.47</v>
      </c>
      <c r="L383" t="n">
        <v>34</v>
      </c>
      <c r="M383" t="n">
        <v>8</v>
      </c>
      <c r="N383" t="n">
        <v>34.27</v>
      </c>
      <c r="O383" t="n">
        <v>22401.81</v>
      </c>
      <c r="P383" t="n">
        <v>887.3200000000001</v>
      </c>
      <c r="Q383" t="n">
        <v>1206.6</v>
      </c>
      <c r="R383" t="n">
        <v>197.33</v>
      </c>
      <c r="S383" t="n">
        <v>133.29</v>
      </c>
      <c r="T383" t="n">
        <v>15278.41</v>
      </c>
      <c r="U383" t="n">
        <v>0.68</v>
      </c>
      <c r="V383" t="n">
        <v>0.78</v>
      </c>
      <c r="W383" t="n">
        <v>0.32</v>
      </c>
      <c r="X383" t="n">
        <v>0.88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1.0185</v>
      </c>
      <c r="E384" t="n">
        <v>98.18000000000001</v>
      </c>
      <c r="F384" t="n">
        <v>95.45999999999999</v>
      </c>
      <c r="G384" t="n">
        <v>286.38</v>
      </c>
      <c r="H384" t="n">
        <v>3.43</v>
      </c>
      <c r="I384" t="n">
        <v>20</v>
      </c>
      <c r="J384" t="n">
        <v>181.23</v>
      </c>
      <c r="K384" t="n">
        <v>46.47</v>
      </c>
      <c r="L384" t="n">
        <v>35</v>
      </c>
      <c r="M384" t="n">
        <v>4</v>
      </c>
      <c r="N384" t="n">
        <v>34.76</v>
      </c>
      <c r="O384" t="n">
        <v>22585.84</v>
      </c>
      <c r="P384" t="n">
        <v>894.11</v>
      </c>
      <c r="Q384" t="n">
        <v>1206.6</v>
      </c>
      <c r="R384" t="n">
        <v>198.78</v>
      </c>
      <c r="S384" t="n">
        <v>133.29</v>
      </c>
      <c r="T384" t="n">
        <v>16004.58</v>
      </c>
      <c r="U384" t="n">
        <v>0.67</v>
      </c>
      <c r="V384" t="n">
        <v>0.78</v>
      </c>
      <c r="W384" t="n">
        <v>0.32</v>
      </c>
      <c r="X384" t="n">
        <v>0.92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1.018</v>
      </c>
      <c r="E385" t="n">
        <v>98.23</v>
      </c>
      <c r="F385" t="n">
        <v>95.51000000000001</v>
      </c>
      <c r="G385" t="n">
        <v>286.53</v>
      </c>
      <c r="H385" t="n">
        <v>3.5</v>
      </c>
      <c r="I385" t="n">
        <v>20</v>
      </c>
      <c r="J385" t="n">
        <v>182.73</v>
      </c>
      <c r="K385" t="n">
        <v>46.47</v>
      </c>
      <c r="L385" t="n">
        <v>36</v>
      </c>
      <c r="M385" t="n">
        <v>2</v>
      </c>
      <c r="N385" t="n">
        <v>35.26</v>
      </c>
      <c r="O385" t="n">
        <v>22770.67</v>
      </c>
      <c r="P385" t="n">
        <v>898.9</v>
      </c>
      <c r="Q385" t="n">
        <v>1206.6</v>
      </c>
      <c r="R385" t="n">
        <v>200.26</v>
      </c>
      <c r="S385" t="n">
        <v>133.29</v>
      </c>
      <c r="T385" t="n">
        <v>16743.2</v>
      </c>
      <c r="U385" t="n">
        <v>0.67</v>
      </c>
      <c r="V385" t="n">
        <v>0.78</v>
      </c>
      <c r="W385" t="n">
        <v>0.33</v>
      </c>
      <c r="X385" t="n">
        <v>0.97</v>
      </c>
      <c r="Y385" t="n">
        <v>0.5</v>
      </c>
      <c r="Z385" t="n">
        <v>10</v>
      </c>
    </row>
    <row r="386">
      <c r="A386" t="n">
        <v>36</v>
      </c>
      <c r="B386" t="n">
        <v>65</v>
      </c>
      <c r="C386" t="inlineStr">
        <is>
          <t xml:space="preserve">CONCLUIDO	</t>
        </is>
      </c>
      <c r="D386" t="n">
        <v>1.0185</v>
      </c>
      <c r="E386" t="n">
        <v>98.19</v>
      </c>
      <c r="F386" t="n">
        <v>95.45999999999999</v>
      </c>
      <c r="G386" t="n">
        <v>286.38</v>
      </c>
      <c r="H386" t="n">
        <v>3.56</v>
      </c>
      <c r="I386" t="n">
        <v>20</v>
      </c>
      <c r="J386" t="n">
        <v>184.23</v>
      </c>
      <c r="K386" t="n">
        <v>46.47</v>
      </c>
      <c r="L386" t="n">
        <v>37</v>
      </c>
      <c r="M386" t="n">
        <v>1</v>
      </c>
      <c r="N386" t="n">
        <v>35.77</v>
      </c>
      <c r="O386" t="n">
        <v>22956.06</v>
      </c>
      <c r="P386" t="n">
        <v>905.22</v>
      </c>
      <c r="Q386" t="n">
        <v>1206.59</v>
      </c>
      <c r="R386" t="n">
        <v>198.5</v>
      </c>
      <c r="S386" t="n">
        <v>133.29</v>
      </c>
      <c r="T386" t="n">
        <v>15863.54</v>
      </c>
      <c r="U386" t="n">
        <v>0.67</v>
      </c>
      <c r="V386" t="n">
        <v>0.78</v>
      </c>
      <c r="W386" t="n">
        <v>0.33</v>
      </c>
      <c r="X386" t="n">
        <v>0.92</v>
      </c>
      <c r="Y386" t="n">
        <v>0.5</v>
      </c>
      <c r="Z386" t="n">
        <v>10</v>
      </c>
    </row>
    <row r="387">
      <c r="A387" t="n">
        <v>37</v>
      </c>
      <c r="B387" t="n">
        <v>65</v>
      </c>
      <c r="C387" t="inlineStr">
        <is>
          <t xml:space="preserve">CONCLUIDO	</t>
        </is>
      </c>
      <c r="D387" t="n">
        <v>1.0186</v>
      </c>
      <c r="E387" t="n">
        <v>98.18000000000001</v>
      </c>
      <c r="F387" t="n">
        <v>95.45</v>
      </c>
      <c r="G387" t="n">
        <v>286.36</v>
      </c>
      <c r="H387" t="n">
        <v>3.63</v>
      </c>
      <c r="I387" t="n">
        <v>20</v>
      </c>
      <c r="J387" t="n">
        <v>185.74</v>
      </c>
      <c r="K387" t="n">
        <v>46.47</v>
      </c>
      <c r="L387" t="n">
        <v>38</v>
      </c>
      <c r="M387" t="n">
        <v>0</v>
      </c>
      <c r="N387" t="n">
        <v>36.27</v>
      </c>
      <c r="O387" t="n">
        <v>23142.13</v>
      </c>
      <c r="P387" t="n">
        <v>911.71</v>
      </c>
      <c r="Q387" t="n">
        <v>1206.59</v>
      </c>
      <c r="R387" t="n">
        <v>198.17</v>
      </c>
      <c r="S387" t="n">
        <v>133.29</v>
      </c>
      <c r="T387" t="n">
        <v>15694.78</v>
      </c>
      <c r="U387" t="n">
        <v>0.67</v>
      </c>
      <c r="V387" t="n">
        <v>0.78</v>
      </c>
      <c r="W387" t="n">
        <v>0.33</v>
      </c>
      <c r="X387" t="n">
        <v>0.91</v>
      </c>
      <c r="Y387" t="n">
        <v>0.5</v>
      </c>
      <c r="Z387" t="n">
        <v>10</v>
      </c>
    </row>
    <row r="388">
      <c r="A388" t="n">
        <v>0</v>
      </c>
      <c r="B388" t="n">
        <v>75</v>
      </c>
      <c r="C388" t="inlineStr">
        <is>
          <t xml:space="preserve">CONCLUIDO	</t>
        </is>
      </c>
      <c r="D388" t="n">
        <v>0.4716</v>
      </c>
      <c r="E388" t="n">
        <v>212.04</v>
      </c>
      <c r="F388" t="n">
        <v>165.82</v>
      </c>
      <c r="G388" t="n">
        <v>6.92</v>
      </c>
      <c r="H388" t="n">
        <v>0.12</v>
      </c>
      <c r="I388" t="n">
        <v>1438</v>
      </c>
      <c r="J388" t="n">
        <v>150.44</v>
      </c>
      <c r="K388" t="n">
        <v>49.1</v>
      </c>
      <c r="L388" t="n">
        <v>1</v>
      </c>
      <c r="M388" t="n">
        <v>1436</v>
      </c>
      <c r="N388" t="n">
        <v>25.34</v>
      </c>
      <c r="O388" t="n">
        <v>18787.76</v>
      </c>
      <c r="P388" t="n">
        <v>1957.72</v>
      </c>
      <c r="Q388" t="n">
        <v>1206.75</v>
      </c>
      <c r="R388" t="n">
        <v>2593.42</v>
      </c>
      <c r="S388" t="n">
        <v>133.29</v>
      </c>
      <c r="T388" t="n">
        <v>1206230.42</v>
      </c>
      <c r="U388" t="n">
        <v>0.05</v>
      </c>
      <c r="V388" t="n">
        <v>0.45</v>
      </c>
      <c r="W388" t="n">
        <v>2.58</v>
      </c>
      <c r="X388" t="n">
        <v>71.27</v>
      </c>
      <c r="Y388" t="n">
        <v>0.5</v>
      </c>
      <c r="Z388" t="n">
        <v>10</v>
      </c>
    </row>
    <row r="389">
      <c r="A389" t="n">
        <v>1</v>
      </c>
      <c r="B389" t="n">
        <v>75</v>
      </c>
      <c r="C389" t="inlineStr">
        <is>
          <t xml:space="preserve">CONCLUIDO	</t>
        </is>
      </c>
      <c r="D389" t="n">
        <v>0.7366</v>
      </c>
      <c r="E389" t="n">
        <v>135.76</v>
      </c>
      <c r="F389" t="n">
        <v>118.11</v>
      </c>
      <c r="G389" t="n">
        <v>14.09</v>
      </c>
      <c r="H389" t="n">
        <v>0.23</v>
      </c>
      <c r="I389" t="n">
        <v>503</v>
      </c>
      <c r="J389" t="n">
        <v>151.83</v>
      </c>
      <c r="K389" t="n">
        <v>49.1</v>
      </c>
      <c r="L389" t="n">
        <v>2</v>
      </c>
      <c r="M389" t="n">
        <v>501</v>
      </c>
      <c r="N389" t="n">
        <v>25.73</v>
      </c>
      <c r="O389" t="n">
        <v>18959.54</v>
      </c>
      <c r="P389" t="n">
        <v>1387.48</v>
      </c>
      <c r="Q389" t="n">
        <v>1206.66</v>
      </c>
      <c r="R389" t="n">
        <v>967.09</v>
      </c>
      <c r="S389" t="n">
        <v>133.29</v>
      </c>
      <c r="T389" t="n">
        <v>397743.43</v>
      </c>
      <c r="U389" t="n">
        <v>0.14</v>
      </c>
      <c r="V389" t="n">
        <v>0.63</v>
      </c>
      <c r="W389" t="n">
        <v>1.09</v>
      </c>
      <c r="X389" t="n">
        <v>23.57</v>
      </c>
      <c r="Y389" t="n">
        <v>0.5</v>
      </c>
      <c r="Z389" t="n">
        <v>10</v>
      </c>
    </row>
    <row r="390">
      <c r="A390" t="n">
        <v>2</v>
      </c>
      <c r="B390" t="n">
        <v>75</v>
      </c>
      <c r="C390" t="inlineStr">
        <is>
          <t xml:space="preserve">CONCLUIDO	</t>
        </is>
      </c>
      <c r="D390" t="n">
        <v>0.8306</v>
      </c>
      <c r="E390" t="n">
        <v>120.39</v>
      </c>
      <c r="F390" t="n">
        <v>108.73</v>
      </c>
      <c r="G390" t="n">
        <v>21.25</v>
      </c>
      <c r="H390" t="n">
        <v>0.35</v>
      </c>
      <c r="I390" t="n">
        <v>307</v>
      </c>
      <c r="J390" t="n">
        <v>153.23</v>
      </c>
      <c r="K390" t="n">
        <v>49.1</v>
      </c>
      <c r="L390" t="n">
        <v>3</v>
      </c>
      <c r="M390" t="n">
        <v>305</v>
      </c>
      <c r="N390" t="n">
        <v>26.13</v>
      </c>
      <c r="O390" t="n">
        <v>19131.85</v>
      </c>
      <c r="P390" t="n">
        <v>1272.62</v>
      </c>
      <c r="Q390" t="n">
        <v>1206.62</v>
      </c>
      <c r="R390" t="n">
        <v>649.28</v>
      </c>
      <c r="S390" t="n">
        <v>133.29</v>
      </c>
      <c r="T390" t="n">
        <v>239819.12</v>
      </c>
      <c r="U390" t="n">
        <v>0.21</v>
      </c>
      <c r="V390" t="n">
        <v>0.6899999999999999</v>
      </c>
      <c r="W390" t="n">
        <v>0.76</v>
      </c>
      <c r="X390" t="n">
        <v>14.19</v>
      </c>
      <c r="Y390" t="n">
        <v>0.5</v>
      </c>
      <c r="Z390" t="n">
        <v>10</v>
      </c>
    </row>
    <row r="391">
      <c r="A391" t="n">
        <v>3</v>
      </c>
      <c r="B391" t="n">
        <v>75</v>
      </c>
      <c r="C391" t="inlineStr">
        <is>
          <t xml:space="preserve">CONCLUIDO	</t>
        </is>
      </c>
      <c r="D391" t="n">
        <v>0.8794</v>
      </c>
      <c r="E391" t="n">
        <v>113.72</v>
      </c>
      <c r="F391" t="n">
        <v>104.69</v>
      </c>
      <c r="G391" t="n">
        <v>28.42</v>
      </c>
      <c r="H391" t="n">
        <v>0.46</v>
      </c>
      <c r="I391" t="n">
        <v>221</v>
      </c>
      <c r="J391" t="n">
        <v>154.63</v>
      </c>
      <c r="K391" t="n">
        <v>49.1</v>
      </c>
      <c r="L391" t="n">
        <v>4</v>
      </c>
      <c r="M391" t="n">
        <v>219</v>
      </c>
      <c r="N391" t="n">
        <v>26.53</v>
      </c>
      <c r="O391" t="n">
        <v>19304.72</v>
      </c>
      <c r="P391" t="n">
        <v>1220.87</v>
      </c>
      <c r="Q391" t="n">
        <v>1206.66</v>
      </c>
      <c r="R391" t="n">
        <v>511.92</v>
      </c>
      <c r="S391" t="n">
        <v>133.29</v>
      </c>
      <c r="T391" t="n">
        <v>171566.15</v>
      </c>
      <c r="U391" t="n">
        <v>0.26</v>
      </c>
      <c r="V391" t="n">
        <v>0.71</v>
      </c>
      <c r="W391" t="n">
        <v>0.62</v>
      </c>
      <c r="X391" t="n">
        <v>10.14</v>
      </c>
      <c r="Y391" t="n">
        <v>0.5</v>
      </c>
      <c r="Z391" t="n">
        <v>10</v>
      </c>
    </row>
    <row r="392">
      <c r="A392" t="n">
        <v>4</v>
      </c>
      <c r="B392" t="n">
        <v>75</v>
      </c>
      <c r="C392" t="inlineStr">
        <is>
          <t xml:space="preserve">CONCLUIDO	</t>
        </is>
      </c>
      <c r="D392" t="n">
        <v>0.9087</v>
      </c>
      <c r="E392" t="n">
        <v>110.05</v>
      </c>
      <c r="F392" t="n">
        <v>102.49</v>
      </c>
      <c r="G392" t="n">
        <v>35.55</v>
      </c>
      <c r="H392" t="n">
        <v>0.57</v>
      </c>
      <c r="I392" t="n">
        <v>173</v>
      </c>
      <c r="J392" t="n">
        <v>156.03</v>
      </c>
      <c r="K392" t="n">
        <v>49.1</v>
      </c>
      <c r="L392" t="n">
        <v>5</v>
      </c>
      <c r="M392" t="n">
        <v>171</v>
      </c>
      <c r="N392" t="n">
        <v>26.94</v>
      </c>
      <c r="O392" t="n">
        <v>19478.15</v>
      </c>
      <c r="P392" t="n">
        <v>1191.62</v>
      </c>
      <c r="Q392" t="n">
        <v>1206.6</v>
      </c>
      <c r="R392" t="n">
        <v>437.53</v>
      </c>
      <c r="S392" t="n">
        <v>133.29</v>
      </c>
      <c r="T392" t="n">
        <v>134610</v>
      </c>
      <c r="U392" t="n">
        <v>0.3</v>
      </c>
      <c r="V392" t="n">
        <v>0.73</v>
      </c>
      <c r="W392" t="n">
        <v>0.55</v>
      </c>
      <c r="X392" t="n">
        <v>7.95</v>
      </c>
      <c r="Y392" t="n">
        <v>0.5</v>
      </c>
      <c r="Z392" t="n">
        <v>10</v>
      </c>
    </row>
    <row r="393">
      <c r="A393" t="n">
        <v>5</v>
      </c>
      <c r="B393" t="n">
        <v>75</v>
      </c>
      <c r="C393" t="inlineStr">
        <is>
          <t xml:space="preserve">CONCLUIDO	</t>
        </is>
      </c>
      <c r="D393" t="n">
        <v>0.9301</v>
      </c>
      <c r="E393" t="n">
        <v>107.51</v>
      </c>
      <c r="F393" t="n">
        <v>100.93</v>
      </c>
      <c r="G393" t="n">
        <v>42.95</v>
      </c>
      <c r="H393" t="n">
        <v>0.67</v>
      </c>
      <c r="I393" t="n">
        <v>141</v>
      </c>
      <c r="J393" t="n">
        <v>157.44</v>
      </c>
      <c r="K393" t="n">
        <v>49.1</v>
      </c>
      <c r="L393" t="n">
        <v>6</v>
      </c>
      <c r="M393" t="n">
        <v>139</v>
      </c>
      <c r="N393" t="n">
        <v>27.35</v>
      </c>
      <c r="O393" t="n">
        <v>19652.13</v>
      </c>
      <c r="P393" t="n">
        <v>1169.82</v>
      </c>
      <c r="Q393" t="n">
        <v>1206.62</v>
      </c>
      <c r="R393" t="n">
        <v>384.48</v>
      </c>
      <c r="S393" t="n">
        <v>133.29</v>
      </c>
      <c r="T393" t="n">
        <v>108246.13</v>
      </c>
      <c r="U393" t="n">
        <v>0.35</v>
      </c>
      <c r="V393" t="n">
        <v>0.74</v>
      </c>
      <c r="W393" t="n">
        <v>0.49</v>
      </c>
      <c r="X393" t="n">
        <v>6.39</v>
      </c>
      <c r="Y393" t="n">
        <v>0.5</v>
      </c>
      <c r="Z393" t="n">
        <v>10</v>
      </c>
    </row>
    <row r="394">
      <c r="A394" t="n">
        <v>6</v>
      </c>
      <c r="B394" t="n">
        <v>75</v>
      </c>
      <c r="C394" t="inlineStr">
        <is>
          <t xml:space="preserve">CONCLUIDO	</t>
        </is>
      </c>
      <c r="D394" t="n">
        <v>0.9442</v>
      </c>
      <c r="E394" t="n">
        <v>105.91</v>
      </c>
      <c r="F394" t="n">
        <v>99.97</v>
      </c>
      <c r="G394" t="n">
        <v>49.98</v>
      </c>
      <c r="H394" t="n">
        <v>0.78</v>
      </c>
      <c r="I394" t="n">
        <v>120</v>
      </c>
      <c r="J394" t="n">
        <v>158.86</v>
      </c>
      <c r="K394" t="n">
        <v>49.1</v>
      </c>
      <c r="L394" t="n">
        <v>7</v>
      </c>
      <c r="M394" t="n">
        <v>118</v>
      </c>
      <c r="N394" t="n">
        <v>27.77</v>
      </c>
      <c r="O394" t="n">
        <v>19826.68</v>
      </c>
      <c r="P394" t="n">
        <v>1154.06</v>
      </c>
      <c r="Q394" t="n">
        <v>1206.6</v>
      </c>
      <c r="R394" t="n">
        <v>351.98</v>
      </c>
      <c r="S394" t="n">
        <v>133.29</v>
      </c>
      <c r="T394" t="n">
        <v>92103.48</v>
      </c>
      <c r="U394" t="n">
        <v>0.38</v>
      </c>
      <c r="V394" t="n">
        <v>0.75</v>
      </c>
      <c r="W394" t="n">
        <v>0.46</v>
      </c>
      <c r="X394" t="n">
        <v>5.43</v>
      </c>
      <c r="Y394" t="n">
        <v>0.5</v>
      </c>
      <c r="Z394" t="n">
        <v>10</v>
      </c>
    </row>
    <row r="395">
      <c r="A395" t="n">
        <v>7</v>
      </c>
      <c r="B395" t="n">
        <v>75</v>
      </c>
      <c r="C395" t="inlineStr">
        <is>
          <t xml:space="preserve">CONCLUIDO	</t>
        </is>
      </c>
      <c r="D395" t="n">
        <v>0.9553</v>
      </c>
      <c r="E395" t="n">
        <v>104.68</v>
      </c>
      <c r="F395" t="n">
        <v>99.22</v>
      </c>
      <c r="G395" t="n">
        <v>57.24</v>
      </c>
      <c r="H395" t="n">
        <v>0.88</v>
      </c>
      <c r="I395" t="n">
        <v>104</v>
      </c>
      <c r="J395" t="n">
        <v>160.28</v>
      </c>
      <c r="K395" t="n">
        <v>49.1</v>
      </c>
      <c r="L395" t="n">
        <v>8</v>
      </c>
      <c r="M395" t="n">
        <v>102</v>
      </c>
      <c r="N395" t="n">
        <v>28.19</v>
      </c>
      <c r="O395" t="n">
        <v>20001.93</v>
      </c>
      <c r="P395" t="n">
        <v>1142.38</v>
      </c>
      <c r="Q395" t="n">
        <v>1206.67</v>
      </c>
      <c r="R395" t="n">
        <v>326.66</v>
      </c>
      <c r="S395" t="n">
        <v>133.29</v>
      </c>
      <c r="T395" t="n">
        <v>79523.60000000001</v>
      </c>
      <c r="U395" t="n">
        <v>0.41</v>
      </c>
      <c r="V395" t="n">
        <v>0.75</v>
      </c>
      <c r="W395" t="n">
        <v>0.44</v>
      </c>
      <c r="X395" t="n">
        <v>4.68</v>
      </c>
      <c r="Y395" t="n">
        <v>0.5</v>
      </c>
      <c r="Z395" t="n">
        <v>10</v>
      </c>
    </row>
    <row r="396">
      <c r="A396" t="n">
        <v>8</v>
      </c>
      <c r="B396" t="n">
        <v>75</v>
      </c>
      <c r="C396" t="inlineStr">
        <is>
          <t xml:space="preserve">CONCLUIDO	</t>
        </is>
      </c>
      <c r="D396" t="n">
        <v>0.966</v>
      </c>
      <c r="E396" t="n">
        <v>103.52</v>
      </c>
      <c r="F396" t="n">
        <v>98.47</v>
      </c>
      <c r="G396" t="n">
        <v>64.92</v>
      </c>
      <c r="H396" t="n">
        <v>0.99</v>
      </c>
      <c r="I396" t="n">
        <v>91</v>
      </c>
      <c r="J396" t="n">
        <v>161.71</v>
      </c>
      <c r="K396" t="n">
        <v>49.1</v>
      </c>
      <c r="L396" t="n">
        <v>9</v>
      </c>
      <c r="M396" t="n">
        <v>89</v>
      </c>
      <c r="N396" t="n">
        <v>28.61</v>
      </c>
      <c r="O396" t="n">
        <v>20177.64</v>
      </c>
      <c r="P396" t="n">
        <v>1129.92</v>
      </c>
      <c r="Q396" t="n">
        <v>1206.6</v>
      </c>
      <c r="R396" t="n">
        <v>300.51</v>
      </c>
      <c r="S396" t="n">
        <v>133.29</v>
      </c>
      <c r="T396" t="n">
        <v>66513.14</v>
      </c>
      <c r="U396" t="n">
        <v>0.44</v>
      </c>
      <c r="V396" t="n">
        <v>0.76</v>
      </c>
      <c r="W396" t="n">
        <v>0.42</v>
      </c>
      <c r="X396" t="n">
        <v>3.93</v>
      </c>
      <c r="Y396" t="n">
        <v>0.5</v>
      </c>
      <c r="Z396" t="n">
        <v>10</v>
      </c>
    </row>
    <row r="397">
      <c r="A397" t="n">
        <v>9</v>
      </c>
      <c r="B397" t="n">
        <v>75</v>
      </c>
      <c r="C397" t="inlineStr">
        <is>
          <t xml:space="preserve">CONCLUIDO	</t>
        </is>
      </c>
      <c r="D397" t="n">
        <v>0.9661999999999999</v>
      </c>
      <c r="E397" t="n">
        <v>103.49</v>
      </c>
      <c r="F397" t="n">
        <v>98.70999999999999</v>
      </c>
      <c r="G397" t="n">
        <v>72.23</v>
      </c>
      <c r="H397" t="n">
        <v>1.09</v>
      </c>
      <c r="I397" t="n">
        <v>82</v>
      </c>
      <c r="J397" t="n">
        <v>163.13</v>
      </c>
      <c r="K397" t="n">
        <v>49.1</v>
      </c>
      <c r="L397" t="n">
        <v>10</v>
      </c>
      <c r="M397" t="n">
        <v>80</v>
      </c>
      <c r="N397" t="n">
        <v>29.04</v>
      </c>
      <c r="O397" t="n">
        <v>20353.94</v>
      </c>
      <c r="P397" t="n">
        <v>1129.47</v>
      </c>
      <c r="Q397" t="n">
        <v>1206.6</v>
      </c>
      <c r="R397" t="n">
        <v>310.4</v>
      </c>
      <c r="S397" t="n">
        <v>133.29</v>
      </c>
      <c r="T397" t="n">
        <v>71500.39999999999</v>
      </c>
      <c r="U397" t="n">
        <v>0.43</v>
      </c>
      <c r="V397" t="n">
        <v>0.76</v>
      </c>
      <c r="W397" t="n">
        <v>0.41</v>
      </c>
      <c r="X397" t="n">
        <v>4.17</v>
      </c>
      <c r="Y397" t="n">
        <v>0.5</v>
      </c>
      <c r="Z397" t="n">
        <v>10</v>
      </c>
    </row>
    <row r="398">
      <c r="A398" t="n">
        <v>10</v>
      </c>
      <c r="B398" t="n">
        <v>75</v>
      </c>
      <c r="C398" t="inlineStr">
        <is>
          <t xml:space="preserve">CONCLUIDO	</t>
        </is>
      </c>
      <c r="D398" t="n">
        <v>0.9758</v>
      </c>
      <c r="E398" t="n">
        <v>102.48</v>
      </c>
      <c r="F398" t="n">
        <v>97.95</v>
      </c>
      <c r="G398" t="n">
        <v>79.42</v>
      </c>
      <c r="H398" t="n">
        <v>1.18</v>
      </c>
      <c r="I398" t="n">
        <v>74</v>
      </c>
      <c r="J398" t="n">
        <v>164.57</v>
      </c>
      <c r="K398" t="n">
        <v>49.1</v>
      </c>
      <c r="L398" t="n">
        <v>11</v>
      </c>
      <c r="M398" t="n">
        <v>72</v>
      </c>
      <c r="N398" t="n">
        <v>29.47</v>
      </c>
      <c r="O398" t="n">
        <v>20530.82</v>
      </c>
      <c r="P398" t="n">
        <v>1117.12</v>
      </c>
      <c r="Q398" t="n">
        <v>1206.59</v>
      </c>
      <c r="R398" t="n">
        <v>283.6</v>
      </c>
      <c r="S398" t="n">
        <v>133.29</v>
      </c>
      <c r="T398" t="n">
        <v>58141.99</v>
      </c>
      <c r="U398" t="n">
        <v>0.47</v>
      </c>
      <c r="V398" t="n">
        <v>0.76</v>
      </c>
      <c r="W398" t="n">
        <v>0.39</v>
      </c>
      <c r="X398" t="n">
        <v>3.41</v>
      </c>
      <c r="Y398" t="n">
        <v>0.5</v>
      </c>
      <c r="Z398" t="n">
        <v>10</v>
      </c>
    </row>
    <row r="399">
      <c r="A399" t="n">
        <v>11</v>
      </c>
      <c r="B399" t="n">
        <v>75</v>
      </c>
      <c r="C399" t="inlineStr">
        <is>
          <t xml:space="preserve">CONCLUIDO	</t>
        </is>
      </c>
      <c r="D399" t="n">
        <v>0.9805</v>
      </c>
      <c r="E399" t="n">
        <v>101.99</v>
      </c>
      <c r="F399" t="n">
        <v>97.63</v>
      </c>
      <c r="G399" t="n">
        <v>86.15000000000001</v>
      </c>
      <c r="H399" t="n">
        <v>1.28</v>
      </c>
      <c r="I399" t="n">
        <v>68</v>
      </c>
      <c r="J399" t="n">
        <v>166.01</v>
      </c>
      <c r="K399" t="n">
        <v>49.1</v>
      </c>
      <c r="L399" t="n">
        <v>12</v>
      </c>
      <c r="M399" t="n">
        <v>66</v>
      </c>
      <c r="N399" t="n">
        <v>29.91</v>
      </c>
      <c r="O399" t="n">
        <v>20708.3</v>
      </c>
      <c r="P399" t="n">
        <v>1109.57</v>
      </c>
      <c r="Q399" t="n">
        <v>1206.61</v>
      </c>
      <c r="R399" t="n">
        <v>273.03</v>
      </c>
      <c r="S399" t="n">
        <v>133.29</v>
      </c>
      <c r="T399" t="n">
        <v>52888.87</v>
      </c>
      <c r="U399" t="n">
        <v>0.49</v>
      </c>
      <c r="V399" t="n">
        <v>0.77</v>
      </c>
      <c r="W399" t="n">
        <v>0.38</v>
      </c>
      <c r="X399" t="n">
        <v>3.09</v>
      </c>
      <c r="Y399" t="n">
        <v>0.5</v>
      </c>
      <c r="Z399" t="n">
        <v>10</v>
      </c>
    </row>
    <row r="400">
      <c r="A400" t="n">
        <v>12</v>
      </c>
      <c r="B400" t="n">
        <v>75</v>
      </c>
      <c r="C400" t="inlineStr">
        <is>
          <t xml:space="preserve">CONCLUIDO	</t>
        </is>
      </c>
      <c r="D400" t="n">
        <v>0.985</v>
      </c>
      <c r="E400" t="n">
        <v>101.52</v>
      </c>
      <c r="F400" t="n">
        <v>97.34999999999999</v>
      </c>
      <c r="G400" t="n">
        <v>94.20999999999999</v>
      </c>
      <c r="H400" t="n">
        <v>1.38</v>
      </c>
      <c r="I400" t="n">
        <v>62</v>
      </c>
      <c r="J400" t="n">
        <v>167.45</v>
      </c>
      <c r="K400" t="n">
        <v>49.1</v>
      </c>
      <c r="L400" t="n">
        <v>13</v>
      </c>
      <c r="M400" t="n">
        <v>60</v>
      </c>
      <c r="N400" t="n">
        <v>30.36</v>
      </c>
      <c r="O400" t="n">
        <v>20886.38</v>
      </c>
      <c r="P400" t="n">
        <v>1103.02</v>
      </c>
      <c r="Q400" t="n">
        <v>1206.6</v>
      </c>
      <c r="R400" t="n">
        <v>263.35</v>
      </c>
      <c r="S400" t="n">
        <v>133.29</v>
      </c>
      <c r="T400" t="n">
        <v>48079.08</v>
      </c>
      <c r="U400" t="n">
        <v>0.51</v>
      </c>
      <c r="V400" t="n">
        <v>0.77</v>
      </c>
      <c r="W400" t="n">
        <v>0.37</v>
      </c>
      <c r="X400" t="n">
        <v>2.81</v>
      </c>
      <c r="Y400" t="n">
        <v>0.5</v>
      </c>
      <c r="Z400" t="n">
        <v>10</v>
      </c>
    </row>
    <row r="401">
      <c r="A401" t="n">
        <v>13</v>
      </c>
      <c r="B401" t="n">
        <v>75</v>
      </c>
      <c r="C401" t="inlineStr">
        <is>
          <t xml:space="preserve">CONCLUIDO	</t>
        </is>
      </c>
      <c r="D401" t="n">
        <v>0.9876</v>
      </c>
      <c r="E401" t="n">
        <v>101.26</v>
      </c>
      <c r="F401" t="n">
        <v>97.20999999999999</v>
      </c>
      <c r="G401" t="n">
        <v>100.56</v>
      </c>
      <c r="H401" t="n">
        <v>1.47</v>
      </c>
      <c r="I401" t="n">
        <v>58</v>
      </c>
      <c r="J401" t="n">
        <v>168.9</v>
      </c>
      <c r="K401" t="n">
        <v>49.1</v>
      </c>
      <c r="L401" t="n">
        <v>14</v>
      </c>
      <c r="M401" t="n">
        <v>56</v>
      </c>
      <c r="N401" t="n">
        <v>30.81</v>
      </c>
      <c r="O401" t="n">
        <v>21065.06</v>
      </c>
      <c r="P401" t="n">
        <v>1097.59</v>
      </c>
      <c r="Q401" t="n">
        <v>1206.6</v>
      </c>
      <c r="R401" t="n">
        <v>258.73</v>
      </c>
      <c r="S401" t="n">
        <v>133.29</v>
      </c>
      <c r="T401" t="n">
        <v>45786.26</v>
      </c>
      <c r="U401" t="n">
        <v>0.52</v>
      </c>
      <c r="V401" t="n">
        <v>0.77</v>
      </c>
      <c r="W401" t="n">
        <v>0.37</v>
      </c>
      <c r="X401" t="n">
        <v>2.67</v>
      </c>
      <c r="Y401" t="n">
        <v>0.5</v>
      </c>
      <c r="Z401" t="n">
        <v>10</v>
      </c>
    </row>
    <row r="402">
      <c r="A402" t="n">
        <v>14</v>
      </c>
      <c r="B402" t="n">
        <v>75</v>
      </c>
      <c r="C402" t="inlineStr">
        <is>
          <t xml:space="preserve">CONCLUIDO	</t>
        </is>
      </c>
      <c r="D402" t="n">
        <v>0.991</v>
      </c>
      <c r="E402" t="n">
        <v>100.91</v>
      </c>
      <c r="F402" t="n">
        <v>96.98999999999999</v>
      </c>
      <c r="G402" t="n">
        <v>107.76</v>
      </c>
      <c r="H402" t="n">
        <v>1.56</v>
      </c>
      <c r="I402" t="n">
        <v>54</v>
      </c>
      <c r="J402" t="n">
        <v>170.35</v>
      </c>
      <c r="K402" t="n">
        <v>49.1</v>
      </c>
      <c r="L402" t="n">
        <v>15</v>
      </c>
      <c r="M402" t="n">
        <v>52</v>
      </c>
      <c r="N402" t="n">
        <v>31.26</v>
      </c>
      <c r="O402" t="n">
        <v>21244.37</v>
      </c>
      <c r="P402" t="n">
        <v>1093.16</v>
      </c>
      <c r="Q402" t="n">
        <v>1206.59</v>
      </c>
      <c r="R402" t="n">
        <v>251.09</v>
      </c>
      <c r="S402" t="n">
        <v>133.29</v>
      </c>
      <c r="T402" t="n">
        <v>41987.67</v>
      </c>
      <c r="U402" t="n">
        <v>0.53</v>
      </c>
      <c r="V402" t="n">
        <v>0.77</v>
      </c>
      <c r="W402" t="n">
        <v>0.36</v>
      </c>
      <c r="X402" t="n">
        <v>2.45</v>
      </c>
      <c r="Y402" t="n">
        <v>0.5</v>
      </c>
      <c r="Z402" t="n">
        <v>10</v>
      </c>
    </row>
    <row r="403">
      <c r="A403" t="n">
        <v>15</v>
      </c>
      <c r="B403" t="n">
        <v>75</v>
      </c>
      <c r="C403" t="inlineStr">
        <is>
          <t xml:space="preserve">CONCLUIDO	</t>
        </is>
      </c>
      <c r="D403" t="n">
        <v>0.9942</v>
      </c>
      <c r="E403" t="n">
        <v>100.58</v>
      </c>
      <c r="F403" t="n">
        <v>96.78</v>
      </c>
      <c r="G403" t="n">
        <v>116.13</v>
      </c>
      <c r="H403" t="n">
        <v>1.65</v>
      </c>
      <c r="I403" t="n">
        <v>50</v>
      </c>
      <c r="J403" t="n">
        <v>171.81</v>
      </c>
      <c r="K403" t="n">
        <v>49.1</v>
      </c>
      <c r="L403" t="n">
        <v>16</v>
      </c>
      <c r="M403" t="n">
        <v>48</v>
      </c>
      <c r="N403" t="n">
        <v>31.72</v>
      </c>
      <c r="O403" t="n">
        <v>21424.29</v>
      </c>
      <c r="P403" t="n">
        <v>1085.58</v>
      </c>
      <c r="Q403" t="n">
        <v>1206.59</v>
      </c>
      <c r="R403" t="n">
        <v>243.76</v>
      </c>
      <c r="S403" t="n">
        <v>133.29</v>
      </c>
      <c r="T403" t="n">
        <v>38340.66</v>
      </c>
      <c r="U403" t="n">
        <v>0.55</v>
      </c>
      <c r="V403" t="n">
        <v>0.77</v>
      </c>
      <c r="W403" t="n">
        <v>0.36</v>
      </c>
      <c r="X403" t="n">
        <v>2.24</v>
      </c>
      <c r="Y403" t="n">
        <v>0.5</v>
      </c>
      <c r="Z403" t="n">
        <v>10</v>
      </c>
    </row>
    <row r="404">
      <c r="A404" t="n">
        <v>16</v>
      </c>
      <c r="B404" t="n">
        <v>75</v>
      </c>
      <c r="C404" t="inlineStr">
        <is>
          <t xml:space="preserve">CONCLUIDO	</t>
        </is>
      </c>
      <c r="D404" t="n">
        <v>0.9967</v>
      </c>
      <c r="E404" t="n">
        <v>100.34</v>
      </c>
      <c r="F404" t="n">
        <v>96.62</v>
      </c>
      <c r="G404" t="n">
        <v>123.35</v>
      </c>
      <c r="H404" t="n">
        <v>1.74</v>
      </c>
      <c r="I404" t="n">
        <v>47</v>
      </c>
      <c r="J404" t="n">
        <v>173.28</v>
      </c>
      <c r="K404" t="n">
        <v>49.1</v>
      </c>
      <c r="L404" t="n">
        <v>17</v>
      </c>
      <c r="M404" t="n">
        <v>45</v>
      </c>
      <c r="N404" t="n">
        <v>32.18</v>
      </c>
      <c r="O404" t="n">
        <v>21604.83</v>
      </c>
      <c r="P404" t="n">
        <v>1079.28</v>
      </c>
      <c r="Q404" t="n">
        <v>1206.61</v>
      </c>
      <c r="R404" t="n">
        <v>238.6</v>
      </c>
      <c r="S404" t="n">
        <v>133.29</v>
      </c>
      <c r="T404" t="n">
        <v>35777.2</v>
      </c>
      <c r="U404" t="n">
        <v>0.5600000000000001</v>
      </c>
      <c r="V404" t="n">
        <v>0.77</v>
      </c>
      <c r="W404" t="n">
        <v>0.35</v>
      </c>
      <c r="X404" t="n">
        <v>2.08</v>
      </c>
      <c r="Y404" t="n">
        <v>0.5</v>
      </c>
      <c r="Z404" t="n">
        <v>10</v>
      </c>
    </row>
    <row r="405">
      <c r="A405" t="n">
        <v>17</v>
      </c>
      <c r="B405" t="n">
        <v>75</v>
      </c>
      <c r="C405" t="inlineStr">
        <is>
          <t xml:space="preserve">CONCLUIDO	</t>
        </is>
      </c>
      <c r="D405" t="n">
        <v>1.0005</v>
      </c>
      <c r="E405" t="n">
        <v>99.95</v>
      </c>
      <c r="F405" t="n">
        <v>96.33</v>
      </c>
      <c r="G405" t="n">
        <v>131.35</v>
      </c>
      <c r="H405" t="n">
        <v>1.83</v>
      </c>
      <c r="I405" t="n">
        <v>44</v>
      </c>
      <c r="J405" t="n">
        <v>174.75</v>
      </c>
      <c r="K405" t="n">
        <v>49.1</v>
      </c>
      <c r="L405" t="n">
        <v>18</v>
      </c>
      <c r="M405" t="n">
        <v>42</v>
      </c>
      <c r="N405" t="n">
        <v>32.65</v>
      </c>
      <c r="O405" t="n">
        <v>21786.02</v>
      </c>
      <c r="P405" t="n">
        <v>1074.18</v>
      </c>
      <c r="Q405" t="n">
        <v>1206.6</v>
      </c>
      <c r="R405" t="n">
        <v>227.97</v>
      </c>
      <c r="S405" t="n">
        <v>133.29</v>
      </c>
      <c r="T405" t="n">
        <v>30479.39</v>
      </c>
      <c r="U405" t="n">
        <v>0.58</v>
      </c>
      <c r="V405" t="n">
        <v>0.78</v>
      </c>
      <c r="W405" t="n">
        <v>0.35</v>
      </c>
      <c r="X405" t="n">
        <v>1.79</v>
      </c>
      <c r="Y405" t="n">
        <v>0.5</v>
      </c>
      <c r="Z405" t="n">
        <v>10</v>
      </c>
    </row>
    <row r="406">
      <c r="A406" t="n">
        <v>18</v>
      </c>
      <c r="B406" t="n">
        <v>75</v>
      </c>
      <c r="C406" t="inlineStr">
        <is>
          <t xml:space="preserve">CONCLUIDO	</t>
        </is>
      </c>
      <c r="D406" t="n">
        <v>0.9992</v>
      </c>
      <c r="E406" t="n">
        <v>100.08</v>
      </c>
      <c r="F406" t="n">
        <v>96.53</v>
      </c>
      <c r="G406" t="n">
        <v>137.89</v>
      </c>
      <c r="H406" t="n">
        <v>1.91</v>
      </c>
      <c r="I406" t="n">
        <v>42</v>
      </c>
      <c r="J406" t="n">
        <v>176.22</v>
      </c>
      <c r="K406" t="n">
        <v>49.1</v>
      </c>
      <c r="L406" t="n">
        <v>19</v>
      </c>
      <c r="M406" t="n">
        <v>40</v>
      </c>
      <c r="N406" t="n">
        <v>33.13</v>
      </c>
      <c r="O406" t="n">
        <v>21967.84</v>
      </c>
      <c r="P406" t="n">
        <v>1074.64</v>
      </c>
      <c r="Q406" t="n">
        <v>1206.59</v>
      </c>
      <c r="R406" t="n">
        <v>235.62</v>
      </c>
      <c r="S406" t="n">
        <v>133.29</v>
      </c>
      <c r="T406" t="n">
        <v>34312.52</v>
      </c>
      <c r="U406" t="n">
        <v>0.57</v>
      </c>
      <c r="V406" t="n">
        <v>0.78</v>
      </c>
      <c r="W406" t="n">
        <v>0.34</v>
      </c>
      <c r="X406" t="n">
        <v>1.99</v>
      </c>
      <c r="Y406" t="n">
        <v>0.5</v>
      </c>
      <c r="Z406" t="n">
        <v>10</v>
      </c>
    </row>
    <row r="407">
      <c r="A407" t="n">
        <v>19</v>
      </c>
      <c r="B407" t="n">
        <v>75</v>
      </c>
      <c r="C407" t="inlineStr">
        <is>
          <t xml:space="preserve">CONCLUIDO	</t>
        </is>
      </c>
      <c r="D407" t="n">
        <v>1.0015</v>
      </c>
      <c r="E407" t="n">
        <v>99.84999999999999</v>
      </c>
      <c r="F407" t="n">
        <v>96.34999999999999</v>
      </c>
      <c r="G407" t="n">
        <v>144.53</v>
      </c>
      <c r="H407" t="n">
        <v>2</v>
      </c>
      <c r="I407" t="n">
        <v>40</v>
      </c>
      <c r="J407" t="n">
        <v>177.7</v>
      </c>
      <c r="K407" t="n">
        <v>49.1</v>
      </c>
      <c r="L407" t="n">
        <v>20</v>
      </c>
      <c r="M407" t="n">
        <v>38</v>
      </c>
      <c r="N407" t="n">
        <v>33.61</v>
      </c>
      <c r="O407" t="n">
        <v>22150.3</v>
      </c>
      <c r="P407" t="n">
        <v>1066.95</v>
      </c>
      <c r="Q407" t="n">
        <v>1206.59</v>
      </c>
      <c r="R407" t="n">
        <v>229.49</v>
      </c>
      <c r="S407" t="n">
        <v>133.29</v>
      </c>
      <c r="T407" t="n">
        <v>31257.7</v>
      </c>
      <c r="U407" t="n">
        <v>0.58</v>
      </c>
      <c r="V407" t="n">
        <v>0.78</v>
      </c>
      <c r="W407" t="n">
        <v>0.34</v>
      </c>
      <c r="X407" t="n">
        <v>1.81</v>
      </c>
      <c r="Y407" t="n">
        <v>0.5</v>
      </c>
      <c r="Z407" t="n">
        <v>10</v>
      </c>
    </row>
    <row r="408">
      <c r="A408" t="n">
        <v>20</v>
      </c>
      <c r="B408" t="n">
        <v>75</v>
      </c>
      <c r="C408" t="inlineStr">
        <is>
          <t xml:space="preserve">CONCLUIDO	</t>
        </is>
      </c>
      <c r="D408" t="n">
        <v>1.0031</v>
      </c>
      <c r="E408" t="n">
        <v>99.69</v>
      </c>
      <c r="F408" t="n">
        <v>96.25</v>
      </c>
      <c r="G408" t="n">
        <v>151.97</v>
      </c>
      <c r="H408" t="n">
        <v>2.08</v>
      </c>
      <c r="I408" t="n">
        <v>38</v>
      </c>
      <c r="J408" t="n">
        <v>179.18</v>
      </c>
      <c r="K408" t="n">
        <v>49.1</v>
      </c>
      <c r="L408" t="n">
        <v>21</v>
      </c>
      <c r="M408" t="n">
        <v>36</v>
      </c>
      <c r="N408" t="n">
        <v>34.09</v>
      </c>
      <c r="O408" t="n">
        <v>22333.43</v>
      </c>
      <c r="P408" t="n">
        <v>1061.96</v>
      </c>
      <c r="Q408" t="n">
        <v>1206.59</v>
      </c>
      <c r="R408" t="n">
        <v>225.95</v>
      </c>
      <c r="S408" t="n">
        <v>133.29</v>
      </c>
      <c r="T408" t="n">
        <v>29495.34</v>
      </c>
      <c r="U408" t="n">
        <v>0.59</v>
      </c>
      <c r="V408" t="n">
        <v>0.78</v>
      </c>
      <c r="W408" t="n">
        <v>0.34</v>
      </c>
      <c r="X408" t="n">
        <v>1.71</v>
      </c>
      <c r="Y408" t="n">
        <v>0.5</v>
      </c>
      <c r="Z408" t="n">
        <v>10</v>
      </c>
    </row>
    <row r="409">
      <c r="A409" t="n">
        <v>21</v>
      </c>
      <c r="B409" t="n">
        <v>75</v>
      </c>
      <c r="C409" t="inlineStr">
        <is>
          <t xml:space="preserve">CONCLUIDO	</t>
        </is>
      </c>
      <c r="D409" t="n">
        <v>1.0046</v>
      </c>
      <c r="E409" t="n">
        <v>99.54000000000001</v>
      </c>
      <c r="F409" t="n">
        <v>96.16</v>
      </c>
      <c r="G409" t="n">
        <v>160.27</v>
      </c>
      <c r="H409" t="n">
        <v>2.16</v>
      </c>
      <c r="I409" t="n">
        <v>36</v>
      </c>
      <c r="J409" t="n">
        <v>180.67</v>
      </c>
      <c r="K409" t="n">
        <v>49.1</v>
      </c>
      <c r="L409" t="n">
        <v>22</v>
      </c>
      <c r="M409" t="n">
        <v>34</v>
      </c>
      <c r="N409" t="n">
        <v>34.58</v>
      </c>
      <c r="O409" t="n">
        <v>22517.21</v>
      </c>
      <c r="P409" t="n">
        <v>1059.72</v>
      </c>
      <c r="Q409" t="n">
        <v>1206.59</v>
      </c>
      <c r="R409" t="n">
        <v>223.04</v>
      </c>
      <c r="S409" t="n">
        <v>133.29</v>
      </c>
      <c r="T409" t="n">
        <v>28052.96</v>
      </c>
      <c r="U409" t="n">
        <v>0.6</v>
      </c>
      <c r="V409" t="n">
        <v>0.78</v>
      </c>
      <c r="W409" t="n">
        <v>0.33</v>
      </c>
      <c r="X409" t="n">
        <v>1.62</v>
      </c>
      <c r="Y409" t="n">
        <v>0.5</v>
      </c>
      <c r="Z409" t="n">
        <v>10</v>
      </c>
    </row>
    <row r="410">
      <c r="A410" t="n">
        <v>22</v>
      </c>
      <c r="B410" t="n">
        <v>75</v>
      </c>
      <c r="C410" t="inlineStr">
        <is>
          <t xml:space="preserve">CONCLUIDO	</t>
        </is>
      </c>
      <c r="D410" t="n">
        <v>1.0063</v>
      </c>
      <c r="E410" t="n">
        <v>99.38</v>
      </c>
      <c r="F410" t="n">
        <v>96.06</v>
      </c>
      <c r="G410" t="n">
        <v>169.52</v>
      </c>
      <c r="H410" t="n">
        <v>2.24</v>
      </c>
      <c r="I410" t="n">
        <v>34</v>
      </c>
      <c r="J410" t="n">
        <v>182.17</v>
      </c>
      <c r="K410" t="n">
        <v>49.1</v>
      </c>
      <c r="L410" t="n">
        <v>23</v>
      </c>
      <c r="M410" t="n">
        <v>32</v>
      </c>
      <c r="N410" t="n">
        <v>35.08</v>
      </c>
      <c r="O410" t="n">
        <v>22701.78</v>
      </c>
      <c r="P410" t="n">
        <v>1054.12</v>
      </c>
      <c r="Q410" t="n">
        <v>1206.59</v>
      </c>
      <c r="R410" t="n">
        <v>219.61</v>
      </c>
      <c r="S410" t="n">
        <v>133.29</v>
      </c>
      <c r="T410" t="n">
        <v>26348.97</v>
      </c>
      <c r="U410" t="n">
        <v>0.61</v>
      </c>
      <c r="V410" t="n">
        <v>0.78</v>
      </c>
      <c r="W410" t="n">
        <v>0.33</v>
      </c>
      <c r="X410" t="n">
        <v>1.52</v>
      </c>
      <c r="Y410" t="n">
        <v>0.5</v>
      </c>
      <c r="Z410" t="n">
        <v>10</v>
      </c>
    </row>
    <row r="411">
      <c r="A411" t="n">
        <v>23</v>
      </c>
      <c r="B411" t="n">
        <v>75</v>
      </c>
      <c r="C411" t="inlineStr">
        <is>
          <t xml:space="preserve">CONCLUIDO	</t>
        </is>
      </c>
      <c r="D411" t="n">
        <v>1.0071</v>
      </c>
      <c r="E411" t="n">
        <v>99.29000000000001</v>
      </c>
      <c r="F411" t="n">
        <v>96.01000000000001</v>
      </c>
      <c r="G411" t="n">
        <v>174.56</v>
      </c>
      <c r="H411" t="n">
        <v>2.32</v>
      </c>
      <c r="I411" t="n">
        <v>33</v>
      </c>
      <c r="J411" t="n">
        <v>183.67</v>
      </c>
      <c r="K411" t="n">
        <v>49.1</v>
      </c>
      <c r="L411" t="n">
        <v>24</v>
      </c>
      <c r="M411" t="n">
        <v>31</v>
      </c>
      <c r="N411" t="n">
        <v>35.58</v>
      </c>
      <c r="O411" t="n">
        <v>22886.92</v>
      </c>
      <c r="P411" t="n">
        <v>1051.13</v>
      </c>
      <c r="Q411" t="n">
        <v>1206.59</v>
      </c>
      <c r="R411" t="n">
        <v>217.84</v>
      </c>
      <c r="S411" t="n">
        <v>133.29</v>
      </c>
      <c r="T411" t="n">
        <v>25469.68</v>
      </c>
      <c r="U411" t="n">
        <v>0.61</v>
      </c>
      <c r="V411" t="n">
        <v>0.78</v>
      </c>
      <c r="W411" t="n">
        <v>0.33</v>
      </c>
      <c r="X411" t="n">
        <v>1.47</v>
      </c>
      <c r="Y411" t="n">
        <v>0.5</v>
      </c>
      <c r="Z411" t="n">
        <v>10</v>
      </c>
    </row>
    <row r="412">
      <c r="A412" t="n">
        <v>24</v>
      </c>
      <c r="B412" t="n">
        <v>75</v>
      </c>
      <c r="C412" t="inlineStr">
        <is>
          <t xml:space="preserve">CONCLUIDO	</t>
        </is>
      </c>
      <c r="D412" t="n">
        <v>1.0091</v>
      </c>
      <c r="E412" t="n">
        <v>99.09999999999999</v>
      </c>
      <c r="F412" t="n">
        <v>95.88</v>
      </c>
      <c r="G412" t="n">
        <v>185.57</v>
      </c>
      <c r="H412" t="n">
        <v>2.4</v>
      </c>
      <c r="I412" t="n">
        <v>31</v>
      </c>
      <c r="J412" t="n">
        <v>185.18</v>
      </c>
      <c r="K412" t="n">
        <v>49.1</v>
      </c>
      <c r="L412" t="n">
        <v>25</v>
      </c>
      <c r="M412" t="n">
        <v>29</v>
      </c>
      <c r="N412" t="n">
        <v>36.08</v>
      </c>
      <c r="O412" t="n">
        <v>23072.73</v>
      </c>
      <c r="P412" t="n">
        <v>1045.36</v>
      </c>
      <c r="Q412" t="n">
        <v>1206.59</v>
      </c>
      <c r="R412" t="n">
        <v>213.36</v>
      </c>
      <c r="S412" t="n">
        <v>133.29</v>
      </c>
      <c r="T412" t="n">
        <v>23235.52</v>
      </c>
      <c r="U412" t="n">
        <v>0.62</v>
      </c>
      <c r="V412" t="n">
        <v>0.78</v>
      </c>
      <c r="W412" t="n">
        <v>0.32</v>
      </c>
      <c r="X412" t="n">
        <v>1.34</v>
      </c>
      <c r="Y412" t="n">
        <v>0.5</v>
      </c>
      <c r="Z412" t="n">
        <v>10</v>
      </c>
    </row>
    <row r="413">
      <c r="A413" t="n">
        <v>25</v>
      </c>
      <c r="B413" t="n">
        <v>75</v>
      </c>
      <c r="C413" t="inlineStr">
        <is>
          <t xml:space="preserve">CONCLUIDO	</t>
        </is>
      </c>
      <c r="D413" t="n">
        <v>1.0101</v>
      </c>
      <c r="E413" t="n">
        <v>99</v>
      </c>
      <c r="F413" t="n">
        <v>95.8</v>
      </c>
      <c r="G413" t="n">
        <v>191.61</v>
      </c>
      <c r="H413" t="n">
        <v>2.47</v>
      </c>
      <c r="I413" t="n">
        <v>30</v>
      </c>
      <c r="J413" t="n">
        <v>186.69</v>
      </c>
      <c r="K413" t="n">
        <v>49.1</v>
      </c>
      <c r="L413" t="n">
        <v>26</v>
      </c>
      <c r="M413" t="n">
        <v>28</v>
      </c>
      <c r="N413" t="n">
        <v>36.6</v>
      </c>
      <c r="O413" t="n">
        <v>23259.24</v>
      </c>
      <c r="P413" t="n">
        <v>1042.22</v>
      </c>
      <c r="Q413" t="n">
        <v>1206.59</v>
      </c>
      <c r="R413" t="n">
        <v>210.65</v>
      </c>
      <c r="S413" t="n">
        <v>133.29</v>
      </c>
      <c r="T413" t="n">
        <v>21889.16</v>
      </c>
      <c r="U413" t="n">
        <v>0.63</v>
      </c>
      <c r="V413" t="n">
        <v>0.78</v>
      </c>
      <c r="W413" t="n">
        <v>0.33</v>
      </c>
      <c r="X413" t="n">
        <v>1.27</v>
      </c>
      <c r="Y413" t="n">
        <v>0.5</v>
      </c>
      <c r="Z413" t="n">
        <v>10</v>
      </c>
    </row>
    <row r="414">
      <c r="A414" t="n">
        <v>26</v>
      </c>
      <c r="B414" t="n">
        <v>75</v>
      </c>
      <c r="C414" t="inlineStr">
        <is>
          <t xml:space="preserve">CONCLUIDO	</t>
        </is>
      </c>
      <c r="D414" t="n">
        <v>1.0101</v>
      </c>
      <c r="E414" t="n">
        <v>99</v>
      </c>
      <c r="F414" t="n">
        <v>95.84</v>
      </c>
      <c r="G414" t="n">
        <v>198.28</v>
      </c>
      <c r="H414" t="n">
        <v>2.55</v>
      </c>
      <c r="I414" t="n">
        <v>29</v>
      </c>
      <c r="J414" t="n">
        <v>188.21</v>
      </c>
      <c r="K414" t="n">
        <v>49.1</v>
      </c>
      <c r="L414" t="n">
        <v>27</v>
      </c>
      <c r="M414" t="n">
        <v>27</v>
      </c>
      <c r="N414" t="n">
        <v>37.11</v>
      </c>
      <c r="O414" t="n">
        <v>23446.45</v>
      </c>
      <c r="P414" t="n">
        <v>1037.21</v>
      </c>
      <c r="Q414" t="n">
        <v>1206.6</v>
      </c>
      <c r="R414" t="n">
        <v>212.4</v>
      </c>
      <c r="S414" t="n">
        <v>133.29</v>
      </c>
      <c r="T414" t="n">
        <v>22766.74</v>
      </c>
      <c r="U414" t="n">
        <v>0.63</v>
      </c>
      <c r="V414" t="n">
        <v>0.78</v>
      </c>
      <c r="W414" t="n">
        <v>0.31</v>
      </c>
      <c r="X414" t="n">
        <v>1.3</v>
      </c>
      <c r="Y414" t="n">
        <v>0.5</v>
      </c>
      <c r="Z414" t="n">
        <v>10</v>
      </c>
    </row>
    <row r="415">
      <c r="A415" t="n">
        <v>27</v>
      </c>
      <c r="B415" t="n">
        <v>75</v>
      </c>
      <c r="C415" t="inlineStr">
        <is>
          <t xml:space="preserve">CONCLUIDO	</t>
        </is>
      </c>
      <c r="D415" t="n">
        <v>1.0107</v>
      </c>
      <c r="E415" t="n">
        <v>98.94</v>
      </c>
      <c r="F415" t="n">
        <v>95.81</v>
      </c>
      <c r="G415" t="n">
        <v>205.31</v>
      </c>
      <c r="H415" t="n">
        <v>2.62</v>
      </c>
      <c r="I415" t="n">
        <v>28</v>
      </c>
      <c r="J415" t="n">
        <v>189.73</v>
      </c>
      <c r="K415" t="n">
        <v>49.1</v>
      </c>
      <c r="L415" t="n">
        <v>28</v>
      </c>
      <c r="M415" t="n">
        <v>26</v>
      </c>
      <c r="N415" t="n">
        <v>37.64</v>
      </c>
      <c r="O415" t="n">
        <v>23634.36</v>
      </c>
      <c r="P415" t="n">
        <v>1034.93</v>
      </c>
      <c r="Q415" t="n">
        <v>1206.59</v>
      </c>
      <c r="R415" t="n">
        <v>211.35</v>
      </c>
      <c r="S415" t="n">
        <v>133.29</v>
      </c>
      <c r="T415" t="n">
        <v>22249.04</v>
      </c>
      <c r="U415" t="n">
        <v>0.63</v>
      </c>
      <c r="V415" t="n">
        <v>0.78</v>
      </c>
      <c r="W415" t="n">
        <v>0.32</v>
      </c>
      <c r="X415" t="n">
        <v>1.27</v>
      </c>
      <c r="Y415" t="n">
        <v>0.5</v>
      </c>
      <c r="Z415" t="n">
        <v>10</v>
      </c>
    </row>
    <row r="416">
      <c r="A416" t="n">
        <v>28</v>
      </c>
      <c r="B416" t="n">
        <v>75</v>
      </c>
      <c r="C416" t="inlineStr">
        <is>
          <t xml:space="preserve">CONCLUIDO	</t>
        </is>
      </c>
      <c r="D416" t="n">
        <v>1.0115</v>
      </c>
      <c r="E416" t="n">
        <v>98.86</v>
      </c>
      <c r="F416" t="n">
        <v>95.76000000000001</v>
      </c>
      <c r="G416" t="n">
        <v>212.8</v>
      </c>
      <c r="H416" t="n">
        <v>2.69</v>
      </c>
      <c r="I416" t="n">
        <v>27</v>
      </c>
      <c r="J416" t="n">
        <v>191.26</v>
      </c>
      <c r="K416" t="n">
        <v>49.1</v>
      </c>
      <c r="L416" t="n">
        <v>29</v>
      </c>
      <c r="M416" t="n">
        <v>25</v>
      </c>
      <c r="N416" t="n">
        <v>38.17</v>
      </c>
      <c r="O416" t="n">
        <v>23822.99</v>
      </c>
      <c r="P416" t="n">
        <v>1030.09</v>
      </c>
      <c r="Q416" t="n">
        <v>1206.6</v>
      </c>
      <c r="R416" t="n">
        <v>209.41</v>
      </c>
      <c r="S416" t="n">
        <v>133.29</v>
      </c>
      <c r="T416" t="n">
        <v>21280.29</v>
      </c>
      <c r="U416" t="n">
        <v>0.64</v>
      </c>
      <c r="V416" t="n">
        <v>0.78</v>
      </c>
      <c r="W416" t="n">
        <v>0.32</v>
      </c>
      <c r="X416" t="n">
        <v>1.22</v>
      </c>
      <c r="Y416" t="n">
        <v>0.5</v>
      </c>
      <c r="Z416" t="n">
        <v>10</v>
      </c>
    </row>
    <row r="417">
      <c r="A417" t="n">
        <v>29</v>
      </c>
      <c r="B417" t="n">
        <v>75</v>
      </c>
      <c r="C417" t="inlineStr">
        <is>
          <t xml:space="preserve">CONCLUIDO	</t>
        </is>
      </c>
      <c r="D417" t="n">
        <v>1.0126</v>
      </c>
      <c r="E417" t="n">
        <v>98.75</v>
      </c>
      <c r="F417" t="n">
        <v>95.68000000000001</v>
      </c>
      <c r="G417" t="n">
        <v>220.81</v>
      </c>
      <c r="H417" t="n">
        <v>2.76</v>
      </c>
      <c r="I417" t="n">
        <v>26</v>
      </c>
      <c r="J417" t="n">
        <v>192.8</v>
      </c>
      <c r="K417" t="n">
        <v>49.1</v>
      </c>
      <c r="L417" t="n">
        <v>30</v>
      </c>
      <c r="M417" t="n">
        <v>24</v>
      </c>
      <c r="N417" t="n">
        <v>38.7</v>
      </c>
      <c r="O417" t="n">
        <v>24012.34</v>
      </c>
      <c r="P417" t="n">
        <v>1027.57</v>
      </c>
      <c r="Q417" t="n">
        <v>1206.59</v>
      </c>
      <c r="R417" t="n">
        <v>206.82</v>
      </c>
      <c r="S417" t="n">
        <v>133.29</v>
      </c>
      <c r="T417" t="n">
        <v>19990.28</v>
      </c>
      <c r="U417" t="n">
        <v>0.64</v>
      </c>
      <c r="V417" t="n">
        <v>0.78</v>
      </c>
      <c r="W417" t="n">
        <v>0.32</v>
      </c>
      <c r="X417" t="n">
        <v>1.14</v>
      </c>
      <c r="Y417" t="n">
        <v>0.5</v>
      </c>
      <c r="Z417" t="n">
        <v>10</v>
      </c>
    </row>
    <row r="418">
      <c r="A418" t="n">
        <v>30</v>
      </c>
      <c r="B418" t="n">
        <v>75</v>
      </c>
      <c r="C418" t="inlineStr">
        <is>
          <t xml:space="preserve">CONCLUIDO	</t>
        </is>
      </c>
      <c r="D418" t="n">
        <v>1.0132</v>
      </c>
      <c r="E418" t="n">
        <v>98.69</v>
      </c>
      <c r="F418" t="n">
        <v>95.65000000000001</v>
      </c>
      <c r="G418" t="n">
        <v>229.57</v>
      </c>
      <c r="H418" t="n">
        <v>2.83</v>
      </c>
      <c r="I418" t="n">
        <v>25</v>
      </c>
      <c r="J418" t="n">
        <v>194.34</v>
      </c>
      <c r="K418" t="n">
        <v>49.1</v>
      </c>
      <c r="L418" t="n">
        <v>31</v>
      </c>
      <c r="M418" t="n">
        <v>23</v>
      </c>
      <c r="N418" t="n">
        <v>39.24</v>
      </c>
      <c r="O418" t="n">
        <v>24202.42</v>
      </c>
      <c r="P418" t="n">
        <v>1023.07</v>
      </c>
      <c r="Q418" t="n">
        <v>1206.6</v>
      </c>
      <c r="R418" t="n">
        <v>205.77</v>
      </c>
      <c r="S418" t="n">
        <v>133.29</v>
      </c>
      <c r="T418" t="n">
        <v>19471.61</v>
      </c>
      <c r="U418" t="n">
        <v>0.65</v>
      </c>
      <c r="V418" t="n">
        <v>0.78</v>
      </c>
      <c r="W418" t="n">
        <v>0.32</v>
      </c>
      <c r="X418" t="n">
        <v>1.12</v>
      </c>
      <c r="Y418" t="n">
        <v>0.5</v>
      </c>
      <c r="Z418" t="n">
        <v>10</v>
      </c>
    </row>
    <row r="419">
      <c r="A419" t="n">
        <v>31</v>
      </c>
      <c r="B419" t="n">
        <v>75</v>
      </c>
      <c r="C419" t="inlineStr">
        <is>
          <t xml:space="preserve">CONCLUIDO	</t>
        </is>
      </c>
      <c r="D419" t="n">
        <v>1.014</v>
      </c>
      <c r="E419" t="n">
        <v>98.62</v>
      </c>
      <c r="F419" t="n">
        <v>95.61</v>
      </c>
      <c r="G419" t="n">
        <v>239.02</v>
      </c>
      <c r="H419" t="n">
        <v>2.9</v>
      </c>
      <c r="I419" t="n">
        <v>24</v>
      </c>
      <c r="J419" t="n">
        <v>195.89</v>
      </c>
      <c r="K419" t="n">
        <v>49.1</v>
      </c>
      <c r="L419" t="n">
        <v>32</v>
      </c>
      <c r="M419" t="n">
        <v>22</v>
      </c>
      <c r="N419" t="n">
        <v>39.79</v>
      </c>
      <c r="O419" t="n">
        <v>24393.24</v>
      </c>
      <c r="P419" t="n">
        <v>1016.83</v>
      </c>
      <c r="Q419" t="n">
        <v>1206.6</v>
      </c>
      <c r="R419" t="n">
        <v>204.29</v>
      </c>
      <c r="S419" t="n">
        <v>133.29</v>
      </c>
      <c r="T419" t="n">
        <v>18737.33</v>
      </c>
      <c r="U419" t="n">
        <v>0.65</v>
      </c>
      <c r="V419" t="n">
        <v>0.78</v>
      </c>
      <c r="W419" t="n">
        <v>0.31</v>
      </c>
      <c r="X419" t="n">
        <v>1.07</v>
      </c>
      <c r="Y419" t="n">
        <v>0.5</v>
      </c>
      <c r="Z419" t="n">
        <v>10</v>
      </c>
    </row>
    <row r="420">
      <c r="A420" t="n">
        <v>32</v>
      </c>
      <c r="B420" t="n">
        <v>75</v>
      </c>
      <c r="C420" t="inlineStr">
        <is>
          <t xml:space="preserve">CONCLUIDO	</t>
        </is>
      </c>
      <c r="D420" t="n">
        <v>1.0152</v>
      </c>
      <c r="E420" t="n">
        <v>98.5</v>
      </c>
      <c r="F420" t="n">
        <v>95.52</v>
      </c>
      <c r="G420" t="n">
        <v>249.18</v>
      </c>
      <c r="H420" t="n">
        <v>2.97</v>
      </c>
      <c r="I420" t="n">
        <v>23</v>
      </c>
      <c r="J420" t="n">
        <v>197.44</v>
      </c>
      <c r="K420" t="n">
        <v>49.1</v>
      </c>
      <c r="L420" t="n">
        <v>33</v>
      </c>
      <c r="M420" t="n">
        <v>21</v>
      </c>
      <c r="N420" t="n">
        <v>40.34</v>
      </c>
      <c r="O420" t="n">
        <v>24584.81</v>
      </c>
      <c r="P420" t="n">
        <v>1013.01</v>
      </c>
      <c r="Q420" t="n">
        <v>1206.6</v>
      </c>
      <c r="R420" t="n">
        <v>201.32</v>
      </c>
      <c r="S420" t="n">
        <v>133.29</v>
      </c>
      <c r="T420" t="n">
        <v>17258.76</v>
      </c>
      <c r="U420" t="n">
        <v>0.66</v>
      </c>
      <c r="V420" t="n">
        <v>0.78</v>
      </c>
      <c r="W420" t="n">
        <v>0.31</v>
      </c>
      <c r="X420" t="n">
        <v>0.98</v>
      </c>
      <c r="Y420" t="n">
        <v>0.5</v>
      </c>
      <c r="Z420" t="n">
        <v>10</v>
      </c>
    </row>
    <row r="421">
      <c r="A421" t="n">
        <v>33</v>
      </c>
      <c r="B421" t="n">
        <v>75</v>
      </c>
      <c r="C421" t="inlineStr">
        <is>
          <t xml:space="preserve">CONCLUIDO	</t>
        </is>
      </c>
      <c r="D421" t="n">
        <v>1.0154</v>
      </c>
      <c r="E421" t="n">
        <v>98.48</v>
      </c>
      <c r="F421" t="n">
        <v>95.5</v>
      </c>
      <c r="G421" t="n">
        <v>249.13</v>
      </c>
      <c r="H421" t="n">
        <v>3.03</v>
      </c>
      <c r="I421" t="n">
        <v>23</v>
      </c>
      <c r="J421" t="n">
        <v>199</v>
      </c>
      <c r="K421" t="n">
        <v>49.1</v>
      </c>
      <c r="L421" t="n">
        <v>34</v>
      </c>
      <c r="M421" t="n">
        <v>21</v>
      </c>
      <c r="N421" t="n">
        <v>40.9</v>
      </c>
      <c r="O421" t="n">
        <v>24777.13</v>
      </c>
      <c r="P421" t="n">
        <v>1014.07</v>
      </c>
      <c r="Q421" t="n">
        <v>1206.59</v>
      </c>
      <c r="R421" t="n">
        <v>200.48</v>
      </c>
      <c r="S421" t="n">
        <v>133.29</v>
      </c>
      <c r="T421" t="n">
        <v>16838.52</v>
      </c>
      <c r="U421" t="n">
        <v>0.66</v>
      </c>
      <c r="V421" t="n">
        <v>0.78</v>
      </c>
      <c r="W421" t="n">
        <v>0.31</v>
      </c>
      <c r="X421" t="n">
        <v>0.96</v>
      </c>
      <c r="Y421" t="n">
        <v>0.5</v>
      </c>
      <c r="Z421" t="n">
        <v>10</v>
      </c>
    </row>
    <row r="422">
      <c r="A422" t="n">
        <v>34</v>
      </c>
      <c r="B422" t="n">
        <v>75</v>
      </c>
      <c r="C422" t="inlineStr">
        <is>
          <t xml:space="preserve">CONCLUIDO	</t>
        </is>
      </c>
      <c r="D422" t="n">
        <v>1.0157</v>
      </c>
      <c r="E422" t="n">
        <v>98.45</v>
      </c>
      <c r="F422" t="n">
        <v>95.5</v>
      </c>
      <c r="G422" t="n">
        <v>260.47</v>
      </c>
      <c r="H422" t="n">
        <v>3.1</v>
      </c>
      <c r="I422" t="n">
        <v>22</v>
      </c>
      <c r="J422" t="n">
        <v>200.56</v>
      </c>
      <c r="K422" t="n">
        <v>49.1</v>
      </c>
      <c r="L422" t="n">
        <v>35</v>
      </c>
      <c r="M422" t="n">
        <v>20</v>
      </c>
      <c r="N422" t="n">
        <v>41.47</v>
      </c>
      <c r="O422" t="n">
        <v>24970.22</v>
      </c>
      <c r="P422" t="n">
        <v>1008.55</v>
      </c>
      <c r="Q422" t="n">
        <v>1206.59</v>
      </c>
      <c r="R422" t="n">
        <v>201.05</v>
      </c>
      <c r="S422" t="n">
        <v>133.29</v>
      </c>
      <c r="T422" t="n">
        <v>17127.7</v>
      </c>
      <c r="U422" t="n">
        <v>0.66</v>
      </c>
      <c r="V422" t="n">
        <v>0.78</v>
      </c>
      <c r="W422" t="n">
        <v>0.3</v>
      </c>
      <c r="X422" t="n">
        <v>0.97</v>
      </c>
      <c r="Y422" t="n">
        <v>0.5</v>
      </c>
      <c r="Z422" t="n">
        <v>10</v>
      </c>
    </row>
    <row r="423">
      <c r="A423" t="n">
        <v>35</v>
      </c>
      <c r="B423" t="n">
        <v>75</v>
      </c>
      <c r="C423" t="inlineStr">
        <is>
          <t xml:space="preserve">CONCLUIDO	</t>
        </is>
      </c>
      <c r="D423" t="n">
        <v>1.0163</v>
      </c>
      <c r="E423" t="n">
        <v>98.40000000000001</v>
      </c>
      <c r="F423" t="n">
        <v>95.48</v>
      </c>
      <c r="G423" t="n">
        <v>272.79</v>
      </c>
      <c r="H423" t="n">
        <v>3.16</v>
      </c>
      <c r="I423" t="n">
        <v>21</v>
      </c>
      <c r="J423" t="n">
        <v>202.14</v>
      </c>
      <c r="K423" t="n">
        <v>49.1</v>
      </c>
      <c r="L423" t="n">
        <v>36</v>
      </c>
      <c r="M423" t="n">
        <v>19</v>
      </c>
      <c r="N423" t="n">
        <v>42.04</v>
      </c>
      <c r="O423" t="n">
        <v>25164.09</v>
      </c>
      <c r="P423" t="n">
        <v>1003.02</v>
      </c>
      <c r="Q423" t="n">
        <v>1206.59</v>
      </c>
      <c r="R423" t="n">
        <v>199.94</v>
      </c>
      <c r="S423" t="n">
        <v>133.29</v>
      </c>
      <c r="T423" t="n">
        <v>16578.93</v>
      </c>
      <c r="U423" t="n">
        <v>0.67</v>
      </c>
      <c r="V423" t="n">
        <v>0.78</v>
      </c>
      <c r="W423" t="n">
        <v>0.31</v>
      </c>
      <c r="X423" t="n">
        <v>0.9399999999999999</v>
      </c>
      <c r="Y423" t="n">
        <v>0.5</v>
      </c>
      <c r="Z423" t="n">
        <v>10</v>
      </c>
    </row>
    <row r="424">
      <c r="A424" t="n">
        <v>36</v>
      </c>
      <c r="B424" t="n">
        <v>75</v>
      </c>
      <c r="C424" t="inlineStr">
        <is>
          <t xml:space="preserve">CONCLUIDO	</t>
        </is>
      </c>
      <c r="D424" t="n">
        <v>1.0163</v>
      </c>
      <c r="E424" t="n">
        <v>98.40000000000001</v>
      </c>
      <c r="F424" t="n">
        <v>95.48</v>
      </c>
      <c r="G424" t="n">
        <v>272.8</v>
      </c>
      <c r="H424" t="n">
        <v>3.23</v>
      </c>
      <c r="I424" t="n">
        <v>21</v>
      </c>
      <c r="J424" t="n">
        <v>203.71</v>
      </c>
      <c r="K424" t="n">
        <v>49.1</v>
      </c>
      <c r="L424" t="n">
        <v>37</v>
      </c>
      <c r="M424" t="n">
        <v>19</v>
      </c>
      <c r="N424" t="n">
        <v>42.62</v>
      </c>
      <c r="O424" t="n">
        <v>25358.87</v>
      </c>
      <c r="P424" t="n">
        <v>998.3200000000001</v>
      </c>
      <c r="Q424" t="n">
        <v>1206.59</v>
      </c>
      <c r="R424" t="n">
        <v>199.99</v>
      </c>
      <c r="S424" t="n">
        <v>133.29</v>
      </c>
      <c r="T424" t="n">
        <v>16600.81</v>
      </c>
      <c r="U424" t="n">
        <v>0.67</v>
      </c>
      <c r="V424" t="n">
        <v>0.78</v>
      </c>
      <c r="W424" t="n">
        <v>0.31</v>
      </c>
      <c r="X424" t="n">
        <v>0.9399999999999999</v>
      </c>
      <c r="Y424" t="n">
        <v>0.5</v>
      </c>
      <c r="Z424" t="n">
        <v>10</v>
      </c>
    </row>
    <row r="425">
      <c r="A425" t="n">
        <v>37</v>
      </c>
      <c r="B425" t="n">
        <v>75</v>
      </c>
      <c r="C425" t="inlineStr">
        <is>
          <t xml:space="preserve">CONCLUIDO	</t>
        </is>
      </c>
      <c r="D425" t="n">
        <v>1.0173</v>
      </c>
      <c r="E425" t="n">
        <v>98.3</v>
      </c>
      <c r="F425" t="n">
        <v>95.41</v>
      </c>
      <c r="G425" t="n">
        <v>286.23</v>
      </c>
      <c r="H425" t="n">
        <v>3.29</v>
      </c>
      <c r="I425" t="n">
        <v>20</v>
      </c>
      <c r="J425" t="n">
        <v>205.3</v>
      </c>
      <c r="K425" t="n">
        <v>49.1</v>
      </c>
      <c r="L425" t="n">
        <v>38</v>
      </c>
      <c r="M425" t="n">
        <v>18</v>
      </c>
      <c r="N425" t="n">
        <v>43.2</v>
      </c>
      <c r="O425" t="n">
        <v>25554.32</v>
      </c>
      <c r="P425" t="n">
        <v>1000.5</v>
      </c>
      <c r="Q425" t="n">
        <v>1206.59</v>
      </c>
      <c r="R425" t="n">
        <v>197.65</v>
      </c>
      <c r="S425" t="n">
        <v>133.29</v>
      </c>
      <c r="T425" t="n">
        <v>15435.76</v>
      </c>
      <c r="U425" t="n">
        <v>0.67</v>
      </c>
      <c r="V425" t="n">
        <v>0.78</v>
      </c>
      <c r="W425" t="n">
        <v>0.3</v>
      </c>
      <c r="X425" t="n">
        <v>0.87</v>
      </c>
      <c r="Y425" t="n">
        <v>0.5</v>
      </c>
      <c r="Z425" t="n">
        <v>10</v>
      </c>
    </row>
    <row r="426">
      <c r="A426" t="n">
        <v>38</v>
      </c>
      <c r="B426" t="n">
        <v>75</v>
      </c>
      <c r="C426" t="inlineStr">
        <is>
          <t xml:space="preserve">CONCLUIDO	</t>
        </is>
      </c>
      <c r="D426" t="n">
        <v>1.0171</v>
      </c>
      <c r="E426" t="n">
        <v>98.31999999999999</v>
      </c>
      <c r="F426" t="n">
        <v>95.44</v>
      </c>
      <c r="G426" t="n">
        <v>286.31</v>
      </c>
      <c r="H426" t="n">
        <v>3.35</v>
      </c>
      <c r="I426" t="n">
        <v>20</v>
      </c>
      <c r="J426" t="n">
        <v>206.89</v>
      </c>
      <c r="K426" t="n">
        <v>49.1</v>
      </c>
      <c r="L426" t="n">
        <v>39</v>
      </c>
      <c r="M426" t="n">
        <v>18</v>
      </c>
      <c r="N426" t="n">
        <v>43.8</v>
      </c>
      <c r="O426" t="n">
        <v>25750.58</v>
      </c>
      <c r="P426" t="n">
        <v>989.02</v>
      </c>
      <c r="Q426" t="n">
        <v>1206.6</v>
      </c>
      <c r="R426" t="n">
        <v>198.61</v>
      </c>
      <c r="S426" t="n">
        <v>133.29</v>
      </c>
      <c r="T426" t="n">
        <v>15918.36</v>
      </c>
      <c r="U426" t="n">
        <v>0.67</v>
      </c>
      <c r="V426" t="n">
        <v>0.78</v>
      </c>
      <c r="W426" t="n">
        <v>0.3</v>
      </c>
      <c r="X426" t="n">
        <v>0.9</v>
      </c>
      <c r="Y426" t="n">
        <v>0.5</v>
      </c>
      <c r="Z426" t="n">
        <v>10</v>
      </c>
    </row>
    <row r="427">
      <c r="A427" t="n">
        <v>39</v>
      </c>
      <c r="B427" t="n">
        <v>75</v>
      </c>
      <c r="C427" t="inlineStr">
        <is>
          <t xml:space="preserve">CONCLUIDO	</t>
        </is>
      </c>
      <c r="D427" t="n">
        <v>1.0183</v>
      </c>
      <c r="E427" t="n">
        <v>98.20999999999999</v>
      </c>
      <c r="F427" t="n">
        <v>95.34999999999999</v>
      </c>
      <c r="G427" t="n">
        <v>301.11</v>
      </c>
      <c r="H427" t="n">
        <v>3.41</v>
      </c>
      <c r="I427" t="n">
        <v>19</v>
      </c>
      <c r="J427" t="n">
        <v>208.49</v>
      </c>
      <c r="K427" t="n">
        <v>49.1</v>
      </c>
      <c r="L427" t="n">
        <v>40</v>
      </c>
      <c r="M427" t="n">
        <v>16</v>
      </c>
      <c r="N427" t="n">
        <v>44.39</v>
      </c>
      <c r="O427" t="n">
        <v>25947.65</v>
      </c>
      <c r="P427" t="n">
        <v>992.01</v>
      </c>
      <c r="Q427" t="n">
        <v>1206.59</v>
      </c>
      <c r="R427" t="n">
        <v>195.39</v>
      </c>
      <c r="S427" t="n">
        <v>133.29</v>
      </c>
      <c r="T427" t="n">
        <v>14311.5</v>
      </c>
      <c r="U427" t="n">
        <v>0.68</v>
      </c>
      <c r="V427" t="n">
        <v>0.78</v>
      </c>
      <c r="W427" t="n">
        <v>0.31</v>
      </c>
      <c r="X427" t="n">
        <v>0.8100000000000001</v>
      </c>
      <c r="Y427" t="n">
        <v>0.5</v>
      </c>
      <c r="Z427" t="n">
        <v>10</v>
      </c>
    </row>
    <row r="428">
      <c r="A428" t="n">
        <v>0</v>
      </c>
      <c r="B428" t="n">
        <v>95</v>
      </c>
      <c r="C428" t="inlineStr">
        <is>
          <t xml:space="preserve">CONCLUIDO	</t>
        </is>
      </c>
      <c r="D428" t="n">
        <v>0.3752</v>
      </c>
      <c r="E428" t="n">
        <v>266.55</v>
      </c>
      <c r="F428" t="n">
        <v>192.51</v>
      </c>
      <c r="G428" t="n">
        <v>6.01</v>
      </c>
      <c r="H428" t="n">
        <v>0.1</v>
      </c>
      <c r="I428" t="n">
        <v>1923</v>
      </c>
      <c r="J428" t="n">
        <v>185.69</v>
      </c>
      <c r="K428" t="n">
        <v>53.44</v>
      </c>
      <c r="L428" t="n">
        <v>1</v>
      </c>
      <c r="M428" t="n">
        <v>1921</v>
      </c>
      <c r="N428" t="n">
        <v>36.26</v>
      </c>
      <c r="O428" t="n">
        <v>23136.14</v>
      </c>
      <c r="P428" t="n">
        <v>2605.2</v>
      </c>
      <c r="Q428" t="n">
        <v>1206.98</v>
      </c>
      <c r="R428" t="n">
        <v>3505.68</v>
      </c>
      <c r="S428" t="n">
        <v>133.29</v>
      </c>
      <c r="T428" t="n">
        <v>1659938.42</v>
      </c>
      <c r="U428" t="n">
        <v>0.04</v>
      </c>
      <c r="V428" t="n">
        <v>0.39</v>
      </c>
      <c r="W428" t="n">
        <v>3.37</v>
      </c>
      <c r="X428" t="n">
        <v>97.94</v>
      </c>
      <c r="Y428" t="n">
        <v>0.5</v>
      </c>
      <c r="Z428" t="n">
        <v>10</v>
      </c>
    </row>
    <row r="429">
      <c r="A429" t="n">
        <v>1</v>
      </c>
      <c r="B429" t="n">
        <v>95</v>
      </c>
      <c r="C429" t="inlineStr">
        <is>
          <t xml:space="preserve">CONCLUIDO	</t>
        </is>
      </c>
      <c r="D429" t="n">
        <v>0.6765</v>
      </c>
      <c r="E429" t="n">
        <v>147.82</v>
      </c>
      <c r="F429" t="n">
        <v>122.95</v>
      </c>
      <c r="G429" t="n">
        <v>12.25</v>
      </c>
      <c r="H429" t="n">
        <v>0.19</v>
      </c>
      <c r="I429" t="n">
        <v>602</v>
      </c>
      <c r="J429" t="n">
        <v>187.21</v>
      </c>
      <c r="K429" t="n">
        <v>53.44</v>
      </c>
      <c r="L429" t="n">
        <v>2</v>
      </c>
      <c r="M429" t="n">
        <v>600</v>
      </c>
      <c r="N429" t="n">
        <v>36.77</v>
      </c>
      <c r="O429" t="n">
        <v>23322.88</v>
      </c>
      <c r="P429" t="n">
        <v>1657.56</v>
      </c>
      <c r="Q429" t="n">
        <v>1206.7</v>
      </c>
      <c r="R429" t="n">
        <v>1131.44</v>
      </c>
      <c r="S429" t="n">
        <v>133.29</v>
      </c>
      <c r="T429" t="n">
        <v>479420.52</v>
      </c>
      <c r="U429" t="n">
        <v>0.12</v>
      </c>
      <c r="V429" t="n">
        <v>0.61</v>
      </c>
      <c r="W429" t="n">
        <v>1.24</v>
      </c>
      <c r="X429" t="n">
        <v>28.4</v>
      </c>
      <c r="Y429" t="n">
        <v>0.5</v>
      </c>
      <c r="Z429" t="n">
        <v>10</v>
      </c>
    </row>
    <row r="430">
      <c r="A430" t="n">
        <v>2</v>
      </c>
      <c r="B430" t="n">
        <v>95</v>
      </c>
      <c r="C430" t="inlineStr">
        <is>
          <t xml:space="preserve">CONCLUIDO	</t>
        </is>
      </c>
      <c r="D430" t="n">
        <v>0.7863</v>
      </c>
      <c r="E430" t="n">
        <v>127.18</v>
      </c>
      <c r="F430" t="n">
        <v>111.27</v>
      </c>
      <c r="G430" t="n">
        <v>18.49</v>
      </c>
      <c r="H430" t="n">
        <v>0.28</v>
      </c>
      <c r="I430" t="n">
        <v>361</v>
      </c>
      <c r="J430" t="n">
        <v>188.73</v>
      </c>
      <c r="K430" t="n">
        <v>53.44</v>
      </c>
      <c r="L430" t="n">
        <v>3</v>
      </c>
      <c r="M430" t="n">
        <v>359</v>
      </c>
      <c r="N430" t="n">
        <v>37.29</v>
      </c>
      <c r="O430" t="n">
        <v>23510.33</v>
      </c>
      <c r="P430" t="n">
        <v>1496.94</v>
      </c>
      <c r="Q430" t="n">
        <v>1206.62</v>
      </c>
      <c r="R430" t="n">
        <v>735.37</v>
      </c>
      <c r="S430" t="n">
        <v>133.29</v>
      </c>
      <c r="T430" t="n">
        <v>282593.38</v>
      </c>
      <c r="U430" t="n">
        <v>0.18</v>
      </c>
      <c r="V430" t="n">
        <v>0.67</v>
      </c>
      <c r="W430" t="n">
        <v>0.85</v>
      </c>
      <c r="X430" t="n">
        <v>16.73</v>
      </c>
      <c r="Y430" t="n">
        <v>0.5</v>
      </c>
      <c r="Z430" t="n">
        <v>10</v>
      </c>
    </row>
    <row r="431">
      <c r="A431" t="n">
        <v>3</v>
      </c>
      <c r="B431" t="n">
        <v>95</v>
      </c>
      <c r="C431" t="inlineStr">
        <is>
          <t xml:space="preserve">CONCLUIDO	</t>
        </is>
      </c>
      <c r="D431" t="n">
        <v>0.8428</v>
      </c>
      <c r="E431" t="n">
        <v>118.65</v>
      </c>
      <c r="F431" t="n">
        <v>106.54</v>
      </c>
      <c r="G431" t="n">
        <v>24.68</v>
      </c>
      <c r="H431" t="n">
        <v>0.37</v>
      </c>
      <c r="I431" t="n">
        <v>259</v>
      </c>
      <c r="J431" t="n">
        <v>190.25</v>
      </c>
      <c r="K431" t="n">
        <v>53.44</v>
      </c>
      <c r="L431" t="n">
        <v>4</v>
      </c>
      <c r="M431" t="n">
        <v>257</v>
      </c>
      <c r="N431" t="n">
        <v>37.82</v>
      </c>
      <c r="O431" t="n">
        <v>23698.48</v>
      </c>
      <c r="P431" t="n">
        <v>1430.49</v>
      </c>
      <c r="Q431" t="n">
        <v>1206.65</v>
      </c>
      <c r="R431" t="n">
        <v>574.63</v>
      </c>
      <c r="S431" t="n">
        <v>133.29</v>
      </c>
      <c r="T431" t="n">
        <v>202732.79</v>
      </c>
      <c r="U431" t="n">
        <v>0.23</v>
      </c>
      <c r="V431" t="n">
        <v>0.7</v>
      </c>
      <c r="W431" t="n">
        <v>0.6899999999999999</v>
      </c>
      <c r="X431" t="n">
        <v>12</v>
      </c>
      <c r="Y431" t="n">
        <v>0.5</v>
      </c>
      <c r="Z431" t="n">
        <v>10</v>
      </c>
    </row>
    <row r="432">
      <c r="A432" t="n">
        <v>4</v>
      </c>
      <c r="B432" t="n">
        <v>95</v>
      </c>
      <c r="C432" t="inlineStr">
        <is>
          <t xml:space="preserve">CONCLUIDO	</t>
        </is>
      </c>
      <c r="D432" t="n">
        <v>0.8796</v>
      </c>
      <c r="E432" t="n">
        <v>113.68</v>
      </c>
      <c r="F432" t="n">
        <v>103.73</v>
      </c>
      <c r="G432" t="n">
        <v>30.97</v>
      </c>
      <c r="H432" t="n">
        <v>0.46</v>
      </c>
      <c r="I432" t="n">
        <v>201</v>
      </c>
      <c r="J432" t="n">
        <v>191.78</v>
      </c>
      <c r="K432" t="n">
        <v>53.44</v>
      </c>
      <c r="L432" t="n">
        <v>5</v>
      </c>
      <c r="M432" t="n">
        <v>199</v>
      </c>
      <c r="N432" t="n">
        <v>38.35</v>
      </c>
      <c r="O432" t="n">
        <v>23887.36</v>
      </c>
      <c r="P432" t="n">
        <v>1390.63</v>
      </c>
      <c r="Q432" t="n">
        <v>1206.62</v>
      </c>
      <c r="R432" t="n">
        <v>479.38</v>
      </c>
      <c r="S432" t="n">
        <v>133.29</v>
      </c>
      <c r="T432" t="n">
        <v>155395.32</v>
      </c>
      <c r="U432" t="n">
        <v>0.28</v>
      </c>
      <c r="V432" t="n">
        <v>0.72</v>
      </c>
      <c r="W432" t="n">
        <v>0.6</v>
      </c>
      <c r="X432" t="n">
        <v>9.19</v>
      </c>
      <c r="Y432" t="n">
        <v>0.5</v>
      </c>
      <c r="Z432" t="n">
        <v>10</v>
      </c>
    </row>
    <row r="433">
      <c r="A433" t="n">
        <v>5</v>
      </c>
      <c r="B433" t="n">
        <v>95</v>
      </c>
      <c r="C433" t="inlineStr">
        <is>
          <t xml:space="preserve">CONCLUIDO	</t>
        </is>
      </c>
      <c r="D433" t="n">
        <v>0.9031</v>
      </c>
      <c r="E433" t="n">
        <v>110.74</v>
      </c>
      <c r="F433" t="n">
        <v>102.12</v>
      </c>
      <c r="G433" t="n">
        <v>37.14</v>
      </c>
      <c r="H433" t="n">
        <v>0.55</v>
      </c>
      <c r="I433" t="n">
        <v>165</v>
      </c>
      <c r="J433" t="n">
        <v>193.32</v>
      </c>
      <c r="K433" t="n">
        <v>53.44</v>
      </c>
      <c r="L433" t="n">
        <v>6</v>
      </c>
      <c r="M433" t="n">
        <v>163</v>
      </c>
      <c r="N433" t="n">
        <v>38.89</v>
      </c>
      <c r="O433" t="n">
        <v>24076.95</v>
      </c>
      <c r="P433" t="n">
        <v>1366.48</v>
      </c>
      <c r="Q433" t="n">
        <v>1206.63</v>
      </c>
      <c r="R433" t="n">
        <v>424.84</v>
      </c>
      <c r="S433" t="n">
        <v>133.29</v>
      </c>
      <c r="T433" t="n">
        <v>128305.76</v>
      </c>
      <c r="U433" t="n">
        <v>0.31</v>
      </c>
      <c r="V433" t="n">
        <v>0.73</v>
      </c>
      <c r="W433" t="n">
        <v>0.55</v>
      </c>
      <c r="X433" t="n">
        <v>7.58</v>
      </c>
      <c r="Y433" t="n">
        <v>0.5</v>
      </c>
      <c r="Z433" t="n">
        <v>10</v>
      </c>
    </row>
    <row r="434">
      <c r="A434" t="n">
        <v>6</v>
      </c>
      <c r="B434" t="n">
        <v>95</v>
      </c>
      <c r="C434" t="inlineStr">
        <is>
          <t xml:space="preserve">CONCLUIDO	</t>
        </is>
      </c>
      <c r="D434" t="n">
        <v>0.9209000000000001</v>
      </c>
      <c r="E434" t="n">
        <v>108.59</v>
      </c>
      <c r="F434" t="n">
        <v>100.91</v>
      </c>
      <c r="G434" t="n">
        <v>43.25</v>
      </c>
      <c r="H434" t="n">
        <v>0.64</v>
      </c>
      <c r="I434" t="n">
        <v>140</v>
      </c>
      <c r="J434" t="n">
        <v>194.86</v>
      </c>
      <c r="K434" t="n">
        <v>53.44</v>
      </c>
      <c r="L434" t="n">
        <v>7</v>
      </c>
      <c r="M434" t="n">
        <v>138</v>
      </c>
      <c r="N434" t="n">
        <v>39.43</v>
      </c>
      <c r="O434" t="n">
        <v>24267.28</v>
      </c>
      <c r="P434" t="n">
        <v>1347.96</v>
      </c>
      <c r="Q434" t="n">
        <v>1206.62</v>
      </c>
      <c r="R434" t="n">
        <v>383.87</v>
      </c>
      <c r="S434" t="n">
        <v>133.29</v>
      </c>
      <c r="T434" t="n">
        <v>107946.4</v>
      </c>
      <c r="U434" t="n">
        <v>0.35</v>
      </c>
      <c r="V434" t="n">
        <v>0.74</v>
      </c>
      <c r="W434" t="n">
        <v>0.49</v>
      </c>
      <c r="X434" t="n">
        <v>6.37</v>
      </c>
      <c r="Y434" t="n">
        <v>0.5</v>
      </c>
      <c r="Z434" t="n">
        <v>10</v>
      </c>
    </row>
    <row r="435">
      <c r="A435" t="n">
        <v>7</v>
      </c>
      <c r="B435" t="n">
        <v>95</v>
      </c>
      <c r="C435" t="inlineStr">
        <is>
          <t xml:space="preserve">CONCLUIDO	</t>
        </is>
      </c>
      <c r="D435" t="n">
        <v>0.9348</v>
      </c>
      <c r="E435" t="n">
        <v>106.98</v>
      </c>
      <c r="F435" t="n">
        <v>100.01</v>
      </c>
      <c r="G435" t="n">
        <v>49.59</v>
      </c>
      <c r="H435" t="n">
        <v>0.72</v>
      </c>
      <c r="I435" t="n">
        <v>121</v>
      </c>
      <c r="J435" t="n">
        <v>196.41</v>
      </c>
      <c r="K435" t="n">
        <v>53.44</v>
      </c>
      <c r="L435" t="n">
        <v>8</v>
      </c>
      <c r="M435" t="n">
        <v>119</v>
      </c>
      <c r="N435" t="n">
        <v>39.98</v>
      </c>
      <c r="O435" t="n">
        <v>24458.36</v>
      </c>
      <c r="P435" t="n">
        <v>1333.76</v>
      </c>
      <c r="Q435" t="n">
        <v>1206.61</v>
      </c>
      <c r="R435" t="n">
        <v>353.26</v>
      </c>
      <c r="S435" t="n">
        <v>133.29</v>
      </c>
      <c r="T435" t="n">
        <v>92736.88</v>
      </c>
      <c r="U435" t="n">
        <v>0.38</v>
      </c>
      <c r="V435" t="n">
        <v>0.75</v>
      </c>
      <c r="W435" t="n">
        <v>0.47</v>
      </c>
      <c r="X435" t="n">
        <v>5.47</v>
      </c>
      <c r="Y435" t="n">
        <v>0.5</v>
      </c>
      <c r="Z435" t="n">
        <v>10</v>
      </c>
    </row>
    <row r="436">
      <c r="A436" t="n">
        <v>8</v>
      </c>
      <c r="B436" t="n">
        <v>95</v>
      </c>
      <c r="C436" t="inlineStr">
        <is>
          <t xml:space="preserve">CONCLUIDO	</t>
        </is>
      </c>
      <c r="D436" t="n">
        <v>0.945</v>
      </c>
      <c r="E436" t="n">
        <v>105.82</v>
      </c>
      <c r="F436" t="n">
        <v>99.36</v>
      </c>
      <c r="G436" t="n">
        <v>55.72</v>
      </c>
      <c r="H436" t="n">
        <v>0.8100000000000001</v>
      </c>
      <c r="I436" t="n">
        <v>107</v>
      </c>
      <c r="J436" t="n">
        <v>197.97</v>
      </c>
      <c r="K436" t="n">
        <v>53.44</v>
      </c>
      <c r="L436" t="n">
        <v>9</v>
      </c>
      <c r="M436" t="n">
        <v>105</v>
      </c>
      <c r="N436" t="n">
        <v>40.53</v>
      </c>
      <c r="O436" t="n">
        <v>24650.18</v>
      </c>
      <c r="P436" t="n">
        <v>1323.19</v>
      </c>
      <c r="Q436" t="n">
        <v>1206.61</v>
      </c>
      <c r="R436" t="n">
        <v>331.15</v>
      </c>
      <c r="S436" t="n">
        <v>133.29</v>
      </c>
      <c r="T436" t="n">
        <v>81751.45</v>
      </c>
      <c r="U436" t="n">
        <v>0.4</v>
      </c>
      <c r="V436" t="n">
        <v>0.75</v>
      </c>
      <c r="W436" t="n">
        <v>0.45</v>
      </c>
      <c r="X436" t="n">
        <v>4.82</v>
      </c>
      <c r="Y436" t="n">
        <v>0.5</v>
      </c>
      <c r="Z436" t="n">
        <v>10</v>
      </c>
    </row>
    <row r="437">
      <c r="A437" t="n">
        <v>9</v>
      </c>
      <c r="B437" t="n">
        <v>95</v>
      </c>
      <c r="C437" t="inlineStr">
        <is>
          <t xml:space="preserve">CONCLUIDO	</t>
        </is>
      </c>
      <c r="D437" t="n">
        <v>0.9537</v>
      </c>
      <c r="E437" t="n">
        <v>104.86</v>
      </c>
      <c r="F437" t="n">
        <v>98.81</v>
      </c>
      <c r="G437" t="n">
        <v>61.76</v>
      </c>
      <c r="H437" t="n">
        <v>0.89</v>
      </c>
      <c r="I437" t="n">
        <v>96</v>
      </c>
      <c r="J437" t="n">
        <v>199.53</v>
      </c>
      <c r="K437" t="n">
        <v>53.44</v>
      </c>
      <c r="L437" t="n">
        <v>10</v>
      </c>
      <c r="M437" t="n">
        <v>94</v>
      </c>
      <c r="N437" t="n">
        <v>41.1</v>
      </c>
      <c r="O437" t="n">
        <v>24842.77</v>
      </c>
      <c r="P437" t="n">
        <v>1313.34</v>
      </c>
      <c r="Q437" t="n">
        <v>1206.6</v>
      </c>
      <c r="R437" t="n">
        <v>312.63</v>
      </c>
      <c r="S437" t="n">
        <v>133.29</v>
      </c>
      <c r="T437" t="n">
        <v>72547.81</v>
      </c>
      <c r="U437" t="n">
        <v>0.43</v>
      </c>
      <c r="V437" t="n">
        <v>0.76</v>
      </c>
      <c r="W437" t="n">
        <v>0.43</v>
      </c>
      <c r="X437" t="n">
        <v>4.27</v>
      </c>
      <c r="Y437" t="n">
        <v>0.5</v>
      </c>
      <c r="Z437" t="n">
        <v>10</v>
      </c>
    </row>
    <row r="438">
      <c r="A438" t="n">
        <v>10</v>
      </c>
      <c r="B438" t="n">
        <v>95</v>
      </c>
      <c r="C438" t="inlineStr">
        <is>
          <t xml:space="preserve">CONCLUIDO	</t>
        </is>
      </c>
      <c r="D438" t="n">
        <v>0.9671</v>
      </c>
      <c r="E438" t="n">
        <v>103.4</v>
      </c>
      <c r="F438" t="n">
        <v>97.73</v>
      </c>
      <c r="G438" t="n">
        <v>68.18000000000001</v>
      </c>
      <c r="H438" t="n">
        <v>0.97</v>
      </c>
      <c r="I438" t="n">
        <v>86</v>
      </c>
      <c r="J438" t="n">
        <v>201.1</v>
      </c>
      <c r="K438" t="n">
        <v>53.44</v>
      </c>
      <c r="L438" t="n">
        <v>11</v>
      </c>
      <c r="M438" t="n">
        <v>84</v>
      </c>
      <c r="N438" t="n">
        <v>41.66</v>
      </c>
      <c r="O438" t="n">
        <v>25036.12</v>
      </c>
      <c r="P438" t="n">
        <v>1296.8</v>
      </c>
      <c r="Q438" t="n">
        <v>1206.59</v>
      </c>
      <c r="R438" t="n">
        <v>275.77</v>
      </c>
      <c r="S438" t="n">
        <v>133.29</v>
      </c>
      <c r="T438" t="n">
        <v>54165.34</v>
      </c>
      <c r="U438" t="n">
        <v>0.48</v>
      </c>
      <c r="V438" t="n">
        <v>0.77</v>
      </c>
      <c r="W438" t="n">
        <v>0.38</v>
      </c>
      <c r="X438" t="n">
        <v>3.19</v>
      </c>
      <c r="Y438" t="n">
        <v>0.5</v>
      </c>
      <c r="Z438" t="n">
        <v>10</v>
      </c>
    </row>
    <row r="439">
      <c r="A439" t="n">
        <v>11</v>
      </c>
      <c r="B439" t="n">
        <v>95</v>
      </c>
      <c r="C439" t="inlineStr">
        <is>
          <t xml:space="preserve">CONCLUIDO	</t>
        </is>
      </c>
      <c r="D439" t="n">
        <v>0.9644</v>
      </c>
      <c r="E439" t="n">
        <v>103.69</v>
      </c>
      <c r="F439" t="n">
        <v>98.28</v>
      </c>
      <c r="G439" t="n">
        <v>74.64</v>
      </c>
      <c r="H439" t="n">
        <v>1.05</v>
      </c>
      <c r="I439" t="n">
        <v>79</v>
      </c>
      <c r="J439" t="n">
        <v>202.67</v>
      </c>
      <c r="K439" t="n">
        <v>53.44</v>
      </c>
      <c r="L439" t="n">
        <v>12</v>
      </c>
      <c r="M439" t="n">
        <v>77</v>
      </c>
      <c r="N439" t="n">
        <v>42.24</v>
      </c>
      <c r="O439" t="n">
        <v>25230.25</v>
      </c>
      <c r="P439" t="n">
        <v>1303.28</v>
      </c>
      <c r="Q439" t="n">
        <v>1206.62</v>
      </c>
      <c r="R439" t="n">
        <v>295.03</v>
      </c>
      <c r="S439" t="n">
        <v>133.29</v>
      </c>
      <c r="T439" t="n">
        <v>63831.07</v>
      </c>
      <c r="U439" t="n">
        <v>0.45</v>
      </c>
      <c r="V439" t="n">
        <v>0.76</v>
      </c>
      <c r="W439" t="n">
        <v>0.4</v>
      </c>
      <c r="X439" t="n">
        <v>3.74</v>
      </c>
      <c r="Y439" t="n">
        <v>0.5</v>
      </c>
      <c r="Z439" t="n">
        <v>10</v>
      </c>
    </row>
    <row r="440">
      <c r="A440" t="n">
        <v>12</v>
      </c>
      <c r="B440" t="n">
        <v>95</v>
      </c>
      <c r="C440" t="inlineStr">
        <is>
          <t xml:space="preserve">CONCLUIDO	</t>
        </is>
      </c>
      <c r="D440" t="n">
        <v>0.9702</v>
      </c>
      <c r="E440" t="n">
        <v>103.07</v>
      </c>
      <c r="F440" t="n">
        <v>97.88</v>
      </c>
      <c r="G440" t="n">
        <v>80.45</v>
      </c>
      <c r="H440" t="n">
        <v>1.13</v>
      </c>
      <c r="I440" t="n">
        <v>73</v>
      </c>
      <c r="J440" t="n">
        <v>204.25</v>
      </c>
      <c r="K440" t="n">
        <v>53.44</v>
      </c>
      <c r="L440" t="n">
        <v>13</v>
      </c>
      <c r="M440" t="n">
        <v>71</v>
      </c>
      <c r="N440" t="n">
        <v>42.82</v>
      </c>
      <c r="O440" t="n">
        <v>25425.3</v>
      </c>
      <c r="P440" t="n">
        <v>1295.72</v>
      </c>
      <c r="Q440" t="n">
        <v>1206.6</v>
      </c>
      <c r="R440" t="n">
        <v>281.4</v>
      </c>
      <c r="S440" t="n">
        <v>133.29</v>
      </c>
      <c r="T440" t="n">
        <v>57047.21</v>
      </c>
      <c r="U440" t="n">
        <v>0.47</v>
      </c>
      <c r="V440" t="n">
        <v>0.76</v>
      </c>
      <c r="W440" t="n">
        <v>0.39</v>
      </c>
      <c r="X440" t="n">
        <v>3.34</v>
      </c>
      <c r="Y440" t="n">
        <v>0.5</v>
      </c>
      <c r="Z440" t="n">
        <v>10</v>
      </c>
    </row>
    <row r="441">
      <c r="A441" t="n">
        <v>13</v>
      </c>
      <c r="B441" t="n">
        <v>95</v>
      </c>
      <c r="C441" t="inlineStr">
        <is>
          <t xml:space="preserve">CONCLUIDO	</t>
        </is>
      </c>
      <c r="D441" t="n">
        <v>0.9751</v>
      </c>
      <c r="E441" t="n">
        <v>102.55</v>
      </c>
      <c r="F441" t="n">
        <v>97.59</v>
      </c>
      <c r="G441" t="n">
        <v>87.39</v>
      </c>
      <c r="H441" t="n">
        <v>1.21</v>
      </c>
      <c r="I441" t="n">
        <v>67</v>
      </c>
      <c r="J441" t="n">
        <v>205.84</v>
      </c>
      <c r="K441" t="n">
        <v>53.44</v>
      </c>
      <c r="L441" t="n">
        <v>14</v>
      </c>
      <c r="M441" t="n">
        <v>65</v>
      </c>
      <c r="N441" t="n">
        <v>43.4</v>
      </c>
      <c r="O441" t="n">
        <v>25621.03</v>
      </c>
      <c r="P441" t="n">
        <v>1289.97</v>
      </c>
      <c r="Q441" t="n">
        <v>1206.6</v>
      </c>
      <c r="R441" t="n">
        <v>271.34</v>
      </c>
      <c r="S441" t="n">
        <v>133.29</v>
      </c>
      <c r="T441" t="n">
        <v>52049.33</v>
      </c>
      <c r="U441" t="n">
        <v>0.49</v>
      </c>
      <c r="V441" t="n">
        <v>0.77</v>
      </c>
      <c r="W441" t="n">
        <v>0.38</v>
      </c>
      <c r="X441" t="n">
        <v>3.05</v>
      </c>
      <c r="Y441" t="n">
        <v>0.5</v>
      </c>
      <c r="Z441" t="n">
        <v>10</v>
      </c>
    </row>
    <row r="442">
      <c r="A442" t="n">
        <v>14</v>
      </c>
      <c r="B442" t="n">
        <v>95</v>
      </c>
      <c r="C442" t="inlineStr">
        <is>
          <t xml:space="preserve">CONCLUIDO	</t>
        </is>
      </c>
      <c r="D442" t="n">
        <v>0.9784</v>
      </c>
      <c r="E442" t="n">
        <v>102.2</v>
      </c>
      <c r="F442" t="n">
        <v>97.39</v>
      </c>
      <c r="G442" t="n">
        <v>92.75</v>
      </c>
      <c r="H442" t="n">
        <v>1.28</v>
      </c>
      <c r="I442" t="n">
        <v>63</v>
      </c>
      <c r="J442" t="n">
        <v>207.43</v>
      </c>
      <c r="K442" t="n">
        <v>53.44</v>
      </c>
      <c r="L442" t="n">
        <v>15</v>
      </c>
      <c r="M442" t="n">
        <v>61</v>
      </c>
      <c r="N442" t="n">
        <v>44</v>
      </c>
      <c r="O442" t="n">
        <v>25817.56</v>
      </c>
      <c r="P442" t="n">
        <v>1285.83</v>
      </c>
      <c r="Q442" t="n">
        <v>1206.59</v>
      </c>
      <c r="R442" t="n">
        <v>264.73</v>
      </c>
      <c r="S442" t="n">
        <v>133.29</v>
      </c>
      <c r="T442" t="n">
        <v>48762.14</v>
      </c>
      <c r="U442" t="n">
        <v>0.5</v>
      </c>
      <c r="V442" t="n">
        <v>0.77</v>
      </c>
      <c r="W442" t="n">
        <v>0.38</v>
      </c>
      <c r="X442" t="n">
        <v>2.85</v>
      </c>
      <c r="Y442" t="n">
        <v>0.5</v>
      </c>
      <c r="Z442" t="n">
        <v>10</v>
      </c>
    </row>
    <row r="443">
      <c r="A443" t="n">
        <v>15</v>
      </c>
      <c r="B443" t="n">
        <v>95</v>
      </c>
      <c r="C443" t="inlineStr">
        <is>
          <t xml:space="preserve">CONCLUIDO	</t>
        </is>
      </c>
      <c r="D443" t="n">
        <v>0.9818</v>
      </c>
      <c r="E443" t="n">
        <v>101.86</v>
      </c>
      <c r="F443" t="n">
        <v>97.19</v>
      </c>
      <c r="G443" t="n">
        <v>98.84</v>
      </c>
      <c r="H443" t="n">
        <v>1.36</v>
      </c>
      <c r="I443" t="n">
        <v>59</v>
      </c>
      <c r="J443" t="n">
        <v>209.03</v>
      </c>
      <c r="K443" t="n">
        <v>53.44</v>
      </c>
      <c r="L443" t="n">
        <v>16</v>
      </c>
      <c r="M443" t="n">
        <v>57</v>
      </c>
      <c r="N443" t="n">
        <v>44.6</v>
      </c>
      <c r="O443" t="n">
        <v>26014.91</v>
      </c>
      <c r="P443" t="n">
        <v>1281.2</v>
      </c>
      <c r="Q443" t="n">
        <v>1206.59</v>
      </c>
      <c r="R443" t="n">
        <v>258.07</v>
      </c>
      <c r="S443" t="n">
        <v>133.29</v>
      </c>
      <c r="T443" t="n">
        <v>45452.86</v>
      </c>
      <c r="U443" t="n">
        <v>0.52</v>
      </c>
      <c r="V443" t="n">
        <v>0.77</v>
      </c>
      <c r="W443" t="n">
        <v>0.37</v>
      </c>
      <c r="X443" t="n">
        <v>2.66</v>
      </c>
      <c r="Y443" t="n">
        <v>0.5</v>
      </c>
      <c r="Z443" t="n">
        <v>10</v>
      </c>
    </row>
    <row r="444">
      <c r="A444" t="n">
        <v>16</v>
      </c>
      <c r="B444" t="n">
        <v>95</v>
      </c>
      <c r="C444" t="inlineStr">
        <is>
          <t xml:space="preserve">CONCLUIDO	</t>
        </is>
      </c>
      <c r="D444" t="n">
        <v>0.9849</v>
      </c>
      <c r="E444" t="n">
        <v>101.53</v>
      </c>
      <c r="F444" t="n">
        <v>97.01000000000001</v>
      </c>
      <c r="G444" t="n">
        <v>105.83</v>
      </c>
      <c r="H444" t="n">
        <v>1.43</v>
      </c>
      <c r="I444" t="n">
        <v>55</v>
      </c>
      <c r="J444" t="n">
        <v>210.64</v>
      </c>
      <c r="K444" t="n">
        <v>53.44</v>
      </c>
      <c r="L444" t="n">
        <v>17</v>
      </c>
      <c r="M444" t="n">
        <v>53</v>
      </c>
      <c r="N444" t="n">
        <v>45.21</v>
      </c>
      <c r="O444" t="n">
        <v>26213.09</v>
      </c>
      <c r="P444" t="n">
        <v>1277.66</v>
      </c>
      <c r="Q444" t="n">
        <v>1206.59</v>
      </c>
      <c r="R444" t="n">
        <v>251.84</v>
      </c>
      <c r="S444" t="n">
        <v>133.29</v>
      </c>
      <c r="T444" t="n">
        <v>42359.11</v>
      </c>
      <c r="U444" t="n">
        <v>0.53</v>
      </c>
      <c r="V444" t="n">
        <v>0.77</v>
      </c>
      <c r="W444" t="n">
        <v>0.36</v>
      </c>
      <c r="X444" t="n">
        <v>2.48</v>
      </c>
      <c r="Y444" t="n">
        <v>0.5</v>
      </c>
      <c r="Z444" t="n">
        <v>10</v>
      </c>
    </row>
    <row r="445">
      <c r="A445" t="n">
        <v>17</v>
      </c>
      <c r="B445" t="n">
        <v>95</v>
      </c>
      <c r="C445" t="inlineStr">
        <is>
          <t xml:space="preserve">CONCLUIDO	</t>
        </is>
      </c>
      <c r="D445" t="n">
        <v>0.9875</v>
      </c>
      <c r="E445" t="n">
        <v>101.26</v>
      </c>
      <c r="F445" t="n">
        <v>96.86</v>
      </c>
      <c r="G445" t="n">
        <v>111.76</v>
      </c>
      <c r="H445" t="n">
        <v>1.51</v>
      </c>
      <c r="I445" t="n">
        <v>52</v>
      </c>
      <c r="J445" t="n">
        <v>212.25</v>
      </c>
      <c r="K445" t="n">
        <v>53.44</v>
      </c>
      <c r="L445" t="n">
        <v>18</v>
      </c>
      <c r="M445" t="n">
        <v>50</v>
      </c>
      <c r="N445" t="n">
        <v>45.82</v>
      </c>
      <c r="O445" t="n">
        <v>26412.11</v>
      </c>
      <c r="P445" t="n">
        <v>1274.21</v>
      </c>
      <c r="Q445" t="n">
        <v>1206.61</v>
      </c>
      <c r="R445" t="n">
        <v>246.44</v>
      </c>
      <c r="S445" t="n">
        <v>133.29</v>
      </c>
      <c r="T445" t="n">
        <v>39671.24</v>
      </c>
      <c r="U445" t="n">
        <v>0.54</v>
      </c>
      <c r="V445" t="n">
        <v>0.77</v>
      </c>
      <c r="W445" t="n">
        <v>0.36</v>
      </c>
      <c r="X445" t="n">
        <v>2.32</v>
      </c>
      <c r="Y445" t="n">
        <v>0.5</v>
      </c>
      <c r="Z445" t="n">
        <v>10</v>
      </c>
    </row>
    <row r="446">
      <c r="A446" t="n">
        <v>18</v>
      </c>
      <c r="B446" t="n">
        <v>95</v>
      </c>
      <c r="C446" t="inlineStr">
        <is>
          <t xml:space="preserve">CONCLUIDO	</t>
        </is>
      </c>
      <c r="D446" t="n">
        <v>0.9901</v>
      </c>
      <c r="E446" t="n">
        <v>101</v>
      </c>
      <c r="F446" t="n">
        <v>96.70999999999999</v>
      </c>
      <c r="G446" t="n">
        <v>118.42</v>
      </c>
      <c r="H446" t="n">
        <v>1.58</v>
      </c>
      <c r="I446" t="n">
        <v>49</v>
      </c>
      <c r="J446" t="n">
        <v>213.87</v>
      </c>
      <c r="K446" t="n">
        <v>53.44</v>
      </c>
      <c r="L446" t="n">
        <v>19</v>
      </c>
      <c r="M446" t="n">
        <v>47</v>
      </c>
      <c r="N446" t="n">
        <v>46.44</v>
      </c>
      <c r="O446" t="n">
        <v>26611.98</v>
      </c>
      <c r="P446" t="n">
        <v>1271.5</v>
      </c>
      <c r="Q446" t="n">
        <v>1206.6</v>
      </c>
      <c r="R446" t="n">
        <v>241.54</v>
      </c>
      <c r="S446" t="n">
        <v>133.29</v>
      </c>
      <c r="T446" t="n">
        <v>37236.78</v>
      </c>
      <c r="U446" t="n">
        <v>0.55</v>
      </c>
      <c r="V446" t="n">
        <v>0.77</v>
      </c>
      <c r="W446" t="n">
        <v>0.36</v>
      </c>
      <c r="X446" t="n">
        <v>2.17</v>
      </c>
      <c r="Y446" t="n">
        <v>0.5</v>
      </c>
      <c r="Z446" t="n">
        <v>10</v>
      </c>
    </row>
    <row r="447">
      <c r="A447" t="n">
        <v>19</v>
      </c>
      <c r="B447" t="n">
        <v>95</v>
      </c>
      <c r="C447" t="inlineStr">
        <is>
          <t xml:space="preserve">CONCLUIDO	</t>
        </is>
      </c>
      <c r="D447" t="n">
        <v>0.9917</v>
      </c>
      <c r="E447" t="n">
        <v>100.84</v>
      </c>
      <c r="F447" t="n">
        <v>96.62</v>
      </c>
      <c r="G447" t="n">
        <v>123.34</v>
      </c>
      <c r="H447" t="n">
        <v>1.65</v>
      </c>
      <c r="I447" t="n">
        <v>47</v>
      </c>
      <c r="J447" t="n">
        <v>215.5</v>
      </c>
      <c r="K447" t="n">
        <v>53.44</v>
      </c>
      <c r="L447" t="n">
        <v>20</v>
      </c>
      <c r="M447" t="n">
        <v>45</v>
      </c>
      <c r="N447" t="n">
        <v>47.07</v>
      </c>
      <c r="O447" t="n">
        <v>26812.71</v>
      </c>
      <c r="P447" t="n">
        <v>1266.67</v>
      </c>
      <c r="Q447" t="n">
        <v>1206.59</v>
      </c>
      <c r="R447" t="n">
        <v>238.32</v>
      </c>
      <c r="S447" t="n">
        <v>133.29</v>
      </c>
      <c r="T447" t="n">
        <v>35637.43</v>
      </c>
      <c r="U447" t="n">
        <v>0.5600000000000001</v>
      </c>
      <c r="V447" t="n">
        <v>0.77</v>
      </c>
      <c r="W447" t="n">
        <v>0.35</v>
      </c>
      <c r="X447" t="n">
        <v>2.08</v>
      </c>
      <c r="Y447" t="n">
        <v>0.5</v>
      </c>
      <c r="Z447" t="n">
        <v>10</v>
      </c>
    </row>
    <row r="448">
      <c r="A448" t="n">
        <v>20</v>
      </c>
      <c r="B448" t="n">
        <v>95</v>
      </c>
      <c r="C448" t="inlineStr">
        <is>
          <t xml:space="preserve">CONCLUIDO	</t>
        </is>
      </c>
      <c r="D448" t="n">
        <v>0.9952</v>
      </c>
      <c r="E448" t="n">
        <v>100.48</v>
      </c>
      <c r="F448" t="n">
        <v>96.37</v>
      </c>
      <c r="G448" t="n">
        <v>131.42</v>
      </c>
      <c r="H448" t="n">
        <v>1.72</v>
      </c>
      <c r="I448" t="n">
        <v>44</v>
      </c>
      <c r="J448" t="n">
        <v>217.14</v>
      </c>
      <c r="K448" t="n">
        <v>53.44</v>
      </c>
      <c r="L448" t="n">
        <v>21</v>
      </c>
      <c r="M448" t="n">
        <v>42</v>
      </c>
      <c r="N448" t="n">
        <v>47.7</v>
      </c>
      <c r="O448" t="n">
        <v>27014.3</v>
      </c>
      <c r="P448" t="n">
        <v>1261.47</v>
      </c>
      <c r="Q448" t="n">
        <v>1206.59</v>
      </c>
      <c r="R448" t="n">
        <v>229.65</v>
      </c>
      <c r="S448" t="n">
        <v>133.29</v>
      </c>
      <c r="T448" t="n">
        <v>31317.25</v>
      </c>
      <c r="U448" t="n">
        <v>0.58</v>
      </c>
      <c r="V448" t="n">
        <v>0.78</v>
      </c>
      <c r="W448" t="n">
        <v>0.35</v>
      </c>
      <c r="X448" t="n">
        <v>1.83</v>
      </c>
      <c r="Y448" t="n">
        <v>0.5</v>
      </c>
      <c r="Z448" t="n">
        <v>10</v>
      </c>
    </row>
    <row r="449">
      <c r="A449" t="n">
        <v>21</v>
      </c>
      <c r="B449" t="n">
        <v>95</v>
      </c>
      <c r="C449" t="inlineStr">
        <is>
          <t xml:space="preserve">CONCLUIDO	</t>
        </is>
      </c>
      <c r="D449" t="n">
        <v>0.9935</v>
      </c>
      <c r="E449" t="n">
        <v>100.65</v>
      </c>
      <c r="F449" t="n">
        <v>96.58</v>
      </c>
      <c r="G449" t="n">
        <v>134.77</v>
      </c>
      <c r="H449" t="n">
        <v>1.79</v>
      </c>
      <c r="I449" t="n">
        <v>43</v>
      </c>
      <c r="J449" t="n">
        <v>218.78</v>
      </c>
      <c r="K449" t="n">
        <v>53.44</v>
      </c>
      <c r="L449" t="n">
        <v>22</v>
      </c>
      <c r="M449" t="n">
        <v>41</v>
      </c>
      <c r="N449" t="n">
        <v>48.34</v>
      </c>
      <c r="O449" t="n">
        <v>27216.79</v>
      </c>
      <c r="P449" t="n">
        <v>1263.05</v>
      </c>
      <c r="Q449" t="n">
        <v>1206.6</v>
      </c>
      <c r="R449" t="n">
        <v>237.95</v>
      </c>
      <c r="S449" t="n">
        <v>133.29</v>
      </c>
      <c r="T449" t="n">
        <v>35474.38</v>
      </c>
      <c r="U449" t="n">
        <v>0.5600000000000001</v>
      </c>
      <c r="V449" t="n">
        <v>0.77</v>
      </c>
      <c r="W449" t="n">
        <v>0.33</v>
      </c>
      <c r="X449" t="n">
        <v>2.04</v>
      </c>
      <c r="Y449" t="n">
        <v>0.5</v>
      </c>
      <c r="Z449" t="n">
        <v>10</v>
      </c>
    </row>
    <row r="450">
      <c r="A450" t="n">
        <v>22</v>
      </c>
      <c r="B450" t="n">
        <v>95</v>
      </c>
      <c r="C450" t="inlineStr">
        <is>
          <t xml:space="preserve">CONCLUIDO	</t>
        </is>
      </c>
      <c r="D450" t="n">
        <v>0.9959</v>
      </c>
      <c r="E450" t="n">
        <v>100.42</v>
      </c>
      <c r="F450" t="n">
        <v>96.42</v>
      </c>
      <c r="G450" t="n">
        <v>141.1</v>
      </c>
      <c r="H450" t="n">
        <v>1.85</v>
      </c>
      <c r="I450" t="n">
        <v>41</v>
      </c>
      <c r="J450" t="n">
        <v>220.43</v>
      </c>
      <c r="K450" t="n">
        <v>53.44</v>
      </c>
      <c r="L450" t="n">
        <v>23</v>
      </c>
      <c r="M450" t="n">
        <v>39</v>
      </c>
      <c r="N450" t="n">
        <v>48.99</v>
      </c>
      <c r="O450" t="n">
        <v>27420.16</v>
      </c>
      <c r="P450" t="n">
        <v>1259.78</v>
      </c>
      <c r="Q450" t="n">
        <v>1206.59</v>
      </c>
      <c r="R450" t="n">
        <v>231.85</v>
      </c>
      <c r="S450" t="n">
        <v>133.29</v>
      </c>
      <c r="T450" t="n">
        <v>32434.23</v>
      </c>
      <c r="U450" t="n">
        <v>0.57</v>
      </c>
      <c r="V450" t="n">
        <v>0.78</v>
      </c>
      <c r="W450" t="n">
        <v>0.34</v>
      </c>
      <c r="X450" t="n">
        <v>1.88</v>
      </c>
      <c r="Y450" t="n">
        <v>0.5</v>
      </c>
      <c r="Z450" t="n">
        <v>10</v>
      </c>
    </row>
    <row r="451">
      <c r="A451" t="n">
        <v>23</v>
      </c>
      <c r="B451" t="n">
        <v>95</v>
      </c>
      <c r="C451" t="inlineStr">
        <is>
          <t xml:space="preserve">CONCLUIDO	</t>
        </is>
      </c>
      <c r="D451" t="n">
        <v>0.9978</v>
      </c>
      <c r="E451" t="n">
        <v>100.22</v>
      </c>
      <c r="F451" t="n">
        <v>96.3</v>
      </c>
      <c r="G451" t="n">
        <v>148.16</v>
      </c>
      <c r="H451" t="n">
        <v>1.92</v>
      </c>
      <c r="I451" t="n">
        <v>39</v>
      </c>
      <c r="J451" t="n">
        <v>222.08</v>
      </c>
      <c r="K451" t="n">
        <v>53.44</v>
      </c>
      <c r="L451" t="n">
        <v>24</v>
      </c>
      <c r="M451" t="n">
        <v>37</v>
      </c>
      <c r="N451" t="n">
        <v>49.65</v>
      </c>
      <c r="O451" t="n">
        <v>27624.44</v>
      </c>
      <c r="P451" t="n">
        <v>1258.72</v>
      </c>
      <c r="Q451" t="n">
        <v>1206.59</v>
      </c>
      <c r="R451" t="n">
        <v>227.88</v>
      </c>
      <c r="S451" t="n">
        <v>133.29</v>
      </c>
      <c r="T451" t="n">
        <v>30455.14</v>
      </c>
      <c r="U451" t="n">
        <v>0.58</v>
      </c>
      <c r="V451" t="n">
        <v>0.78</v>
      </c>
      <c r="W451" t="n">
        <v>0.34</v>
      </c>
      <c r="X451" t="n">
        <v>1.76</v>
      </c>
      <c r="Y451" t="n">
        <v>0.5</v>
      </c>
      <c r="Z451" t="n">
        <v>10</v>
      </c>
    </row>
    <row r="452">
      <c r="A452" t="n">
        <v>24</v>
      </c>
      <c r="B452" t="n">
        <v>95</v>
      </c>
      <c r="C452" t="inlineStr">
        <is>
          <t xml:space="preserve">CONCLUIDO	</t>
        </is>
      </c>
      <c r="D452" t="n">
        <v>0.9997</v>
      </c>
      <c r="E452" t="n">
        <v>100.03</v>
      </c>
      <c r="F452" t="n">
        <v>96.19</v>
      </c>
      <c r="G452" t="n">
        <v>155.98</v>
      </c>
      <c r="H452" t="n">
        <v>1.99</v>
      </c>
      <c r="I452" t="n">
        <v>37</v>
      </c>
      <c r="J452" t="n">
        <v>223.75</v>
      </c>
      <c r="K452" t="n">
        <v>53.44</v>
      </c>
      <c r="L452" t="n">
        <v>25</v>
      </c>
      <c r="M452" t="n">
        <v>35</v>
      </c>
      <c r="N452" t="n">
        <v>50.31</v>
      </c>
      <c r="O452" t="n">
        <v>27829.77</v>
      </c>
      <c r="P452" t="n">
        <v>1253.9</v>
      </c>
      <c r="Q452" t="n">
        <v>1206.59</v>
      </c>
      <c r="R452" t="n">
        <v>224.05</v>
      </c>
      <c r="S452" t="n">
        <v>133.29</v>
      </c>
      <c r="T452" t="n">
        <v>28552.05</v>
      </c>
      <c r="U452" t="n">
        <v>0.59</v>
      </c>
      <c r="V452" t="n">
        <v>0.78</v>
      </c>
      <c r="W452" t="n">
        <v>0.33</v>
      </c>
      <c r="X452" t="n">
        <v>1.65</v>
      </c>
      <c r="Y452" t="n">
        <v>0.5</v>
      </c>
      <c r="Z452" t="n">
        <v>10</v>
      </c>
    </row>
    <row r="453">
      <c r="A453" t="n">
        <v>25</v>
      </c>
      <c r="B453" t="n">
        <v>95</v>
      </c>
      <c r="C453" t="inlineStr">
        <is>
          <t xml:space="preserve">CONCLUIDO	</t>
        </is>
      </c>
      <c r="D453" t="n">
        <v>1.0003</v>
      </c>
      <c r="E453" t="n">
        <v>99.97</v>
      </c>
      <c r="F453" t="n">
        <v>96.16</v>
      </c>
      <c r="G453" t="n">
        <v>160.27</v>
      </c>
      <c r="H453" t="n">
        <v>2.05</v>
      </c>
      <c r="I453" t="n">
        <v>36</v>
      </c>
      <c r="J453" t="n">
        <v>225.42</v>
      </c>
      <c r="K453" t="n">
        <v>53.44</v>
      </c>
      <c r="L453" t="n">
        <v>26</v>
      </c>
      <c r="M453" t="n">
        <v>34</v>
      </c>
      <c r="N453" t="n">
        <v>50.98</v>
      </c>
      <c r="O453" t="n">
        <v>28035.92</v>
      </c>
      <c r="P453" t="n">
        <v>1253.49</v>
      </c>
      <c r="Q453" t="n">
        <v>1206.59</v>
      </c>
      <c r="R453" t="n">
        <v>222.96</v>
      </c>
      <c r="S453" t="n">
        <v>133.29</v>
      </c>
      <c r="T453" t="n">
        <v>28014.7</v>
      </c>
      <c r="U453" t="n">
        <v>0.6</v>
      </c>
      <c r="V453" t="n">
        <v>0.78</v>
      </c>
      <c r="W453" t="n">
        <v>0.33</v>
      </c>
      <c r="X453" t="n">
        <v>1.62</v>
      </c>
      <c r="Y453" t="n">
        <v>0.5</v>
      </c>
      <c r="Z453" t="n">
        <v>10</v>
      </c>
    </row>
    <row r="454">
      <c r="A454" t="n">
        <v>26</v>
      </c>
      <c r="B454" t="n">
        <v>95</v>
      </c>
      <c r="C454" t="inlineStr">
        <is>
          <t xml:space="preserve">CONCLUIDO	</t>
        </is>
      </c>
      <c r="D454" t="n">
        <v>1.0013</v>
      </c>
      <c r="E454" t="n">
        <v>99.87</v>
      </c>
      <c r="F454" t="n">
        <v>96.09999999999999</v>
      </c>
      <c r="G454" t="n">
        <v>164.74</v>
      </c>
      <c r="H454" t="n">
        <v>2.11</v>
      </c>
      <c r="I454" t="n">
        <v>35</v>
      </c>
      <c r="J454" t="n">
        <v>227.1</v>
      </c>
      <c r="K454" t="n">
        <v>53.44</v>
      </c>
      <c r="L454" t="n">
        <v>27</v>
      </c>
      <c r="M454" t="n">
        <v>33</v>
      </c>
      <c r="N454" t="n">
        <v>51.66</v>
      </c>
      <c r="O454" t="n">
        <v>28243</v>
      </c>
      <c r="P454" t="n">
        <v>1249.87</v>
      </c>
      <c r="Q454" t="n">
        <v>1206.61</v>
      </c>
      <c r="R454" t="n">
        <v>220.94</v>
      </c>
      <c r="S454" t="n">
        <v>133.29</v>
      </c>
      <c r="T454" t="n">
        <v>27006.83</v>
      </c>
      <c r="U454" t="n">
        <v>0.6</v>
      </c>
      <c r="V454" t="n">
        <v>0.78</v>
      </c>
      <c r="W454" t="n">
        <v>0.33</v>
      </c>
      <c r="X454" t="n">
        <v>1.56</v>
      </c>
      <c r="Y454" t="n">
        <v>0.5</v>
      </c>
      <c r="Z454" t="n">
        <v>10</v>
      </c>
    </row>
    <row r="455">
      <c r="A455" t="n">
        <v>27</v>
      </c>
      <c r="B455" t="n">
        <v>95</v>
      </c>
      <c r="C455" t="inlineStr">
        <is>
          <t xml:space="preserve">CONCLUIDO	</t>
        </is>
      </c>
      <c r="D455" t="n">
        <v>1.0031</v>
      </c>
      <c r="E455" t="n">
        <v>99.69</v>
      </c>
      <c r="F455" t="n">
        <v>96</v>
      </c>
      <c r="G455" t="n">
        <v>174.54</v>
      </c>
      <c r="H455" t="n">
        <v>2.18</v>
      </c>
      <c r="I455" t="n">
        <v>33</v>
      </c>
      <c r="J455" t="n">
        <v>228.79</v>
      </c>
      <c r="K455" t="n">
        <v>53.44</v>
      </c>
      <c r="L455" t="n">
        <v>28</v>
      </c>
      <c r="M455" t="n">
        <v>31</v>
      </c>
      <c r="N455" t="n">
        <v>52.35</v>
      </c>
      <c r="O455" t="n">
        <v>28451.04</v>
      </c>
      <c r="P455" t="n">
        <v>1248.76</v>
      </c>
      <c r="Q455" t="n">
        <v>1206.61</v>
      </c>
      <c r="R455" t="n">
        <v>217.48</v>
      </c>
      <c r="S455" t="n">
        <v>133.29</v>
      </c>
      <c r="T455" t="n">
        <v>25285.62</v>
      </c>
      <c r="U455" t="n">
        <v>0.61</v>
      </c>
      <c r="V455" t="n">
        <v>0.78</v>
      </c>
      <c r="W455" t="n">
        <v>0.33</v>
      </c>
      <c r="X455" t="n">
        <v>1.46</v>
      </c>
      <c r="Y455" t="n">
        <v>0.5</v>
      </c>
      <c r="Z455" t="n">
        <v>10</v>
      </c>
    </row>
    <row r="456">
      <c r="A456" t="n">
        <v>28</v>
      </c>
      <c r="B456" t="n">
        <v>95</v>
      </c>
      <c r="C456" t="inlineStr">
        <is>
          <t xml:space="preserve">CONCLUIDO	</t>
        </is>
      </c>
      <c r="D456" t="n">
        <v>1.0038</v>
      </c>
      <c r="E456" t="n">
        <v>99.62</v>
      </c>
      <c r="F456" t="n">
        <v>95.95999999999999</v>
      </c>
      <c r="G456" t="n">
        <v>179.93</v>
      </c>
      <c r="H456" t="n">
        <v>2.24</v>
      </c>
      <c r="I456" t="n">
        <v>32</v>
      </c>
      <c r="J456" t="n">
        <v>230.48</v>
      </c>
      <c r="K456" t="n">
        <v>53.44</v>
      </c>
      <c r="L456" t="n">
        <v>29</v>
      </c>
      <c r="M456" t="n">
        <v>30</v>
      </c>
      <c r="N456" t="n">
        <v>53.05</v>
      </c>
      <c r="O456" t="n">
        <v>28660.06</v>
      </c>
      <c r="P456" t="n">
        <v>1248.65</v>
      </c>
      <c r="Q456" t="n">
        <v>1206.59</v>
      </c>
      <c r="R456" t="n">
        <v>216.24</v>
      </c>
      <c r="S456" t="n">
        <v>133.29</v>
      </c>
      <c r="T456" t="n">
        <v>24671.67</v>
      </c>
      <c r="U456" t="n">
        <v>0.62</v>
      </c>
      <c r="V456" t="n">
        <v>0.78</v>
      </c>
      <c r="W456" t="n">
        <v>0.33</v>
      </c>
      <c r="X456" t="n">
        <v>1.42</v>
      </c>
      <c r="Y456" t="n">
        <v>0.5</v>
      </c>
      <c r="Z456" t="n">
        <v>10</v>
      </c>
    </row>
    <row r="457">
      <c r="A457" t="n">
        <v>29</v>
      </c>
      <c r="B457" t="n">
        <v>95</v>
      </c>
      <c r="C457" t="inlineStr">
        <is>
          <t xml:space="preserve">CONCLUIDO	</t>
        </is>
      </c>
      <c r="D457" t="n">
        <v>1.0048</v>
      </c>
      <c r="E457" t="n">
        <v>99.52</v>
      </c>
      <c r="F457" t="n">
        <v>95.90000000000001</v>
      </c>
      <c r="G457" t="n">
        <v>185.61</v>
      </c>
      <c r="H457" t="n">
        <v>2.3</v>
      </c>
      <c r="I457" t="n">
        <v>31</v>
      </c>
      <c r="J457" t="n">
        <v>232.18</v>
      </c>
      <c r="K457" t="n">
        <v>53.44</v>
      </c>
      <c r="L457" t="n">
        <v>30</v>
      </c>
      <c r="M457" t="n">
        <v>29</v>
      </c>
      <c r="N457" t="n">
        <v>53.75</v>
      </c>
      <c r="O457" t="n">
        <v>28870.05</v>
      </c>
      <c r="P457" t="n">
        <v>1246.62</v>
      </c>
      <c r="Q457" t="n">
        <v>1206.59</v>
      </c>
      <c r="R457" t="n">
        <v>214.06</v>
      </c>
      <c r="S457" t="n">
        <v>133.29</v>
      </c>
      <c r="T457" t="n">
        <v>23589.17</v>
      </c>
      <c r="U457" t="n">
        <v>0.62</v>
      </c>
      <c r="V457" t="n">
        <v>0.78</v>
      </c>
      <c r="W457" t="n">
        <v>0.32</v>
      </c>
      <c r="X457" t="n">
        <v>1.36</v>
      </c>
      <c r="Y457" t="n">
        <v>0.5</v>
      </c>
      <c r="Z457" t="n">
        <v>10</v>
      </c>
    </row>
    <row r="458">
      <c r="A458" t="n">
        <v>30</v>
      </c>
      <c r="B458" t="n">
        <v>95</v>
      </c>
      <c r="C458" t="inlineStr">
        <is>
          <t xml:space="preserve">CONCLUIDO	</t>
        </is>
      </c>
      <c r="D458" t="n">
        <v>1.0058</v>
      </c>
      <c r="E458" t="n">
        <v>99.42</v>
      </c>
      <c r="F458" t="n">
        <v>95.83</v>
      </c>
      <c r="G458" t="n">
        <v>191.67</v>
      </c>
      <c r="H458" t="n">
        <v>2.36</v>
      </c>
      <c r="I458" t="n">
        <v>30</v>
      </c>
      <c r="J458" t="n">
        <v>233.89</v>
      </c>
      <c r="K458" t="n">
        <v>53.44</v>
      </c>
      <c r="L458" t="n">
        <v>31</v>
      </c>
      <c r="M458" t="n">
        <v>28</v>
      </c>
      <c r="N458" t="n">
        <v>54.46</v>
      </c>
      <c r="O458" t="n">
        <v>29081.05</v>
      </c>
      <c r="P458" t="n">
        <v>1243.47</v>
      </c>
      <c r="Q458" t="n">
        <v>1206.61</v>
      </c>
      <c r="R458" t="n">
        <v>211.67</v>
      </c>
      <c r="S458" t="n">
        <v>133.29</v>
      </c>
      <c r="T458" t="n">
        <v>22397.01</v>
      </c>
      <c r="U458" t="n">
        <v>0.63</v>
      </c>
      <c r="V458" t="n">
        <v>0.78</v>
      </c>
      <c r="W458" t="n">
        <v>0.33</v>
      </c>
      <c r="X458" t="n">
        <v>1.3</v>
      </c>
      <c r="Y458" t="n">
        <v>0.5</v>
      </c>
      <c r="Z458" t="n">
        <v>10</v>
      </c>
    </row>
    <row r="459">
      <c r="A459" t="n">
        <v>31</v>
      </c>
      <c r="B459" t="n">
        <v>95</v>
      </c>
      <c r="C459" t="inlineStr">
        <is>
          <t xml:space="preserve">CONCLUIDO	</t>
        </is>
      </c>
      <c r="D459" t="n">
        <v>1.0052</v>
      </c>
      <c r="E459" t="n">
        <v>99.48</v>
      </c>
      <c r="F459" t="n">
        <v>95.93000000000001</v>
      </c>
      <c r="G459" t="n">
        <v>198.48</v>
      </c>
      <c r="H459" t="n">
        <v>2.41</v>
      </c>
      <c r="I459" t="n">
        <v>29</v>
      </c>
      <c r="J459" t="n">
        <v>235.61</v>
      </c>
      <c r="K459" t="n">
        <v>53.44</v>
      </c>
      <c r="L459" t="n">
        <v>32</v>
      </c>
      <c r="M459" t="n">
        <v>27</v>
      </c>
      <c r="N459" t="n">
        <v>55.18</v>
      </c>
      <c r="O459" t="n">
        <v>29293.06</v>
      </c>
      <c r="P459" t="n">
        <v>1241.52</v>
      </c>
      <c r="Q459" t="n">
        <v>1206.59</v>
      </c>
      <c r="R459" t="n">
        <v>216.12</v>
      </c>
      <c r="S459" t="n">
        <v>133.29</v>
      </c>
      <c r="T459" t="n">
        <v>24627.41</v>
      </c>
      <c r="U459" t="n">
        <v>0.62</v>
      </c>
      <c r="V459" t="n">
        <v>0.78</v>
      </c>
      <c r="W459" t="n">
        <v>0.3</v>
      </c>
      <c r="X459" t="n">
        <v>1.39</v>
      </c>
      <c r="Y459" t="n">
        <v>0.5</v>
      </c>
      <c r="Z459" t="n">
        <v>10</v>
      </c>
    </row>
    <row r="460">
      <c r="A460" t="n">
        <v>32</v>
      </c>
      <c r="B460" t="n">
        <v>95</v>
      </c>
      <c r="C460" t="inlineStr">
        <is>
          <t xml:space="preserve">CONCLUIDO	</t>
        </is>
      </c>
      <c r="D460" t="n">
        <v>1.0068</v>
      </c>
      <c r="E460" t="n">
        <v>99.31999999999999</v>
      </c>
      <c r="F460" t="n">
        <v>95.81</v>
      </c>
      <c r="G460" t="n">
        <v>205.31</v>
      </c>
      <c r="H460" t="n">
        <v>2.47</v>
      </c>
      <c r="I460" t="n">
        <v>28</v>
      </c>
      <c r="J460" t="n">
        <v>237.34</v>
      </c>
      <c r="K460" t="n">
        <v>53.44</v>
      </c>
      <c r="L460" t="n">
        <v>33</v>
      </c>
      <c r="M460" t="n">
        <v>26</v>
      </c>
      <c r="N460" t="n">
        <v>55.91</v>
      </c>
      <c r="O460" t="n">
        <v>29506.09</v>
      </c>
      <c r="P460" t="n">
        <v>1241.79</v>
      </c>
      <c r="Q460" t="n">
        <v>1206.59</v>
      </c>
      <c r="R460" t="n">
        <v>211.27</v>
      </c>
      <c r="S460" t="n">
        <v>133.29</v>
      </c>
      <c r="T460" t="n">
        <v>22209.09</v>
      </c>
      <c r="U460" t="n">
        <v>0.63</v>
      </c>
      <c r="V460" t="n">
        <v>0.78</v>
      </c>
      <c r="W460" t="n">
        <v>0.32</v>
      </c>
      <c r="X460" t="n">
        <v>1.27</v>
      </c>
      <c r="Y460" t="n">
        <v>0.5</v>
      </c>
      <c r="Z460" t="n">
        <v>10</v>
      </c>
    </row>
    <row r="461">
      <c r="A461" t="n">
        <v>33</v>
      </c>
      <c r="B461" t="n">
        <v>95</v>
      </c>
      <c r="C461" t="inlineStr">
        <is>
          <t xml:space="preserve">CONCLUIDO	</t>
        </is>
      </c>
      <c r="D461" t="n">
        <v>1.0068</v>
      </c>
      <c r="E461" t="n">
        <v>99.31999999999999</v>
      </c>
      <c r="F461" t="n">
        <v>95.81</v>
      </c>
      <c r="G461" t="n">
        <v>205.31</v>
      </c>
      <c r="H461" t="n">
        <v>2.53</v>
      </c>
      <c r="I461" t="n">
        <v>28</v>
      </c>
      <c r="J461" t="n">
        <v>239.08</v>
      </c>
      <c r="K461" t="n">
        <v>53.44</v>
      </c>
      <c r="L461" t="n">
        <v>34</v>
      </c>
      <c r="M461" t="n">
        <v>26</v>
      </c>
      <c r="N461" t="n">
        <v>56.64</v>
      </c>
      <c r="O461" t="n">
        <v>29720.17</v>
      </c>
      <c r="P461" t="n">
        <v>1238.87</v>
      </c>
      <c r="Q461" t="n">
        <v>1206.59</v>
      </c>
      <c r="R461" t="n">
        <v>211.38</v>
      </c>
      <c r="S461" t="n">
        <v>133.29</v>
      </c>
      <c r="T461" t="n">
        <v>22260.38</v>
      </c>
      <c r="U461" t="n">
        <v>0.63</v>
      </c>
      <c r="V461" t="n">
        <v>0.78</v>
      </c>
      <c r="W461" t="n">
        <v>0.32</v>
      </c>
      <c r="X461" t="n">
        <v>1.27</v>
      </c>
      <c r="Y461" t="n">
        <v>0.5</v>
      </c>
      <c r="Z461" t="n">
        <v>10</v>
      </c>
    </row>
    <row r="462">
      <c r="A462" t="n">
        <v>34</v>
      </c>
      <c r="B462" t="n">
        <v>95</v>
      </c>
      <c r="C462" t="inlineStr">
        <is>
          <t xml:space="preserve">CONCLUIDO	</t>
        </is>
      </c>
      <c r="D462" t="n">
        <v>1.0078</v>
      </c>
      <c r="E462" t="n">
        <v>99.23</v>
      </c>
      <c r="F462" t="n">
        <v>95.76000000000001</v>
      </c>
      <c r="G462" t="n">
        <v>212.79</v>
      </c>
      <c r="H462" t="n">
        <v>2.58</v>
      </c>
      <c r="I462" t="n">
        <v>27</v>
      </c>
      <c r="J462" t="n">
        <v>240.82</v>
      </c>
      <c r="K462" t="n">
        <v>53.44</v>
      </c>
      <c r="L462" t="n">
        <v>35</v>
      </c>
      <c r="M462" t="n">
        <v>25</v>
      </c>
      <c r="N462" t="n">
        <v>57.39</v>
      </c>
      <c r="O462" t="n">
        <v>29935.43</v>
      </c>
      <c r="P462" t="n">
        <v>1238.22</v>
      </c>
      <c r="Q462" t="n">
        <v>1206.6</v>
      </c>
      <c r="R462" t="n">
        <v>209.32</v>
      </c>
      <c r="S462" t="n">
        <v>133.29</v>
      </c>
      <c r="T462" t="n">
        <v>21236.36</v>
      </c>
      <c r="U462" t="n">
        <v>0.64</v>
      </c>
      <c r="V462" t="n">
        <v>0.78</v>
      </c>
      <c r="W462" t="n">
        <v>0.32</v>
      </c>
      <c r="X462" t="n">
        <v>1.22</v>
      </c>
      <c r="Y462" t="n">
        <v>0.5</v>
      </c>
      <c r="Z462" t="n">
        <v>10</v>
      </c>
    </row>
    <row r="463">
      <c r="A463" t="n">
        <v>35</v>
      </c>
      <c r="B463" t="n">
        <v>95</v>
      </c>
      <c r="C463" t="inlineStr">
        <is>
          <t xml:space="preserve">CONCLUIDO	</t>
        </is>
      </c>
      <c r="D463" t="n">
        <v>1.0087</v>
      </c>
      <c r="E463" t="n">
        <v>99.14</v>
      </c>
      <c r="F463" t="n">
        <v>95.7</v>
      </c>
      <c r="G463" t="n">
        <v>220.85</v>
      </c>
      <c r="H463" t="n">
        <v>2.64</v>
      </c>
      <c r="I463" t="n">
        <v>26</v>
      </c>
      <c r="J463" t="n">
        <v>242.57</v>
      </c>
      <c r="K463" t="n">
        <v>53.44</v>
      </c>
      <c r="L463" t="n">
        <v>36</v>
      </c>
      <c r="M463" t="n">
        <v>24</v>
      </c>
      <c r="N463" t="n">
        <v>58.14</v>
      </c>
      <c r="O463" t="n">
        <v>30151.65</v>
      </c>
      <c r="P463" t="n">
        <v>1236.74</v>
      </c>
      <c r="Q463" t="n">
        <v>1206.59</v>
      </c>
      <c r="R463" t="n">
        <v>207.39</v>
      </c>
      <c r="S463" t="n">
        <v>133.29</v>
      </c>
      <c r="T463" t="n">
        <v>20278.09</v>
      </c>
      <c r="U463" t="n">
        <v>0.64</v>
      </c>
      <c r="V463" t="n">
        <v>0.78</v>
      </c>
      <c r="W463" t="n">
        <v>0.32</v>
      </c>
      <c r="X463" t="n">
        <v>1.16</v>
      </c>
      <c r="Y463" t="n">
        <v>0.5</v>
      </c>
      <c r="Z463" t="n">
        <v>10</v>
      </c>
    </row>
    <row r="464">
      <c r="A464" t="n">
        <v>36</v>
      </c>
      <c r="B464" t="n">
        <v>95</v>
      </c>
      <c r="C464" t="inlineStr">
        <is>
          <t xml:space="preserve">CONCLUIDO	</t>
        </is>
      </c>
      <c r="D464" t="n">
        <v>1.0093</v>
      </c>
      <c r="E464" t="n">
        <v>99.06999999999999</v>
      </c>
      <c r="F464" t="n">
        <v>95.68000000000001</v>
      </c>
      <c r="G464" t="n">
        <v>229.62</v>
      </c>
      <c r="H464" t="n">
        <v>2.69</v>
      </c>
      <c r="I464" t="n">
        <v>25</v>
      </c>
      <c r="J464" t="n">
        <v>244.34</v>
      </c>
      <c r="K464" t="n">
        <v>53.44</v>
      </c>
      <c r="L464" t="n">
        <v>37</v>
      </c>
      <c r="M464" t="n">
        <v>23</v>
      </c>
      <c r="N464" t="n">
        <v>58.9</v>
      </c>
      <c r="O464" t="n">
        <v>30368.96</v>
      </c>
      <c r="P464" t="n">
        <v>1236.26</v>
      </c>
      <c r="Q464" t="n">
        <v>1206.6</v>
      </c>
      <c r="R464" t="n">
        <v>206.6</v>
      </c>
      <c r="S464" t="n">
        <v>133.29</v>
      </c>
      <c r="T464" t="n">
        <v>19886.21</v>
      </c>
      <c r="U464" t="n">
        <v>0.65</v>
      </c>
      <c r="V464" t="n">
        <v>0.78</v>
      </c>
      <c r="W464" t="n">
        <v>0.32</v>
      </c>
      <c r="X464" t="n">
        <v>1.14</v>
      </c>
      <c r="Y464" t="n">
        <v>0.5</v>
      </c>
      <c r="Z464" t="n">
        <v>10</v>
      </c>
    </row>
    <row r="465">
      <c r="A465" t="n">
        <v>37</v>
      </c>
      <c r="B465" t="n">
        <v>95</v>
      </c>
      <c r="C465" t="inlineStr">
        <is>
          <t xml:space="preserve">CONCLUIDO	</t>
        </is>
      </c>
      <c r="D465" t="n">
        <v>1.0096</v>
      </c>
      <c r="E465" t="n">
        <v>99.04000000000001</v>
      </c>
      <c r="F465" t="n">
        <v>95.65000000000001</v>
      </c>
      <c r="G465" t="n">
        <v>229.55</v>
      </c>
      <c r="H465" t="n">
        <v>2.75</v>
      </c>
      <c r="I465" t="n">
        <v>25</v>
      </c>
      <c r="J465" t="n">
        <v>246.11</v>
      </c>
      <c r="K465" t="n">
        <v>53.44</v>
      </c>
      <c r="L465" t="n">
        <v>38</v>
      </c>
      <c r="M465" t="n">
        <v>23</v>
      </c>
      <c r="N465" t="n">
        <v>59.67</v>
      </c>
      <c r="O465" t="n">
        <v>30587.38</v>
      </c>
      <c r="P465" t="n">
        <v>1235.2</v>
      </c>
      <c r="Q465" t="n">
        <v>1206.6</v>
      </c>
      <c r="R465" t="n">
        <v>205.63</v>
      </c>
      <c r="S465" t="n">
        <v>133.29</v>
      </c>
      <c r="T465" t="n">
        <v>19403.62</v>
      </c>
      <c r="U465" t="n">
        <v>0.65</v>
      </c>
      <c r="V465" t="n">
        <v>0.78</v>
      </c>
      <c r="W465" t="n">
        <v>0.31</v>
      </c>
      <c r="X465" t="n">
        <v>1.11</v>
      </c>
      <c r="Y465" t="n">
        <v>0.5</v>
      </c>
      <c r="Z465" t="n">
        <v>10</v>
      </c>
    </row>
    <row r="466">
      <c r="A466" t="n">
        <v>38</v>
      </c>
      <c r="B466" t="n">
        <v>95</v>
      </c>
      <c r="C466" t="inlineStr">
        <is>
          <t xml:space="preserve">CONCLUIDO	</t>
        </is>
      </c>
      <c r="D466" t="n">
        <v>1.0106</v>
      </c>
      <c r="E466" t="n">
        <v>98.95</v>
      </c>
      <c r="F466" t="n">
        <v>95.59</v>
      </c>
      <c r="G466" t="n">
        <v>238.97</v>
      </c>
      <c r="H466" t="n">
        <v>2.8</v>
      </c>
      <c r="I466" t="n">
        <v>24</v>
      </c>
      <c r="J466" t="n">
        <v>247.89</v>
      </c>
      <c r="K466" t="n">
        <v>53.44</v>
      </c>
      <c r="L466" t="n">
        <v>39</v>
      </c>
      <c r="M466" t="n">
        <v>22</v>
      </c>
      <c r="N466" t="n">
        <v>60.45</v>
      </c>
      <c r="O466" t="n">
        <v>30806.92</v>
      </c>
      <c r="P466" t="n">
        <v>1234.03</v>
      </c>
      <c r="Q466" t="n">
        <v>1206.59</v>
      </c>
      <c r="R466" t="n">
        <v>203.62</v>
      </c>
      <c r="S466" t="n">
        <v>133.29</v>
      </c>
      <c r="T466" t="n">
        <v>18402.31</v>
      </c>
      <c r="U466" t="n">
        <v>0.65</v>
      </c>
      <c r="V466" t="n">
        <v>0.78</v>
      </c>
      <c r="W466" t="n">
        <v>0.31</v>
      </c>
      <c r="X466" t="n">
        <v>1.05</v>
      </c>
      <c r="Y466" t="n">
        <v>0.5</v>
      </c>
      <c r="Z466" t="n">
        <v>10</v>
      </c>
    </row>
    <row r="467">
      <c r="A467" t="n">
        <v>39</v>
      </c>
      <c r="B467" t="n">
        <v>95</v>
      </c>
      <c r="C467" t="inlineStr">
        <is>
          <t xml:space="preserve">CONCLUIDO	</t>
        </is>
      </c>
      <c r="D467" t="n">
        <v>1.0117</v>
      </c>
      <c r="E467" t="n">
        <v>98.84</v>
      </c>
      <c r="F467" t="n">
        <v>95.52</v>
      </c>
      <c r="G467" t="n">
        <v>249.18</v>
      </c>
      <c r="H467" t="n">
        <v>2.85</v>
      </c>
      <c r="I467" t="n">
        <v>23</v>
      </c>
      <c r="J467" t="n">
        <v>249.68</v>
      </c>
      <c r="K467" t="n">
        <v>53.44</v>
      </c>
      <c r="L467" t="n">
        <v>40</v>
      </c>
      <c r="M467" t="n">
        <v>21</v>
      </c>
      <c r="N467" t="n">
        <v>61.24</v>
      </c>
      <c r="O467" t="n">
        <v>31027.6</v>
      </c>
      <c r="P467" t="n">
        <v>1229.48</v>
      </c>
      <c r="Q467" t="n">
        <v>1206.59</v>
      </c>
      <c r="R467" t="n">
        <v>201.21</v>
      </c>
      <c r="S467" t="n">
        <v>133.29</v>
      </c>
      <c r="T467" t="n">
        <v>17202.11</v>
      </c>
      <c r="U467" t="n">
        <v>0.66</v>
      </c>
      <c r="V467" t="n">
        <v>0.78</v>
      </c>
      <c r="W467" t="n">
        <v>0.31</v>
      </c>
      <c r="X467" t="n">
        <v>0.98</v>
      </c>
      <c r="Y467" t="n">
        <v>0.5</v>
      </c>
      <c r="Z467" t="n">
        <v>10</v>
      </c>
    </row>
    <row r="468">
      <c r="A468" t="n">
        <v>0</v>
      </c>
      <c r="B468" t="n">
        <v>55</v>
      </c>
      <c r="C468" t="inlineStr">
        <is>
          <t xml:space="preserve">CONCLUIDO	</t>
        </is>
      </c>
      <c r="D468" t="n">
        <v>0.5763</v>
      </c>
      <c r="E468" t="n">
        <v>173.53</v>
      </c>
      <c r="F468" t="n">
        <v>146.08</v>
      </c>
      <c r="G468" t="n">
        <v>8.25</v>
      </c>
      <c r="H468" t="n">
        <v>0.15</v>
      </c>
      <c r="I468" t="n">
        <v>1062</v>
      </c>
      <c r="J468" t="n">
        <v>116.05</v>
      </c>
      <c r="K468" t="n">
        <v>43.4</v>
      </c>
      <c r="L468" t="n">
        <v>1</v>
      </c>
      <c r="M468" t="n">
        <v>1060</v>
      </c>
      <c r="N468" t="n">
        <v>16.65</v>
      </c>
      <c r="O468" t="n">
        <v>14546.17</v>
      </c>
      <c r="P468" t="n">
        <v>1452.57</v>
      </c>
      <c r="Q468" t="n">
        <v>1206.77</v>
      </c>
      <c r="R468" t="n">
        <v>1919.15</v>
      </c>
      <c r="S468" t="n">
        <v>133.29</v>
      </c>
      <c r="T468" t="n">
        <v>870978.14</v>
      </c>
      <c r="U468" t="n">
        <v>0.07000000000000001</v>
      </c>
      <c r="V468" t="n">
        <v>0.51</v>
      </c>
      <c r="W468" t="n">
        <v>1.97</v>
      </c>
      <c r="X468" t="n">
        <v>51.52</v>
      </c>
      <c r="Y468" t="n">
        <v>0.5</v>
      </c>
      <c r="Z468" t="n">
        <v>10</v>
      </c>
    </row>
    <row r="469">
      <c r="A469" t="n">
        <v>1</v>
      </c>
      <c r="B469" t="n">
        <v>55</v>
      </c>
      <c r="C469" t="inlineStr">
        <is>
          <t xml:space="preserve">CONCLUIDO	</t>
        </is>
      </c>
      <c r="D469" t="n">
        <v>0.7983</v>
      </c>
      <c r="E469" t="n">
        <v>125.26</v>
      </c>
      <c r="F469" t="n">
        <v>113.48</v>
      </c>
      <c r="G469" t="n">
        <v>16.77</v>
      </c>
      <c r="H469" t="n">
        <v>0.3</v>
      </c>
      <c r="I469" t="n">
        <v>406</v>
      </c>
      <c r="J469" t="n">
        <v>117.34</v>
      </c>
      <c r="K469" t="n">
        <v>43.4</v>
      </c>
      <c r="L469" t="n">
        <v>2</v>
      </c>
      <c r="M469" t="n">
        <v>404</v>
      </c>
      <c r="N469" t="n">
        <v>16.94</v>
      </c>
      <c r="O469" t="n">
        <v>14705.49</v>
      </c>
      <c r="P469" t="n">
        <v>1120.26</v>
      </c>
      <c r="Q469" t="n">
        <v>1206.65</v>
      </c>
      <c r="R469" t="n">
        <v>810</v>
      </c>
      <c r="S469" t="n">
        <v>133.29</v>
      </c>
      <c r="T469" t="n">
        <v>319682.77</v>
      </c>
      <c r="U469" t="n">
        <v>0.16</v>
      </c>
      <c r="V469" t="n">
        <v>0.66</v>
      </c>
      <c r="W469" t="n">
        <v>0.93</v>
      </c>
      <c r="X469" t="n">
        <v>18.94</v>
      </c>
      <c r="Y469" t="n">
        <v>0.5</v>
      </c>
      <c r="Z469" t="n">
        <v>10</v>
      </c>
    </row>
    <row r="470">
      <c r="A470" t="n">
        <v>2</v>
      </c>
      <c r="B470" t="n">
        <v>55</v>
      </c>
      <c r="C470" t="inlineStr">
        <is>
          <t xml:space="preserve">CONCLUIDO	</t>
        </is>
      </c>
      <c r="D470" t="n">
        <v>0.876</v>
      </c>
      <c r="E470" t="n">
        <v>114.15</v>
      </c>
      <c r="F470" t="n">
        <v>106.07</v>
      </c>
      <c r="G470" t="n">
        <v>25.36</v>
      </c>
      <c r="H470" t="n">
        <v>0.45</v>
      </c>
      <c r="I470" t="n">
        <v>251</v>
      </c>
      <c r="J470" t="n">
        <v>118.63</v>
      </c>
      <c r="K470" t="n">
        <v>43.4</v>
      </c>
      <c r="L470" t="n">
        <v>3</v>
      </c>
      <c r="M470" t="n">
        <v>249</v>
      </c>
      <c r="N470" t="n">
        <v>17.23</v>
      </c>
      <c r="O470" t="n">
        <v>14865.24</v>
      </c>
      <c r="P470" t="n">
        <v>1040.47</v>
      </c>
      <c r="Q470" t="n">
        <v>1206.64</v>
      </c>
      <c r="R470" t="n">
        <v>558.63</v>
      </c>
      <c r="S470" t="n">
        <v>133.29</v>
      </c>
      <c r="T470" t="n">
        <v>194770.1</v>
      </c>
      <c r="U470" t="n">
        <v>0.24</v>
      </c>
      <c r="V470" t="n">
        <v>0.71</v>
      </c>
      <c r="W470" t="n">
        <v>0.68</v>
      </c>
      <c r="X470" t="n">
        <v>11.53</v>
      </c>
      <c r="Y470" t="n">
        <v>0.5</v>
      </c>
      <c r="Z470" t="n">
        <v>10</v>
      </c>
    </row>
    <row r="471">
      <c r="A471" t="n">
        <v>3</v>
      </c>
      <c r="B471" t="n">
        <v>55</v>
      </c>
      <c r="C471" t="inlineStr">
        <is>
          <t xml:space="preserve">CONCLUIDO	</t>
        </is>
      </c>
      <c r="D471" t="n">
        <v>0.9157999999999999</v>
      </c>
      <c r="E471" t="n">
        <v>109.2</v>
      </c>
      <c r="F471" t="n">
        <v>102.79</v>
      </c>
      <c r="G471" t="n">
        <v>34.07</v>
      </c>
      <c r="H471" t="n">
        <v>0.59</v>
      </c>
      <c r="I471" t="n">
        <v>181</v>
      </c>
      <c r="J471" t="n">
        <v>119.93</v>
      </c>
      <c r="K471" t="n">
        <v>43.4</v>
      </c>
      <c r="L471" t="n">
        <v>4</v>
      </c>
      <c r="M471" t="n">
        <v>179</v>
      </c>
      <c r="N471" t="n">
        <v>17.53</v>
      </c>
      <c r="O471" t="n">
        <v>15025.44</v>
      </c>
      <c r="P471" t="n">
        <v>1001.94</v>
      </c>
      <c r="Q471" t="n">
        <v>1206.62</v>
      </c>
      <c r="R471" t="n">
        <v>447.29</v>
      </c>
      <c r="S471" t="n">
        <v>133.29</v>
      </c>
      <c r="T471" t="n">
        <v>139452.98</v>
      </c>
      <c r="U471" t="n">
        <v>0.3</v>
      </c>
      <c r="V471" t="n">
        <v>0.73</v>
      </c>
      <c r="W471" t="n">
        <v>0.57</v>
      </c>
      <c r="X471" t="n">
        <v>8.25</v>
      </c>
      <c r="Y471" t="n">
        <v>0.5</v>
      </c>
      <c r="Z471" t="n">
        <v>10</v>
      </c>
    </row>
    <row r="472">
      <c r="A472" t="n">
        <v>4</v>
      </c>
      <c r="B472" t="n">
        <v>55</v>
      </c>
      <c r="C472" t="inlineStr">
        <is>
          <t xml:space="preserve">CONCLUIDO	</t>
        </is>
      </c>
      <c r="D472" t="n">
        <v>0.9392</v>
      </c>
      <c r="E472" t="n">
        <v>106.48</v>
      </c>
      <c r="F472" t="n">
        <v>101</v>
      </c>
      <c r="G472" t="n">
        <v>42.68</v>
      </c>
      <c r="H472" t="n">
        <v>0.73</v>
      </c>
      <c r="I472" t="n">
        <v>142</v>
      </c>
      <c r="J472" t="n">
        <v>121.23</v>
      </c>
      <c r="K472" t="n">
        <v>43.4</v>
      </c>
      <c r="L472" t="n">
        <v>5</v>
      </c>
      <c r="M472" t="n">
        <v>140</v>
      </c>
      <c r="N472" t="n">
        <v>17.83</v>
      </c>
      <c r="O472" t="n">
        <v>15186.08</v>
      </c>
      <c r="P472" t="n">
        <v>977.98</v>
      </c>
      <c r="Q472" t="n">
        <v>1206.63</v>
      </c>
      <c r="R472" t="n">
        <v>386.77</v>
      </c>
      <c r="S472" t="n">
        <v>133.29</v>
      </c>
      <c r="T472" t="n">
        <v>109388.84</v>
      </c>
      <c r="U472" t="n">
        <v>0.34</v>
      </c>
      <c r="V472" t="n">
        <v>0.74</v>
      </c>
      <c r="W472" t="n">
        <v>0.5</v>
      </c>
      <c r="X472" t="n">
        <v>6.46</v>
      </c>
      <c r="Y472" t="n">
        <v>0.5</v>
      </c>
      <c r="Z472" t="n">
        <v>10</v>
      </c>
    </row>
    <row r="473">
      <c r="A473" t="n">
        <v>5</v>
      </c>
      <c r="B473" t="n">
        <v>55</v>
      </c>
      <c r="C473" t="inlineStr">
        <is>
          <t xml:space="preserve">CONCLUIDO	</t>
        </is>
      </c>
      <c r="D473" t="n">
        <v>0.9558</v>
      </c>
      <c r="E473" t="n">
        <v>104.63</v>
      </c>
      <c r="F473" t="n">
        <v>99.77</v>
      </c>
      <c r="G473" t="n">
        <v>51.61</v>
      </c>
      <c r="H473" t="n">
        <v>0.86</v>
      </c>
      <c r="I473" t="n">
        <v>116</v>
      </c>
      <c r="J473" t="n">
        <v>122.54</v>
      </c>
      <c r="K473" t="n">
        <v>43.4</v>
      </c>
      <c r="L473" t="n">
        <v>6</v>
      </c>
      <c r="M473" t="n">
        <v>114</v>
      </c>
      <c r="N473" t="n">
        <v>18.14</v>
      </c>
      <c r="O473" t="n">
        <v>15347.16</v>
      </c>
      <c r="P473" t="n">
        <v>960.16</v>
      </c>
      <c r="Q473" t="n">
        <v>1206.6</v>
      </c>
      <c r="R473" t="n">
        <v>345.1</v>
      </c>
      <c r="S473" t="n">
        <v>133.29</v>
      </c>
      <c r="T473" t="n">
        <v>88680.53999999999</v>
      </c>
      <c r="U473" t="n">
        <v>0.39</v>
      </c>
      <c r="V473" t="n">
        <v>0.75</v>
      </c>
      <c r="W473" t="n">
        <v>0.46</v>
      </c>
      <c r="X473" t="n">
        <v>5.23</v>
      </c>
      <c r="Y473" t="n">
        <v>0.5</v>
      </c>
      <c r="Z473" t="n">
        <v>10</v>
      </c>
    </row>
    <row r="474">
      <c r="A474" t="n">
        <v>6</v>
      </c>
      <c r="B474" t="n">
        <v>55</v>
      </c>
      <c r="C474" t="inlineStr">
        <is>
          <t xml:space="preserve">CONCLUIDO	</t>
        </is>
      </c>
      <c r="D474" t="n">
        <v>0.9679</v>
      </c>
      <c r="E474" t="n">
        <v>103.31</v>
      </c>
      <c r="F474" t="n">
        <v>98.89</v>
      </c>
      <c r="G474" t="n">
        <v>60.54</v>
      </c>
      <c r="H474" t="n">
        <v>1</v>
      </c>
      <c r="I474" t="n">
        <v>98</v>
      </c>
      <c r="J474" t="n">
        <v>123.85</v>
      </c>
      <c r="K474" t="n">
        <v>43.4</v>
      </c>
      <c r="L474" t="n">
        <v>7</v>
      </c>
      <c r="M474" t="n">
        <v>96</v>
      </c>
      <c r="N474" t="n">
        <v>18.45</v>
      </c>
      <c r="O474" t="n">
        <v>15508.69</v>
      </c>
      <c r="P474" t="n">
        <v>946.22</v>
      </c>
      <c r="Q474" t="n">
        <v>1206.6</v>
      </c>
      <c r="R474" t="n">
        <v>315.09</v>
      </c>
      <c r="S474" t="n">
        <v>133.29</v>
      </c>
      <c r="T474" t="n">
        <v>73766.85000000001</v>
      </c>
      <c r="U474" t="n">
        <v>0.42</v>
      </c>
      <c r="V474" t="n">
        <v>0.76</v>
      </c>
      <c r="W474" t="n">
        <v>0.43</v>
      </c>
      <c r="X474" t="n">
        <v>4.35</v>
      </c>
      <c r="Y474" t="n">
        <v>0.5</v>
      </c>
      <c r="Z474" t="n">
        <v>10</v>
      </c>
    </row>
    <row r="475">
      <c r="A475" t="n">
        <v>7</v>
      </c>
      <c r="B475" t="n">
        <v>55</v>
      </c>
      <c r="C475" t="inlineStr">
        <is>
          <t xml:space="preserve">CONCLUIDO	</t>
        </is>
      </c>
      <c r="D475" t="n">
        <v>0.9774</v>
      </c>
      <c r="E475" t="n">
        <v>102.32</v>
      </c>
      <c r="F475" t="n">
        <v>98.2</v>
      </c>
      <c r="G475" t="n">
        <v>69.31999999999999</v>
      </c>
      <c r="H475" t="n">
        <v>1.13</v>
      </c>
      <c r="I475" t="n">
        <v>85</v>
      </c>
      <c r="J475" t="n">
        <v>125.16</v>
      </c>
      <c r="K475" t="n">
        <v>43.4</v>
      </c>
      <c r="L475" t="n">
        <v>8</v>
      </c>
      <c r="M475" t="n">
        <v>83</v>
      </c>
      <c r="N475" t="n">
        <v>18.76</v>
      </c>
      <c r="O475" t="n">
        <v>15670.68</v>
      </c>
      <c r="P475" t="n">
        <v>933.48</v>
      </c>
      <c r="Q475" t="n">
        <v>1206.59</v>
      </c>
      <c r="R475" t="n">
        <v>293.54</v>
      </c>
      <c r="S475" t="n">
        <v>133.29</v>
      </c>
      <c r="T475" t="n">
        <v>63056.18</v>
      </c>
      <c r="U475" t="n">
        <v>0.45</v>
      </c>
      <c r="V475" t="n">
        <v>0.76</v>
      </c>
      <c r="W475" t="n">
        <v>0.36</v>
      </c>
      <c r="X475" t="n">
        <v>3.66</v>
      </c>
      <c r="Y475" t="n">
        <v>0.5</v>
      </c>
      <c r="Z475" t="n">
        <v>10</v>
      </c>
    </row>
    <row r="476">
      <c r="A476" t="n">
        <v>8</v>
      </c>
      <c r="B476" t="n">
        <v>55</v>
      </c>
      <c r="C476" t="inlineStr">
        <is>
          <t xml:space="preserve">CONCLUIDO	</t>
        </is>
      </c>
      <c r="D476" t="n">
        <v>0.9815</v>
      </c>
      <c r="E476" t="n">
        <v>101.88</v>
      </c>
      <c r="F476" t="n">
        <v>98.01000000000001</v>
      </c>
      <c r="G476" t="n">
        <v>78.40000000000001</v>
      </c>
      <c r="H476" t="n">
        <v>1.26</v>
      </c>
      <c r="I476" t="n">
        <v>75</v>
      </c>
      <c r="J476" t="n">
        <v>126.48</v>
      </c>
      <c r="K476" t="n">
        <v>43.4</v>
      </c>
      <c r="L476" t="n">
        <v>9</v>
      </c>
      <c r="M476" t="n">
        <v>73</v>
      </c>
      <c r="N476" t="n">
        <v>19.08</v>
      </c>
      <c r="O476" t="n">
        <v>15833.12</v>
      </c>
      <c r="P476" t="n">
        <v>925.14</v>
      </c>
      <c r="Q476" t="n">
        <v>1206.62</v>
      </c>
      <c r="R476" t="n">
        <v>285.72</v>
      </c>
      <c r="S476" t="n">
        <v>133.29</v>
      </c>
      <c r="T476" t="n">
        <v>59196.36</v>
      </c>
      <c r="U476" t="n">
        <v>0.47</v>
      </c>
      <c r="V476" t="n">
        <v>0.76</v>
      </c>
      <c r="W476" t="n">
        <v>0.39</v>
      </c>
      <c r="X476" t="n">
        <v>3.47</v>
      </c>
      <c r="Y476" t="n">
        <v>0.5</v>
      </c>
      <c r="Z476" t="n">
        <v>10</v>
      </c>
    </row>
    <row r="477">
      <c r="A477" t="n">
        <v>9</v>
      </c>
      <c r="B477" t="n">
        <v>55</v>
      </c>
      <c r="C477" t="inlineStr">
        <is>
          <t xml:space="preserve">CONCLUIDO	</t>
        </is>
      </c>
      <c r="D477" t="n">
        <v>0.9874000000000001</v>
      </c>
      <c r="E477" t="n">
        <v>101.28</v>
      </c>
      <c r="F477" t="n">
        <v>97.59999999999999</v>
      </c>
      <c r="G477" t="n">
        <v>87.40000000000001</v>
      </c>
      <c r="H477" t="n">
        <v>1.38</v>
      </c>
      <c r="I477" t="n">
        <v>67</v>
      </c>
      <c r="J477" t="n">
        <v>127.8</v>
      </c>
      <c r="K477" t="n">
        <v>43.4</v>
      </c>
      <c r="L477" t="n">
        <v>10</v>
      </c>
      <c r="M477" t="n">
        <v>65</v>
      </c>
      <c r="N477" t="n">
        <v>19.4</v>
      </c>
      <c r="O477" t="n">
        <v>15996.02</v>
      </c>
      <c r="P477" t="n">
        <v>916.4400000000001</v>
      </c>
      <c r="Q477" t="n">
        <v>1206.59</v>
      </c>
      <c r="R477" t="n">
        <v>271.57</v>
      </c>
      <c r="S477" t="n">
        <v>133.29</v>
      </c>
      <c r="T477" t="n">
        <v>52160.87</v>
      </c>
      <c r="U477" t="n">
        <v>0.49</v>
      </c>
      <c r="V477" t="n">
        <v>0.77</v>
      </c>
      <c r="W477" t="n">
        <v>0.38</v>
      </c>
      <c r="X477" t="n">
        <v>3.06</v>
      </c>
      <c r="Y477" t="n">
        <v>0.5</v>
      </c>
      <c r="Z477" t="n">
        <v>10</v>
      </c>
    </row>
    <row r="478">
      <c r="A478" t="n">
        <v>10</v>
      </c>
      <c r="B478" t="n">
        <v>55</v>
      </c>
      <c r="C478" t="inlineStr">
        <is>
          <t xml:space="preserve">CONCLUIDO	</t>
        </is>
      </c>
      <c r="D478" t="n">
        <v>0.9923999999999999</v>
      </c>
      <c r="E478" t="n">
        <v>100.77</v>
      </c>
      <c r="F478" t="n">
        <v>97.25</v>
      </c>
      <c r="G478" t="n">
        <v>97.25</v>
      </c>
      <c r="H478" t="n">
        <v>1.5</v>
      </c>
      <c r="I478" t="n">
        <v>60</v>
      </c>
      <c r="J478" t="n">
        <v>129.13</v>
      </c>
      <c r="K478" t="n">
        <v>43.4</v>
      </c>
      <c r="L478" t="n">
        <v>11</v>
      </c>
      <c r="M478" t="n">
        <v>58</v>
      </c>
      <c r="N478" t="n">
        <v>19.73</v>
      </c>
      <c r="O478" t="n">
        <v>16159.39</v>
      </c>
      <c r="P478" t="n">
        <v>904.8</v>
      </c>
      <c r="Q478" t="n">
        <v>1206.59</v>
      </c>
      <c r="R478" t="n">
        <v>259.89</v>
      </c>
      <c r="S478" t="n">
        <v>133.29</v>
      </c>
      <c r="T478" t="n">
        <v>46357.88</v>
      </c>
      <c r="U478" t="n">
        <v>0.51</v>
      </c>
      <c r="V478" t="n">
        <v>0.77</v>
      </c>
      <c r="W478" t="n">
        <v>0.37</v>
      </c>
      <c r="X478" t="n">
        <v>2.71</v>
      </c>
      <c r="Y478" t="n">
        <v>0.5</v>
      </c>
      <c r="Z478" t="n">
        <v>10</v>
      </c>
    </row>
    <row r="479">
      <c r="A479" t="n">
        <v>11</v>
      </c>
      <c r="B479" t="n">
        <v>55</v>
      </c>
      <c r="C479" t="inlineStr">
        <is>
          <t xml:space="preserve">CONCLUIDO	</t>
        </is>
      </c>
      <c r="D479" t="n">
        <v>0.9958</v>
      </c>
      <c r="E479" t="n">
        <v>100.42</v>
      </c>
      <c r="F479" t="n">
        <v>97.03</v>
      </c>
      <c r="G479" t="n">
        <v>105.85</v>
      </c>
      <c r="H479" t="n">
        <v>1.63</v>
      </c>
      <c r="I479" t="n">
        <v>55</v>
      </c>
      <c r="J479" t="n">
        <v>130.45</v>
      </c>
      <c r="K479" t="n">
        <v>43.4</v>
      </c>
      <c r="L479" t="n">
        <v>12</v>
      </c>
      <c r="M479" t="n">
        <v>53</v>
      </c>
      <c r="N479" t="n">
        <v>20.05</v>
      </c>
      <c r="O479" t="n">
        <v>16323.22</v>
      </c>
      <c r="P479" t="n">
        <v>899.04</v>
      </c>
      <c r="Q479" t="n">
        <v>1206.59</v>
      </c>
      <c r="R479" t="n">
        <v>252.36</v>
      </c>
      <c r="S479" t="n">
        <v>133.29</v>
      </c>
      <c r="T479" t="n">
        <v>42618.04</v>
      </c>
      <c r="U479" t="n">
        <v>0.53</v>
      </c>
      <c r="V479" t="n">
        <v>0.77</v>
      </c>
      <c r="W479" t="n">
        <v>0.36</v>
      </c>
      <c r="X479" t="n">
        <v>2.49</v>
      </c>
      <c r="Y479" t="n">
        <v>0.5</v>
      </c>
      <c r="Z479" t="n">
        <v>10</v>
      </c>
    </row>
    <row r="480">
      <c r="A480" t="n">
        <v>12</v>
      </c>
      <c r="B480" t="n">
        <v>55</v>
      </c>
      <c r="C480" t="inlineStr">
        <is>
          <t xml:space="preserve">CONCLUIDO	</t>
        </is>
      </c>
      <c r="D480" t="n">
        <v>0.9996</v>
      </c>
      <c r="E480" t="n">
        <v>100.04</v>
      </c>
      <c r="F480" t="n">
        <v>96.76000000000001</v>
      </c>
      <c r="G480" t="n">
        <v>116.11</v>
      </c>
      <c r="H480" t="n">
        <v>1.74</v>
      </c>
      <c r="I480" t="n">
        <v>50</v>
      </c>
      <c r="J480" t="n">
        <v>131.79</v>
      </c>
      <c r="K480" t="n">
        <v>43.4</v>
      </c>
      <c r="L480" t="n">
        <v>13</v>
      </c>
      <c r="M480" t="n">
        <v>48</v>
      </c>
      <c r="N480" t="n">
        <v>20.39</v>
      </c>
      <c r="O480" t="n">
        <v>16487.53</v>
      </c>
      <c r="P480" t="n">
        <v>889.05</v>
      </c>
      <c r="Q480" t="n">
        <v>1206.6</v>
      </c>
      <c r="R480" t="n">
        <v>243.3</v>
      </c>
      <c r="S480" t="n">
        <v>133.29</v>
      </c>
      <c r="T480" t="n">
        <v>38110.98</v>
      </c>
      <c r="U480" t="n">
        <v>0.55</v>
      </c>
      <c r="V480" t="n">
        <v>0.77</v>
      </c>
      <c r="W480" t="n">
        <v>0.35</v>
      </c>
      <c r="X480" t="n">
        <v>2.22</v>
      </c>
      <c r="Y480" t="n">
        <v>0.5</v>
      </c>
      <c r="Z480" t="n">
        <v>10</v>
      </c>
    </row>
    <row r="481">
      <c r="A481" t="n">
        <v>13</v>
      </c>
      <c r="B481" t="n">
        <v>55</v>
      </c>
      <c r="C481" t="inlineStr">
        <is>
          <t xml:space="preserve">CONCLUIDO	</t>
        </is>
      </c>
      <c r="D481" t="n">
        <v>1.0019</v>
      </c>
      <c r="E481" t="n">
        <v>99.81</v>
      </c>
      <c r="F481" t="n">
        <v>96.59999999999999</v>
      </c>
      <c r="G481" t="n">
        <v>123.32</v>
      </c>
      <c r="H481" t="n">
        <v>1.86</v>
      </c>
      <c r="I481" t="n">
        <v>47</v>
      </c>
      <c r="J481" t="n">
        <v>133.12</v>
      </c>
      <c r="K481" t="n">
        <v>43.4</v>
      </c>
      <c r="L481" t="n">
        <v>14</v>
      </c>
      <c r="M481" t="n">
        <v>45</v>
      </c>
      <c r="N481" t="n">
        <v>20.72</v>
      </c>
      <c r="O481" t="n">
        <v>16652.31</v>
      </c>
      <c r="P481" t="n">
        <v>881.23</v>
      </c>
      <c r="Q481" t="n">
        <v>1206.59</v>
      </c>
      <c r="R481" t="n">
        <v>237.91</v>
      </c>
      <c r="S481" t="n">
        <v>133.29</v>
      </c>
      <c r="T481" t="n">
        <v>35433.53</v>
      </c>
      <c r="U481" t="n">
        <v>0.5600000000000001</v>
      </c>
      <c r="V481" t="n">
        <v>0.77</v>
      </c>
      <c r="W481" t="n">
        <v>0.35</v>
      </c>
      <c r="X481" t="n">
        <v>2.06</v>
      </c>
      <c r="Y481" t="n">
        <v>0.5</v>
      </c>
      <c r="Z481" t="n">
        <v>10</v>
      </c>
    </row>
    <row r="482">
      <c r="A482" t="n">
        <v>14</v>
      </c>
      <c r="B482" t="n">
        <v>55</v>
      </c>
      <c r="C482" t="inlineStr">
        <is>
          <t xml:space="preserve">CONCLUIDO	</t>
        </is>
      </c>
      <c r="D482" t="n">
        <v>1.0048</v>
      </c>
      <c r="E482" t="n">
        <v>99.53</v>
      </c>
      <c r="F482" t="n">
        <v>96.42</v>
      </c>
      <c r="G482" t="n">
        <v>134.53</v>
      </c>
      <c r="H482" t="n">
        <v>1.97</v>
      </c>
      <c r="I482" t="n">
        <v>43</v>
      </c>
      <c r="J482" t="n">
        <v>134.46</v>
      </c>
      <c r="K482" t="n">
        <v>43.4</v>
      </c>
      <c r="L482" t="n">
        <v>15</v>
      </c>
      <c r="M482" t="n">
        <v>41</v>
      </c>
      <c r="N482" t="n">
        <v>21.06</v>
      </c>
      <c r="O482" t="n">
        <v>16817.7</v>
      </c>
      <c r="P482" t="n">
        <v>875.01</v>
      </c>
      <c r="Q482" t="n">
        <v>1206.6</v>
      </c>
      <c r="R482" t="n">
        <v>232.47</v>
      </c>
      <c r="S482" t="n">
        <v>133.29</v>
      </c>
      <c r="T482" t="n">
        <v>32731.52</v>
      </c>
      <c r="U482" t="n">
        <v>0.57</v>
      </c>
      <c r="V482" t="n">
        <v>0.78</v>
      </c>
      <c r="W482" t="n">
        <v>0.32</v>
      </c>
      <c r="X482" t="n">
        <v>1.88</v>
      </c>
      <c r="Y482" t="n">
        <v>0.5</v>
      </c>
      <c r="Z482" t="n">
        <v>10</v>
      </c>
    </row>
    <row r="483">
      <c r="A483" t="n">
        <v>15</v>
      </c>
      <c r="B483" t="n">
        <v>55</v>
      </c>
      <c r="C483" t="inlineStr">
        <is>
          <t xml:space="preserve">CONCLUIDO	</t>
        </is>
      </c>
      <c r="D483" t="n">
        <v>1.0062</v>
      </c>
      <c r="E483" t="n">
        <v>99.38</v>
      </c>
      <c r="F483" t="n">
        <v>96.34</v>
      </c>
      <c r="G483" t="n">
        <v>144.52</v>
      </c>
      <c r="H483" t="n">
        <v>2.08</v>
      </c>
      <c r="I483" t="n">
        <v>40</v>
      </c>
      <c r="J483" t="n">
        <v>135.81</v>
      </c>
      <c r="K483" t="n">
        <v>43.4</v>
      </c>
      <c r="L483" t="n">
        <v>16</v>
      </c>
      <c r="M483" t="n">
        <v>38</v>
      </c>
      <c r="N483" t="n">
        <v>21.41</v>
      </c>
      <c r="O483" t="n">
        <v>16983.46</v>
      </c>
      <c r="P483" t="n">
        <v>865.63</v>
      </c>
      <c r="Q483" t="n">
        <v>1206.6</v>
      </c>
      <c r="R483" t="n">
        <v>229.11</v>
      </c>
      <c r="S483" t="n">
        <v>133.29</v>
      </c>
      <c r="T483" t="n">
        <v>31069.16</v>
      </c>
      <c r="U483" t="n">
        <v>0.58</v>
      </c>
      <c r="V483" t="n">
        <v>0.78</v>
      </c>
      <c r="W483" t="n">
        <v>0.34</v>
      </c>
      <c r="X483" t="n">
        <v>1.8</v>
      </c>
      <c r="Y483" t="n">
        <v>0.5</v>
      </c>
      <c r="Z483" t="n">
        <v>10</v>
      </c>
    </row>
    <row r="484">
      <c r="A484" t="n">
        <v>16</v>
      </c>
      <c r="B484" t="n">
        <v>55</v>
      </c>
      <c r="C484" t="inlineStr">
        <is>
          <t xml:space="preserve">CONCLUIDO	</t>
        </is>
      </c>
      <c r="D484" t="n">
        <v>1.0075</v>
      </c>
      <c r="E484" t="n">
        <v>99.26000000000001</v>
      </c>
      <c r="F484" t="n">
        <v>96.27</v>
      </c>
      <c r="G484" t="n">
        <v>152</v>
      </c>
      <c r="H484" t="n">
        <v>2.19</v>
      </c>
      <c r="I484" t="n">
        <v>38</v>
      </c>
      <c r="J484" t="n">
        <v>137.15</v>
      </c>
      <c r="K484" t="n">
        <v>43.4</v>
      </c>
      <c r="L484" t="n">
        <v>17</v>
      </c>
      <c r="M484" t="n">
        <v>36</v>
      </c>
      <c r="N484" t="n">
        <v>21.75</v>
      </c>
      <c r="O484" t="n">
        <v>17149.71</v>
      </c>
      <c r="P484" t="n">
        <v>857.4</v>
      </c>
      <c r="Q484" t="n">
        <v>1206.61</v>
      </c>
      <c r="R484" t="n">
        <v>226.48</v>
      </c>
      <c r="S484" t="n">
        <v>133.29</v>
      </c>
      <c r="T484" t="n">
        <v>29760.96</v>
      </c>
      <c r="U484" t="n">
        <v>0.59</v>
      </c>
      <c r="V484" t="n">
        <v>0.78</v>
      </c>
      <c r="W484" t="n">
        <v>0.34</v>
      </c>
      <c r="X484" t="n">
        <v>1.73</v>
      </c>
      <c r="Y484" t="n">
        <v>0.5</v>
      </c>
      <c r="Z484" t="n">
        <v>10</v>
      </c>
    </row>
    <row r="485">
      <c r="A485" t="n">
        <v>17</v>
      </c>
      <c r="B485" t="n">
        <v>55</v>
      </c>
      <c r="C485" t="inlineStr">
        <is>
          <t xml:space="preserve">CONCLUIDO	</t>
        </is>
      </c>
      <c r="D485" t="n">
        <v>1.0102</v>
      </c>
      <c r="E485" t="n">
        <v>98.98999999999999</v>
      </c>
      <c r="F485" t="n">
        <v>96.06999999999999</v>
      </c>
      <c r="G485" t="n">
        <v>164.7</v>
      </c>
      <c r="H485" t="n">
        <v>2.3</v>
      </c>
      <c r="I485" t="n">
        <v>35</v>
      </c>
      <c r="J485" t="n">
        <v>138.51</v>
      </c>
      <c r="K485" t="n">
        <v>43.4</v>
      </c>
      <c r="L485" t="n">
        <v>18</v>
      </c>
      <c r="M485" t="n">
        <v>33</v>
      </c>
      <c r="N485" t="n">
        <v>22.11</v>
      </c>
      <c r="O485" t="n">
        <v>17316.45</v>
      </c>
      <c r="P485" t="n">
        <v>849.6900000000001</v>
      </c>
      <c r="Q485" t="n">
        <v>1206.61</v>
      </c>
      <c r="R485" t="n">
        <v>219.96</v>
      </c>
      <c r="S485" t="n">
        <v>133.29</v>
      </c>
      <c r="T485" t="n">
        <v>26515.75</v>
      </c>
      <c r="U485" t="n">
        <v>0.61</v>
      </c>
      <c r="V485" t="n">
        <v>0.78</v>
      </c>
      <c r="W485" t="n">
        <v>0.33</v>
      </c>
      <c r="X485" t="n">
        <v>1.53</v>
      </c>
      <c r="Y485" t="n">
        <v>0.5</v>
      </c>
      <c r="Z485" t="n">
        <v>10</v>
      </c>
    </row>
    <row r="486">
      <c r="A486" t="n">
        <v>18</v>
      </c>
      <c r="B486" t="n">
        <v>55</v>
      </c>
      <c r="C486" t="inlineStr">
        <is>
          <t xml:space="preserve">CONCLUIDO	</t>
        </is>
      </c>
      <c r="D486" t="n">
        <v>1.0115</v>
      </c>
      <c r="E486" t="n">
        <v>98.87</v>
      </c>
      <c r="F486" t="n">
        <v>95.98999999999999</v>
      </c>
      <c r="G486" t="n">
        <v>174.53</v>
      </c>
      <c r="H486" t="n">
        <v>2.4</v>
      </c>
      <c r="I486" t="n">
        <v>33</v>
      </c>
      <c r="J486" t="n">
        <v>139.86</v>
      </c>
      <c r="K486" t="n">
        <v>43.4</v>
      </c>
      <c r="L486" t="n">
        <v>19</v>
      </c>
      <c r="M486" t="n">
        <v>31</v>
      </c>
      <c r="N486" t="n">
        <v>22.46</v>
      </c>
      <c r="O486" t="n">
        <v>17483.7</v>
      </c>
      <c r="P486" t="n">
        <v>843.91</v>
      </c>
      <c r="Q486" t="n">
        <v>1206.59</v>
      </c>
      <c r="R486" t="n">
        <v>217.38</v>
      </c>
      <c r="S486" t="n">
        <v>133.29</v>
      </c>
      <c r="T486" t="n">
        <v>25239.69</v>
      </c>
      <c r="U486" t="n">
        <v>0.61</v>
      </c>
      <c r="V486" t="n">
        <v>0.78</v>
      </c>
      <c r="W486" t="n">
        <v>0.33</v>
      </c>
      <c r="X486" t="n">
        <v>1.45</v>
      </c>
      <c r="Y486" t="n">
        <v>0.5</v>
      </c>
      <c r="Z486" t="n">
        <v>10</v>
      </c>
    </row>
    <row r="487">
      <c r="A487" t="n">
        <v>19</v>
      </c>
      <c r="B487" t="n">
        <v>55</v>
      </c>
      <c r="C487" t="inlineStr">
        <is>
          <t xml:space="preserve">CONCLUIDO	</t>
        </is>
      </c>
      <c r="D487" t="n">
        <v>1.0131</v>
      </c>
      <c r="E487" t="n">
        <v>98.70999999999999</v>
      </c>
      <c r="F487" t="n">
        <v>95.88</v>
      </c>
      <c r="G487" t="n">
        <v>185.58</v>
      </c>
      <c r="H487" t="n">
        <v>2.5</v>
      </c>
      <c r="I487" t="n">
        <v>31</v>
      </c>
      <c r="J487" t="n">
        <v>141.22</v>
      </c>
      <c r="K487" t="n">
        <v>43.4</v>
      </c>
      <c r="L487" t="n">
        <v>20</v>
      </c>
      <c r="M487" t="n">
        <v>29</v>
      </c>
      <c r="N487" t="n">
        <v>22.82</v>
      </c>
      <c r="O487" t="n">
        <v>17651.44</v>
      </c>
      <c r="P487" t="n">
        <v>836.12</v>
      </c>
      <c r="Q487" t="n">
        <v>1206.6</v>
      </c>
      <c r="R487" t="n">
        <v>213.5</v>
      </c>
      <c r="S487" t="n">
        <v>133.29</v>
      </c>
      <c r="T487" t="n">
        <v>23306.35</v>
      </c>
      <c r="U487" t="n">
        <v>0.62</v>
      </c>
      <c r="V487" t="n">
        <v>0.78</v>
      </c>
      <c r="W487" t="n">
        <v>0.32</v>
      </c>
      <c r="X487" t="n">
        <v>1.34</v>
      </c>
      <c r="Y487" t="n">
        <v>0.5</v>
      </c>
      <c r="Z487" t="n">
        <v>10</v>
      </c>
    </row>
    <row r="488">
      <c r="A488" t="n">
        <v>20</v>
      </c>
      <c r="B488" t="n">
        <v>55</v>
      </c>
      <c r="C488" t="inlineStr">
        <is>
          <t xml:space="preserve">CONCLUIDO	</t>
        </is>
      </c>
      <c r="D488" t="n">
        <v>1.0156</v>
      </c>
      <c r="E488" t="n">
        <v>98.45999999999999</v>
      </c>
      <c r="F488" t="n">
        <v>95.66</v>
      </c>
      <c r="G488" t="n">
        <v>191.32</v>
      </c>
      <c r="H488" t="n">
        <v>2.61</v>
      </c>
      <c r="I488" t="n">
        <v>30</v>
      </c>
      <c r="J488" t="n">
        <v>142.59</v>
      </c>
      <c r="K488" t="n">
        <v>43.4</v>
      </c>
      <c r="L488" t="n">
        <v>21</v>
      </c>
      <c r="M488" t="n">
        <v>28</v>
      </c>
      <c r="N488" t="n">
        <v>23.19</v>
      </c>
      <c r="O488" t="n">
        <v>17819.69</v>
      </c>
      <c r="P488" t="n">
        <v>825.46</v>
      </c>
      <c r="Q488" t="n">
        <v>1206.59</v>
      </c>
      <c r="R488" t="n">
        <v>205.14</v>
      </c>
      <c r="S488" t="n">
        <v>133.29</v>
      </c>
      <c r="T488" t="n">
        <v>19132.07</v>
      </c>
      <c r="U488" t="n">
        <v>0.65</v>
      </c>
      <c r="V488" t="n">
        <v>0.78</v>
      </c>
      <c r="W488" t="n">
        <v>0.33</v>
      </c>
      <c r="X488" t="n">
        <v>1.12</v>
      </c>
      <c r="Y488" t="n">
        <v>0.5</v>
      </c>
      <c r="Z488" t="n">
        <v>10</v>
      </c>
    </row>
    <row r="489">
      <c r="A489" t="n">
        <v>21</v>
      </c>
      <c r="B489" t="n">
        <v>55</v>
      </c>
      <c r="C489" t="inlineStr">
        <is>
          <t xml:space="preserve">CONCLUIDO	</t>
        </is>
      </c>
      <c r="D489" t="n">
        <v>1.0147</v>
      </c>
      <c r="E489" t="n">
        <v>98.55</v>
      </c>
      <c r="F489" t="n">
        <v>95.8</v>
      </c>
      <c r="G489" t="n">
        <v>205.28</v>
      </c>
      <c r="H489" t="n">
        <v>2.7</v>
      </c>
      <c r="I489" t="n">
        <v>28</v>
      </c>
      <c r="J489" t="n">
        <v>143.96</v>
      </c>
      <c r="K489" t="n">
        <v>43.4</v>
      </c>
      <c r="L489" t="n">
        <v>22</v>
      </c>
      <c r="M489" t="n">
        <v>26</v>
      </c>
      <c r="N489" t="n">
        <v>23.56</v>
      </c>
      <c r="O489" t="n">
        <v>17988.46</v>
      </c>
      <c r="P489" t="n">
        <v>822.4299999999999</v>
      </c>
      <c r="Q489" t="n">
        <v>1206.59</v>
      </c>
      <c r="R489" t="n">
        <v>210.91</v>
      </c>
      <c r="S489" t="n">
        <v>133.29</v>
      </c>
      <c r="T489" t="n">
        <v>22026.21</v>
      </c>
      <c r="U489" t="n">
        <v>0.63</v>
      </c>
      <c r="V489" t="n">
        <v>0.78</v>
      </c>
      <c r="W489" t="n">
        <v>0.32</v>
      </c>
      <c r="X489" t="n">
        <v>1.26</v>
      </c>
      <c r="Y489" t="n">
        <v>0.5</v>
      </c>
      <c r="Z489" t="n">
        <v>10</v>
      </c>
    </row>
    <row r="490">
      <c r="A490" t="n">
        <v>22</v>
      </c>
      <c r="B490" t="n">
        <v>55</v>
      </c>
      <c r="C490" t="inlineStr">
        <is>
          <t xml:space="preserve">CONCLUIDO	</t>
        </is>
      </c>
      <c r="D490" t="n">
        <v>1.0152</v>
      </c>
      <c r="E490" t="n">
        <v>98.5</v>
      </c>
      <c r="F490" t="n">
        <v>95.77</v>
      </c>
      <c r="G490" t="n">
        <v>212.83</v>
      </c>
      <c r="H490" t="n">
        <v>2.8</v>
      </c>
      <c r="I490" t="n">
        <v>27</v>
      </c>
      <c r="J490" t="n">
        <v>145.33</v>
      </c>
      <c r="K490" t="n">
        <v>43.4</v>
      </c>
      <c r="L490" t="n">
        <v>23</v>
      </c>
      <c r="M490" t="n">
        <v>24</v>
      </c>
      <c r="N490" t="n">
        <v>23.93</v>
      </c>
      <c r="O490" t="n">
        <v>18157.74</v>
      </c>
      <c r="P490" t="n">
        <v>811.62</v>
      </c>
      <c r="Q490" t="n">
        <v>1206.59</v>
      </c>
      <c r="R490" t="n">
        <v>209.87</v>
      </c>
      <c r="S490" t="n">
        <v>133.29</v>
      </c>
      <c r="T490" t="n">
        <v>21511.82</v>
      </c>
      <c r="U490" t="n">
        <v>0.64</v>
      </c>
      <c r="V490" t="n">
        <v>0.78</v>
      </c>
      <c r="W490" t="n">
        <v>0.32</v>
      </c>
      <c r="X490" t="n">
        <v>1.23</v>
      </c>
      <c r="Y490" t="n">
        <v>0.5</v>
      </c>
      <c r="Z490" t="n">
        <v>10</v>
      </c>
    </row>
    <row r="491">
      <c r="A491" t="n">
        <v>23</v>
      </c>
      <c r="B491" t="n">
        <v>55</v>
      </c>
      <c r="C491" t="inlineStr">
        <is>
          <t xml:space="preserve">CONCLUIDO	</t>
        </is>
      </c>
      <c r="D491" t="n">
        <v>1.017</v>
      </c>
      <c r="E491" t="n">
        <v>98.33</v>
      </c>
      <c r="F491" t="n">
        <v>95.65000000000001</v>
      </c>
      <c r="G491" t="n">
        <v>229.56</v>
      </c>
      <c r="H491" t="n">
        <v>2.89</v>
      </c>
      <c r="I491" t="n">
        <v>25</v>
      </c>
      <c r="J491" t="n">
        <v>146.7</v>
      </c>
      <c r="K491" t="n">
        <v>43.4</v>
      </c>
      <c r="L491" t="n">
        <v>24</v>
      </c>
      <c r="M491" t="n">
        <v>21</v>
      </c>
      <c r="N491" t="n">
        <v>24.3</v>
      </c>
      <c r="O491" t="n">
        <v>18327.54</v>
      </c>
      <c r="P491" t="n">
        <v>803.6799999999999</v>
      </c>
      <c r="Q491" t="n">
        <v>1206.59</v>
      </c>
      <c r="R491" t="n">
        <v>205.71</v>
      </c>
      <c r="S491" t="n">
        <v>133.29</v>
      </c>
      <c r="T491" t="n">
        <v>19439.85</v>
      </c>
      <c r="U491" t="n">
        <v>0.65</v>
      </c>
      <c r="V491" t="n">
        <v>0.78</v>
      </c>
      <c r="W491" t="n">
        <v>0.32</v>
      </c>
      <c r="X491" t="n">
        <v>1.11</v>
      </c>
      <c r="Y491" t="n">
        <v>0.5</v>
      </c>
      <c r="Z491" t="n">
        <v>10</v>
      </c>
    </row>
    <row r="492">
      <c r="A492" t="n">
        <v>24</v>
      </c>
      <c r="B492" t="n">
        <v>55</v>
      </c>
      <c r="C492" t="inlineStr">
        <is>
          <t xml:space="preserve">CONCLUIDO	</t>
        </is>
      </c>
      <c r="D492" t="n">
        <v>1.0171</v>
      </c>
      <c r="E492" t="n">
        <v>98.31999999999999</v>
      </c>
      <c r="F492" t="n">
        <v>95.64</v>
      </c>
      <c r="G492" t="n">
        <v>229.54</v>
      </c>
      <c r="H492" t="n">
        <v>2.99</v>
      </c>
      <c r="I492" t="n">
        <v>25</v>
      </c>
      <c r="J492" t="n">
        <v>148.09</v>
      </c>
      <c r="K492" t="n">
        <v>43.4</v>
      </c>
      <c r="L492" t="n">
        <v>25</v>
      </c>
      <c r="M492" t="n">
        <v>17</v>
      </c>
      <c r="N492" t="n">
        <v>24.69</v>
      </c>
      <c r="O492" t="n">
        <v>18497.87</v>
      </c>
      <c r="P492" t="n">
        <v>800.97</v>
      </c>
      <c r="Q492" t="n">
        <v>1206.6</v>
      </c>
      <c r="R492" t="n">
        <v>205.07</v>
      </c>
      <c r="S492" t="n">
        <v>133.29</v>
      </c>
      <c r="T492" t="n">
        <v>19121.22</v>
      </c>
      <c r="U492" t="n">
        <v>0.65</v>
      </c>
      <c r="V492" t="n">
        <v>0.78</v>
      </c>
      <c r="W492" t="n">
        <v>0.32</v>
      </c>
      <c r="X492" t="n">
        <v>1.1</v>
      </c>
      <c r="Y492" t="n">
        <v>0.5</v>
      </c>
      <c r="Z492" t="n">
        <v>10</v>
      </c>
    </row>
    <row r="493">
      <c r="A493" t="n">
        <v>25</v>
      </c>
      <c r="B493" t="n">
        <v>55</v>
      </c>
      <c r="C493" t="inlineStr">
        <is>
          <t xml:space="preserve">CONCLUIDO	</t>
        </is>
      </c>
      <c r="D493" t="n">
        <v>1.0173</v>
      </c>
      <c r="E493" t="n">
        <v>98.3</v>
      </c>
      <c r="F493" t="n">
        <v>95.64</v>
      </c>
      <c r="G493" t="n">
        <v>239.11</v>
      </c>
      <c r="H493" t="n">
        <v>3.08</v>
      </c>
      <c r="I493" t="n">
        <v>24</v>
      </c>
      <c r="J493" t="n">
        <v>149.47</v>
      </c>
      <c r="K493" t="n">
        <v>43.4</v>
      </c>
      <c r="L493" t="n">
        <v>26</v>
      </c>
      <c r="M493" t="n">
        <v>7</v>
      </c>
      <c r="N493" t="n">
        <v>25.07</v>
      </c>
      <c r="O493" t="n">
        <v>18668.73</v>
      </c>
      <c r="P493" t="n">
        <v>802.51</v>
      </c>
      <c r="Q493" t="n">
        <v>1206.6</v>
      </c>
      <c r="R493" t="n">
        <v>204.81</v>
      </c>
      <c r="S493" t="n">
        <v>133.29</v>
      </c>
      <c r="T493" t="n">
        <v>18998.76</v>
      </c>
      <c r="U493" t="n">
        <v>0.65</v>
      </c>
      <c r="V493" t="n">
        <v>0.78</v>
      </c>
      <c r="W493" t="n">
        <v>0.34</v>
      </c>
      <c r="X493" t="n">
        <v>1.11</v>
      </c>
      <c r="Y493" t="n">
        <v>0.5</v>
      </c>
      <c r="Z493" t="n">
        <v>10</v>
      </c>
    </row>
    <row r="494">
      <c r="A494" t="n">
        <v>26</v>
      </c>
      <c r="B494" t="n">
        <v>55</v>
      </c>
      <c r="C494" t="inlineStr">
        <is>
          <t xml:space="preserve">CONCLUIDO	</t>
        </is>
      </c>
      <c r="D494" t="n">
        <v>1.0174</v>
      </c>
      <c r="E494" t="n">
        <v>98.29000000000001</v>
      </c>
      <c r="F494" t="n">
        <v>95.63</v>
      </c>
      <c r="G494" t="n">
        <v>239.09</v>
      </c>
      <c r="H494" t="n">
        <v>3.17</v>
      </c>
      <c r="I494" t="n">
        <v>24</v>
      </c>
      <c r="J494" t="n">
        <v>150.86</v>
      </c>
      <c r="K494" t="n">
        <v>43.4</v>
      </c>
      <c r="L494" t="n">
        <v>27</v>
      </c>
      <c r="M494" t="n">
        <v>2</v>
      </c>
      <c r="N494" t="n">
        <v>25.46</v>
      </c>
      <c r="O494" t="n">
        <v>18840.13</v>
      </c>
      <c r="P494" t="n">
        <v>802.65</v>
      </c>
      <c r="Q494" t="n">
        <v>1206.6</v>
      </c>
      <c r="R494" t="n">
        <v>204.32</v>
      </c>
      <c r="S494" t="n">
        <v>133.29</v>
      </c>
      <c r="T494" t="n">
        <v>18753.92</v>
      </c>
      <c r="U494" t="n">
        <v>0.65</v>
      </c>
      <c r="V494" t="n">
        <v>0.78</v>
      </c>
      <c r="W494" t="n">
        <v>0.34</v>
      </c>
      <c r="X494" t="n">
        <v>1.1</v>
      </c>
      <c r="Y494" t="n">
        <v>0.5</v>
      </c>
      <c r="Z494" t="n">
        <v>10</v>
      </c>
    </row>
    <row r="495">
      <c r="A495" t="n">
        <v>27</v>
      </c>
      <c r="B495" t="n">
        <v>55</v>
      </c>
      <c r="C495" t="inlineStr">
        <is>
          <t xml:space="preserve">CONCLUIDO	</t>
        </is>
      </c>
      <c r="D495" t="n">
        <v>1.0181</v>
      </c>
      <c r="E495" t="n">
        <v>98.22</v>
      </c>
      <c r="F495" t="n">
        <v>95.58</v>
      </c>
      <c r="G495" t="n">
        <v>249.35</v>
      </c>
      <c r="H495" t="n">
        <v>3.26</v>
      </c>
      <c r="I495" t="n">
        <v>23</v>
      </c>
      <c r="J495" t="n">
        <v>152.25</v>
      </c>
      <c r="K495" t="n">
        <v>43.4</v>
      </c>
      <c r="L495" t="n">
        <v>28</v>
      </c>
      <c r="M495" t="n">
        <v>1</v>
      </c>
      <c r="N495" t="n">
        <v>25.85</v>
      </c>
      <c r="O495" t="n">
        <v>19012.07</v>
      </c>
      <c r="P495" t="n">
        <v>806.25</v>
      </c>
      <c r="Q495" t="n">
        <v>1206.61</v>
      </c>
      <c r="R495" t="n">
        <v>202.57</v>
      </c>
      <c r="S495" t="n">
        <v>133.29</v>
      </c>
      <c r="T495" t="n">
        <v>17881.79</v>
      </c>
      <c r="U495" t="n">
        <v>0.66</v>
      </c>
      <c r="V495" t="n">
        <v>0.78</v>
      </c>
      <c r="W495" t="n">
        <v>0.34</v>
      </c>
      <c r="X495" t="n">
        <v>1.05</v>
      </c>
      <c r="Y495" t="n">
        <v>0.5</v>
      </c>
      <c r="Z495" t="n">
        <v>10</v>
      </c>
    </row>
    <row r="496">
      <c r="A496" t="n">
        <v>28</v>
      </c>
      <c r="B496" t="n">
        <v>55</v>
      </c>
      <c r="C496" t="inlineStr">
        <is>
          <t xml:space="preserve">CONCLUIDO	</t>
        </is>
      </c>
      <c r="D496" t="n">
        <v>1.0184</v>
      </c>
      <c r="E496" t="n">
        <v>98.2</v>
      </c>
      <c r="F496" t="n">
        <v>95.56</v>
      </c>
      <c r="G496" t="n">
        <v>249.3</v>
      </c>
      <c r="H496" t="n">
        <v>3.34</v>
      </c>
      <c r="I496" t="n">
        <v>23</v>
      </c>
      <c r="J496" t="n">
        <v>153.65</v>
      </c>
      <c r="K496" t="n">
        <v>43.4</v>
      </c>
      <c r="L496" t="n">
        <v>29</v>
      </c>
      <c r="M496" t="n">
        <v>0</v>
      </c>
      <c r="N496" t="n">
        <v>26.25</v>
      </c>
      <c r="O496" t="n">
        <v>19184.56</v>
      </c>
      <c r="P496" t="n">
        <v>811.78</v>
      </c>
      <c r="Q496" t="n">
        <v>1206.6</v>
      </c>
      <c r="R496" t="n">
        <v>201.63</v>
      </c>
      <c r="S496" t="n">
        <v>133.29</v>
      </c>
      <c r="T496" t="n">
        <v>17414.07</v>
      </c>
      <c r="U496" t="n">
        <v>0.66</v>
      </c>
      <c r="V496" t="n">
        <v>0.78</v>
      </c>
      <c r="W496" t="n">
        <v>0.34</v>
      </c>
      <c r="X496" t="n">
        <v>1.03</v>
      </c>
      <c r="Y496" t="n">
        <v>0.5</v>
      </c>
      <c r="Z4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INDEX(resultados!$A$2:$ZZ$496, 1, MATCH($B$1, resultados!$A$1:$ZZ$1, 0))</f>
        <v/>
      </c>
      <c r="B7">
        <f>INDEX(resultados!$A$2:$ZZ$496, 1, MATCH($B$2, resultados!$A$1:$ZZ$1, 0))</f>
        <v/>
      </c>
      <c r="C7">
        <f>INDEX(resultados!$A$2:$ZZ$496, 1, MATCH($B$3, resultados!$A$1:$ZZ$1, 0))</f>
        <v/>
      </c>
    </row>
    <row r="8">
      <c r="A8">
        <f>INDEX(resultados!$A$2:$ZZ$496, 2, MATCH($B$1, resultados!$A$1:$ZZ$1, 0))</f>
        <v/>
      </c>
      <c r="B8">
        <f>INDEX(resultados!$A$2:$ZZ$496, 2, MATCH($B$2, resultados!$A$1:$ZZ$1, 0))</f>
        <v/>
      </c>
      <c r="C8">
        <f>INDEX(resultados!$A$2:$ZZ$496, 2, MATCH($B$3, resultados!$A$1:$ZZ$1, 0))</f>
        <v/>
      </c>
    </row>
    <row r="9">
      <c r="A9">
        <f>INDEX(resultados!$A$2:$ZZ$496, 3, MATCH($B$1, resultados!$A$1:$ZZ$1, 0))</f>
        <v/>
      </c>
      <c r="B9">
        <f>INDEX(resultados!$A$2:$ZZ$496, 3, MATCH($B$2, resultados!$A$1:$ZZ$1, 0))</f>
        <v/>
      </c>
      <c r="C9">
        <f>INDEX(resultados!$A$2:$ZZ$496, 3, MATCH($B$3, resultados!$A$1:$ZZ$1, 0))</f>
        <v/>
      </c>
    </row>
    <row r="10">
      <c r="A10">
        <f>INDEX(resultados!$A$2:$ZZ$496, 4, MATCH($B$1, resultados!$A$1:$ZZ$1, 0))</f>
        <v/>
      </c>
      <c r="B10">
        <f>INDEX(resultados!$A$2:$ZZ$496, 4, MATCH($B$2, resultados!$A$1:$ZZ$1, 0))</f>
        <v/>
      </c>
      <c r="C10">
        <f>INDEX(resultados!$A$2:$ZZ$496, 4, MATCH($B$3, resultados!$A$1:$ZZ$1, 0))</f>
        <v/>
      </c>
    </row>
    <row r="11">
      <c r="A11">
        <f>INDEX(resultados!$A$2:$ZZ$496, 5, MATCH($B$1, resultados!$A$1:$ZZ$1, 0))</f>
        <v/>
      </c>
      <c r="B11">
        <f>INDEX(resultados!$A$2:$ZZ$496, 5, MATCH($B$2, resultados!$A$1:$ZZ$1, 0))</f>
        <v/>
      </c>
      <c r="C11">
        <f>INDEX(resultados!$A$2:$ZZ$496, 5, MATCH($B$3, resultados!$A$1:$ZZ$1, 0))</f>
        <v/>
      </c>
    </row>
    <row r="12">
      <c r="A12">
        <f>INDEX(resultados!$A$2:$ZZ$496, 6, MATCH($B$1, resultados!$A$1:$ZZ$1, 0))</f>
        <v/>
      </c>
      <c r="B12">
        <f>INDEX(resultados!$A$2:$ZZ$496, 6, MATCH($B$2, resultados!$A$1:$ZZ$1, 0))</f>
        <v/>
      </c>
      <c r="C12">
        <f>INDEX(resultados!$A$2:$ZZ$496, 6, MATCH($B$3, resultados!$A$1:$ZZ$1, 0))</f>
        <v/>
      </c>
    </row>
    <row r="13">
      <c r="A13">
        <f>INDEX(resultados!$A$2:$ZZ$496, 7, MATCH($B$1, resultados!$A$1:$ZZ$1, 0))</f>
        <v/>
      </c>
      <c r="B13">
        <f>INDEX(resultados!$A$2:$ZZ$496, 7, MATCH($B$2, resultados!$A$1:$ZZ$1, 0))</f>
        <v/>
      </c>
      <c r="C13">
        <f>INDEX(resultados!$A$2:$ZZ$496, 7, MATCH($B$3, resultados!$A$1:$ZZ$1, 0))</f>
        <v/>
      </c>
    </row>
    <row r="14">
      <c r="A14">
        <f>INDEX(resultados!$A$2:$ZZ$496, 8, MATCH($B$1, resultados!$A$1:$ZZ$1, 0))</f>
        <v/>
      </c>
      <c r="B14">
        <f>INDEX(resultados!$A$2:$ZZ$496, 8, MATCH($B$2, resultados!$A$1:$ZZ$1, 0))</f>
        <v/>
      </c>
      <c r="C14">
        <f>INDEX(resultados!$A$2:$ZZ$496, 8, MATCH($B$3, resultados!$A$1:$ZZ$1, 0))</f>
        <v/>
      </c>
    </row>
    <row r="15">
      <c r="A15">
        <f>INDEX(resultados!$A$2:$ZZ$496, 9, MATCH($B$1, resultados!$A$1:$ZZ$1, 0))</f>
        <v/>
      </c>
      <c r="B15">
        <f>INDEX(resultados!$A$2:$ZZ$496, 9, MATCH($B$2, resultados!$A$1:$ZZ$1, 0))</f>
        <v/>
      </c>
      <c r="C15">
        <f>INDEX(resultados!$A$2:$ZZ$496, 9, MATCH($B$3, resultados!$A$1:$ZZ$1, 0))</f>
        <v/>
      </c>
    </row>
    <row r="16">
      <c r="A16">
        <f>INDEX(resultados!$A$2:$ZZ$496, 10, MATCH($B$1, resultados!$A$1:$ZZ$1, 0))</f>
        <v/>
      </c>
      <c r="B16">
        <f>INDEX(resultados!$A$2:$ZZ$496, 10, MATCH($B$2, resultados!$A$1:$ZZ$1, 0))</f>
        <v/>
      </c>
      <c r="C16">
        <f>INDEX(resultados!$A$2:$ZZ$496, 10, MATCH($B$3, resultados!$A$1:$ZZ$1, 0))</f>
        <v/>
      </c>
    </row>
    <row r="17">
      <c r="A17">
        <f>INDEX(resultados!$A$2:$ZZ$496, 11, MATCH($B$1, resultados!$A$1:$ZZ$1, 0))</f>
        <v/>
      </c>
      <c r="B17">
        <f>INDEX(resultados!$A$2:$ZZ$496, 11, MATCH($B$2, resultados!$A$1:$ZZ$1, 0))</f>
        <v/>
      </c>
      <c r="C17">
        <f>INDEX(resultados!$A$2:$ZZ$496, 11, MATCH($B$3, resultados!$A$1:$ZZ$1, 0))</f>
        <v/>
      </c>
    </row>
    <row r="18">
      <c r="A18">
        <f>INDEX(resultados!$A$2:$ZZ$496, 12, MATCH($B$1, resultados!$A$1:$ZZ$1, 0))</f>
        <v/>
      </c>
      <c r="B18">
        <f>INDEX(resultados!$A$2:$ZZ$496, 12, MATCH($B$2, resultados!$A$1:$ZZ$1, 0))</f>
        <v/>
      </c>
      <c r="C18">
        <f>INDEX(resultados!$A$2:$ZZ$496, 12, MATCH($B$3, resultados!$A$1:$ZZ$1, 0))</f>
        <v/>
      </c>
    </row>
    <row r="19">
      <c r="A19">
        <f>INDEX(resultados!$A$2:$ZZ$496, 13, MATCH($B$1, resultados!$A$1:$ZZ$1, 0))</f>
        <v/>
      </c>
      <c r="B19">
        <f>INDEX(resultados!$A$2:$ZZ$496, 13, MATCH($B$2, resultados!$A$1:$ZZ$1, 0))</f>
        <v/>
      </c>
      <c r="C19">
        <f>INDEX(resultados!$A$2:$ZZ$496, 13, MATCH($B$3, resultados!$A$1:$ZZ$1, 0))</f>
        <v/>
      </c>
    </row>
    <row r="20">
      <c r="A20">
        <f>INDEX(resultados!$A$2:$ZZ$496, 14, MATCH($B$1, resultados!$A$1:$ZZ$1, 0))</f>
        <v/>
      </c>
      <c r="B20">
        <f>INDEX(resultados!$A$2:$ZZ$496, 14, MATCH($B$2, resultados!$A$1:$ZZ$1, 0))</f>
        <v/>
      </c>
      <c r="C20">
        <f>INDEX(resultados!$A$2:$ZZ$496, 14, MATCH($B$3, resultados!$A$1:$ZZ$1, 0))</f>
        <v/>
      </c>
    </row>
    <row r="21">
      <c r="A21">
        <f>INDEX(resultados!$A$2:$ZZ$496, 15, MATCH($B$1, resultados!$A$1:$ZZ$1, 0))</f>
        <v/>
      </c>
      <c r="B21">
        <f>INDEX(resultados!$A$2:$ZZ$496, 15, MATCH($B$2, resultados!$A$1:$ZZ$1, 0))</f>
        <v/>
      </c>
      <c r="C21">
        <f>INDEX(resultados!$A$2:$ZZ$496, 15, MATCH($B$3, resultados!$A$1:$ZZ$1, 0))</f>
        <v/>
      </c>
    </row>
    <row r="22">
      <c r="A22">
        <f>INDEX(resultados!$A$2:$ZZ$496, 16, MATCH($B$1, resultados!$A$1:$ZZ$1, 0))</f>
        <v/>
      </c>
      <c r="B22">
        <f>INDEX(resultados!$A$2:$ZZ$496, 16, MATCH($B$2, resultados!$A$1:$ZZ$1, 0))</f>
        <v/>
      </c>
      <c r="C22">
        <f>INDEX(resultados!$A$2:$ZZ$496, 16, MATCH($B$3, resultados!$A$1:$ZZ$1, 0))</f>
        <v/>
      </c>
    </row>
    <row r="23">
      <c r="A23">
        <f>INDEX(resultados!$A$2:$ZZ$496, 17, MATCH($B$1, resultados!$A$1:$ZZ$1, 0))</f>
        <v/>
      </c>
      <c r="B23">
        <f>INDEX(resultados!$A$2:$ZZ$496, 17, MATCH($B$2, resultados!$A$1:$ZZ$1, 0))</f>
        <v/>
      </c>
      <c r="C23">
        <f>INDEX(resultados!$A$2:$ZZ$496, 17, MATCH($B$3, resultados!$A$1:$ZZ$1, 0))</f>
        <v/>
      </c>
    </row>
    <row r="24">
      <c r="A24">
        <f>INDEX(resultados!$A$2:$ZZ$496, 18, MATCH($B$1, resultados!$A$1:$ZZ$1, 0))</f>
        <v/>
      </c>
      <c r="B24">
        <f>INDEX(resultados!$A$2:$ZZ$496, 18, MATCH($B$2, resultados!$A$1:$ZZ$1, 0))</f>
        <v/>
      </c>
      <c r="C24">
        <f>INDEX(resultados!$A$2:$ZZ$496, 18, MATCH($B$3, resultados!$A$1:$ZZ$1, 0))</f>
        <v/>
      </c>
    </row>
    <row r="25">
      <c r="A25">
        <f>INDEX(resultados!$A$2:$ZZ$496, 19, MATCH($B$1, resultados!$A$1:$ZZ$1, 0))</f>
        <v/>
      </c>
      <c r="B25">
        <f>INDEX(resultados!$A$2:$ZZ$496, 19, MATCH($B$2, resultados!$A$1:$ZZ$1, 0))</f>
        <v/>
      </c>
      <c r="C25">
        <f>INDEX(resultados!$A$2:$ZZ$496, 19, MATCH($B$3, resultados!$A$1:$ZZ$1, 0))</f>
        <v/>
      </c>
    </row>
    <row r="26">
      <c r="A26">
        <f>INDEX(resultados!$A$2:$ZZ$496, 20, MATCH($B$1, resultados!$A$1:$ZZ$1, 0))</f>
        <v/>
      </c>
      <c r="B26">
        <f>INDEX(resultados!$A$2:$ZZ$496, 20, MATCH($B$2, resultados!$A$1:$ZZ$1, 0))</f>
        <v/>
      </c>
      <c r="C26">
        <f>INDEX(resultados!$A$2:$ZZ$496, 20, MATCH($B$3, resultados!$A$1:$ZZ$1, 0))</f>
        <v/>
      </c>
    </row>
    <row r="27">
      <c r="A27">
        <f>INDEX(resultados!$A$2:$ZZ$496, 21, MATCH($B$1, resultados!$A$1:$ZZ$1, 0))</f>
        <v/>
      </c>
      <c r="B27">
        <f>INDEX(resultados!$A$2:$ZZ$496, 21, MATCH($B$2, resultados!$A$1:$ZZ$1, 0))</f>
        <v/>
      </c>
      <c r="C27">
        <f>INDEX(resultados!$A$2:$ZZ$496, 21, MATCH($B$3, resultados!$A$1:$ZZ$1, 0))</f>
        <v/>
      </c>
    </row>
    <row r="28">
      <c r="A28">
        <f>INDEX(resultados!$A$2:$ZZ$496, 22, MATCH($B$1, resultados!$A$1:$ZZ$1, 0))</f>
        <v/>
      </c>
      <c r="B28">
        <f>INDEX(resultados!$A$2:$ZZ$496, 22, MATCH($B$2, resultados!$A$1:$ZZ$1, 0))</f>
        <v/>
      </c>
      <c r="C28">
        <f>INDEX(resultados!$A$2:$ZZ$496, 22, MATCH($B$3, resultados!$A$1:$ZZ$1, 0))</f>
        <v/>
      </c>
    </row>
    <row r="29">
      <c r="A29">
        <f>INDEX(resultados!$A$2:$ZZ$496, 23, MATCH($B$1, resultados!$A$1:$ZZ$1, 0))</f>
        <v/>
      </c>
      <c r="B29">
        <f>INDEX(resultados!$A$2:$ZZ$496, 23, MATCH($B$2, resultados!$A$1:$ZZ$1, 0))</f>
        <v/>
      </c>
      <c r="C29">
        <f>INDEX(resultados!$A$2:$ZZ$496, 23, MATCH($B$3, resultados!$A$1:$ZZ$1, 0))</f>
        <v/>
      </c>
    </row>
    <row r="30">
      <c r="A30">
        <f>INDEX(resultados!$A$2:$ZZ$496, 24, MATCH($B$1, resultados!$A$1:$ZZ$1, 0))</f>
        <v/>
      </c>
      <c r="B30">
        <f>INDEX(resultados!$A$2:$ZZ$496, 24, MATCH($B$2, resultados!$A$1:$ZZ$1, 0))</f>
        <v/>
      </c>
      <c r="C30">
        <f>INDEX(resultados!$A$2:$ZZ$496, 24, MATCH($B$3, resultados!$A$1:$ZZ$1, 0))</f>
        <v/>
      </c>
    </row>
    <row r="31">
      <c r="A31">
        <f>INDEX(resultados!$A$2:$ZZ$496, 25, MATCH($B$1, resultados!$A$1:$ZZ$1, 0))</f>
        <v/>
      </c>
      <c r="B31">
        <f>INDEX(resultados!$A$2:$ZZ$496, 25, MATCH($B$2, resultados!$A$1:$ZZ$1, 0))</f>
        <v/>
      </c>
      <c r="C31">
        <f>INDEX(resultados!$A$2:$ZZ$496, 25, MATCH($B$3, resultados!$A$1:$ZZ$1, 0))</f>
        <v/>
      </c>
    </row>
    <row r="32">
      <c r="A32">
        <f>INDEX(resultados!$A$2:$ZZ$496, 26, MATCH($B$1, resultados!$A$1:$ZZ$1, 0))</f>
        <v/>
      </c>
      <c r="B32">
        <f>INDEX(resultados!$A$2:$ZZ$496, 26, MATCH($B$2, resultados!$A$1:$ZZ$1, 0))</f>
        <v/>
      </c>
      <c r="C32">
        <f>INDEX(resultados!$A$2:$ZZ$496, 26, MATCH($B$3, resultados!$A$1:$ZZ$1, 0))</f>
        <v/>
      </c>
    </row>
    <row r="33">
      <c r="A33">
        <f>INDEX(resultados!$A$2:$ZZ$496, 27, MATCH($B$1, resultados!$A$1:$ZZ$1, 0))</f>
        <v/>
      </c>
      <c r="B33">
        <f>INDEX(resultados!$A$2:$ZZ$496, 27, MATCH($B$2, resultados!$A$1:$ZZ$1, 0))</f>
        <v/>
      </c>
      <c r="C33">
        <f>INDEX(resultados!$A$2:$ZZ$496, 27, MATCH($B$3, resultados!$A$1:$ZZ$1, 0))</f>
        <v/>
      </c>
    </row>
    <row r="34">
      <c r="A34">
        <f>INDEX(resultados!$A$2:$ZZ$496, 28, MATCH($B$1, resultados!$A$1:$ZZ$1, 0))</f>
        <v/>
      </c>
      <c r="B34">
        <f>INDEX(resultados!$A$2:$ZZ$496, 28, MATCH($B$2, resultados!$A$1:$ZZ$1, 0))</f>
        <v/>
      </c>
      <c r="C34">
        <f>INDEX(resultados!$A$2:$ZZ$496, 28, MATCH($B$3, resultados!$A$1:$ZZ$1, 0))</f>
        <v/>
      </c>
    </row>
    <row r="35">
      <c r="A35">
        <f>INDEX(resultados!$A$2:$ZZ$496, 29, MATCH($B$1, resultados!$A$1:$ZZ$1, 0))</f>
        <v/>
      </c>
      <c r="B35">
        <f>INDEX(resultados!$A$2:$ZZ$496, 29, MATCH($B$2, resultados!$A$1:$ZZ$1, 0))</f>
        <v/>
      </c>
      <c r="C35">
        <f>INDEX(resultados!$A$2:$ZZ$496, 29, MATCH($B$3, resultados!$A$1:$ZZ$1, 0))</f>
        <v/>
      </c>
    </row>
    <row r="36">
      <c r="A36">
        <f>INDEX(resultados!$A$2:$ZZ$496, 30, MATCH($B$1, resultados!$A$1:$ZZ$1, 0))</f>
        <v/>
      </c>
      <c r="B36">
        <f>INDEX(resultados!$A$2:$ZZ$496, 30, MATCH($B$2, resultados!$A$1:$ZZ$1, 0))</f>
        <v/>
      </c>
      <c r="C36">
        <f>INDEX(resultados!$A$2:$ZZ$496, 30, MATCH($B$3, resultados!$A$1:$ZZ$1, 0))</f>
        <v/>
      </c>
    </row>
    <row r="37">
      <c r="A37">
        <f>INDEX(resultados!$A$2:$ZZ$496, 31, MATCH($B$1, resultados!$A$1:$ZZ$1, 0))</f>
        <v/>
      </c>
      <c r="B37">
        <f>INDEX(resultados!$A$2:$ZZ$496, 31, MATCH($B$2, resultados!$A$1:$ZZ$1, 0))</f>
        <v/>
      </c>
      <c r="C37">
        <f>INDEX(resultados!$A$2:$ZZ$496, 31, MATCH($B$3, resultados!$A$1:$ZZ$1, 0))</f>
        <v/>
      </c>
    </row>
    <row r="38">
      <c r="A38">
        <f>INDEX(resultados!$A$2:$ZZ$496, 32, MATCH($B$1, resultados!$A$1:$ZZ$1, 0))</f>
        <v/>
      </c>
      <c r="B38">
        <f>INDEX(resultados!$A$2:$ZZ$496, 32, MATCH($B$2, resultados!$A$1:$ZZ$1, 0))</f>
        <v/>
      </c>
      <c r="C38">
        <f>INDEX(resultados!$A$2:$ZZ$496, 32, MATCH($B$3, resultados!$A$1:$ZZ$1, 0))</f>
        <v/>
      </c>
    </row>
    <row r="39">
      <c r="A39">
        <f>INDEX(resultados!$A$2:$ZZ$496, 33, MATCH($B$1, resultados!$A$1:$ZZ$1, 0))</f>
        <v/>
      </c>
      <c r="B39">
        <f>INDEX(resultados!$A$2:$ZZ$496, 33, MATCH($B$2, resultados!$A$1:$ZZ$1, 0))</f>
        <v/>
      </c>
      <c r="C39">
        <f>INDEX(resultados!$A$2:$ZZ$496, 33, MATCH($B$3, resultados!$A$1:$ZZ$1, 0))</f>
        <v/>
      </c>
    </row>
    <row r="40">
      <c r="A40">
        <f>INDEX(resultados!$A$2:$ZZ$496, 34, MATCH($B$1, resultados!$A$1:$ZZ$1, 0))</f>
        <v/>
      </c>
      <c r="B40">
        <f>INDEX(resultados!$A$2:$ZZ$496, 34, MATCH($B$2, resultados!$A$1:$ZZ$1, 0))</f>
        <v/>
      </c>
      <c r="C40">
        <f>INDEX(resultados!$A$2:$ZZ$496, 34, MATCH($B$3, resultados!$A$1:$ZZ$1, 0))</f>
        <v/>
      </c>
    </row>
    <row r="41">
      <c r="A41">
        <f>INDEX(resultados!$A$2:$ZZ$496, 35, MATCH($B$1, resultados!$A$1:$ZZ$1, 0))</f>
        <v/>
      </c>
      <c r="B41">
        <f>INDEX(resultados!$A$2:$ZZ$496, 35, MATCH($B$2, resultados!$A$1:$ZZ$1, 0))</f>
        <v/>
      </c>
      <c r="C41">
        <f>INDEX(resultados!$A$2:$ZZ$496, 35, MATCH($B$3, resultados!$A$1:$ZZ$1, 0))</f>
        <v/>
      </c>
    </row>
    <row r="42">
      <c r="A42">
        <f>INDEX(resultados!$A$2:$ZZ$496, 36, MATCH($B$1, resultados!$A$1:$ZZ$1, 0))</f>
        <v/>
      </c>
      <c r="B42">
        <f>INDEX(resultados!$A$2:$ZZ$496, 36, MATCH($B$2, resultados!$A$1:$ZZ$1, 0))</f>
        <v/>
      </c>
      <c r="C42">
        <f>INDEX(resultados!$A$2:$ZZ$496, 36, MATCH($B$3, resultados!$A$1:$ZZ$1, 0))</f>
        <v/>
      </c>
    </row>
    <row r="43">
      <c r="A43">
        <f>INDEX(resultados!$A$2:$ZZ$496, 37, MATCH($B$1, resultados!$A$1:$ZZ$1, 0))</f>
        <v/>
      </c>
      <c r="B43">
        <f>INDEX(resultados!$A$2:$ZZ$496, 37, MATCH($B$2, resultados!$A$1:$ZZ$1, 0))</f>
        <v/>
      </c>
      <c r="C43">
        <f>INDEX(resultados!$A$2:$ZZ$496, 37, MATCH($B$3, resultados!$A$1:$ZZ$1, 0))</f>
        <v/>
      </c>
    </row>
    <row r="44">
      <c r="A44">
        <f>INDEX(resultados!$A$2:$ZZ$496, 38, MATCH($B$1, resultados!$A$1:$ZZ$1, 0))</f>
        <v/>
      </c>
      <c r="B44">
        <f>INDEX(resultados!$A$2:$ZZ$496, 38, MATCH($B$2, resultados!$A$1:$ZZ$1, 0))</f>
        <v/>
      </c>
      <c r="C44">
        <f>INDEX(resultados!$A$2:$ZZ$496, 38, MATCH($B$3, resultados!$A$1:$ZZ$1, 0))</f>
        <v/>
      </c>
    </row>
    <row r="45">
      <c r="A45">
        <f>INDEX(resultados!$A$2:$ZZ$496, 39, MATCH($B$1, resultados!$A$1:$ZZ$1, 0))</f>
        <v/>
      </c>
      <c r="B45">
        <f>INDEX(resultados!$A$2:$ZZ$496, 39, MATCH($B$2, resultados!$A$1:$ZZ$1, 0))</f>
        <v/>
      </c>
      <c r="C45">
        <f>INDEX(resultados!$A$2:$ZZ$496, 39, MATCH($B$3, resultados!$A$1:$ZZ$1, 0))</f>
        <v/>
      </c>
    </row>
    <row r="46">
      <c r="A46">
        <f>INDEX(resultados!$A$2:$ZZ$496, 40, MATCH($B$1, resultados!$A$1:$ZZ$1, 0))</f>
        <v/>
      </c>
      <c r="B46">
        <f>INDEX(resultados!$A$2:$ZZ$496, 40, MATCH($B$2, resultados!$A$1:$ZZ$1, 0))</f>
        <v/>
      </c>
      <c r="C46">
        <f>INDEX(resultados!$A$2:$ZZ$496, 40, MATCH($B$3, resultados!$A$1:$ZZ$1, 0))</f>
        <v/>
      </c>
    </row>
    <row r="47">
      <c r="A47">
        <f>INDEX(resultados!$A$2:$ZZ$496, 41, MATCH($B$1, resultados!$A$1:$ZZ$1, 0))</f>
        <v/>
      </c>
      <c r="B47">
        <f>INDEX(resultados!$A$2:$ZZ$496, 41, MATCH($B$2, resultados!$A$1:$ZZ$1, 0))</f>
        <v/>
      </c>
      <c r="C47">
        <f>INDEX(resultados!$A$2:$ZZ$496, 41, MATCH($B$3, resultados!$A$1:$ZZ$1, 0))</f>
        <v/>
      </c>
    </row>
    <row r="48">
      <c r="A48">
        <f>INDEX(resultados!$A$2:$ZZ$496, 42, MATCH($B$1, resultados!$A$1:$ZZ$1, 0))</f>
        <v/>
      </c>
      <c r="B48">
        <f>INDEX(resultados!$A$2:$ZZ$496, 42, MATCH($B$2, resultados!$A$1:$ZZ$1, 0))</f>
        <v/>
      </c>
      <c r="C48">
        <f>INDEX(resultados!$A$2:$ZZ$496, 42, MATCH($B$3, resultados!$A$1:$ZZ$1, 0))</f>
        <v/>
      </c>
    </row>
    <row r="49">
      <c r="A49">
        <f>INDEX(resultados!$A$2:$ZZ$496, 43, MATCH($B$1, resultados!$A$1:$ZZ$1, 0))</f>
        <v/>
      </c>
      <c r="B49">
        <f>INDEX(resultados!$A$2:$ZZ$496, 43, MATCH($B$2, resultados!$A$1:$ZZ$1, 0))</f>
        <v/>
      </c>
      <c r="C49">
        <f>INDEX(resultados!$A$2:$ZZ$496, 43, MATCH($B$3, resultados!$A$1:$ZZ$1, 0))</f>
        <v/>
      </c>
    </row>
    <row r="50">
      <c r="A50">
        <f>INDEX(resultados!$A$2:$ZZ$496, 44, MATCH($B$1, resultados!$A$1:$ZZ$1, 0))</f>
        <v/>
      </c>
      <c r="B50">
        <f>INDEX(resultados!$A$2:$ZZ$496, 44, MATCH($B$2, resultados!$A$1:$ZZ$1, 0))</f>
        <v/>
      </c>
      <c r="C50">
        <f>INDEX(resultados!$A$2:$ZZ$496, 44, MATCH($B$3, resultados!$A$1:$ZZ$1, 0))</f>
        <v/>
      </c>
    </row>
    <row r="51">
      <c r="A51">
        <f>INDEX(resultados!$A$2:$ZZ$496, 45, MATCH($B$1, resultados!$A$1:$ZZ$1, 0))</f>
        <v/>
      </c>
      <c r="B51">
        <f>INDEX(resultados!$A$2:$ZZ$496, 45, MATCH($B$2, resultados!$A$1:$ZZ$1, 0))</f>
        <v/>
      </c>
      <c r="C51">
        <f>INDEX(resultados!$A$2:$ZZ$496, 45, MATCH($B$3, resultados!$A$1:$ZZ$1, 0))</f>
        <v/>
      </c>
    </row>
    <row r="52">
      <c r="A52">
        <f>INDEX(resultados!$A$2:$ZZ$496, 46, MATCH($B$1, resultados!$A$1:$ZZ$1, 0))</f>
        <v/>
      </c>
      <c r="B52">
        <f>INDEX(resultados!$A$2:$ZZ$496, 46, MATCH($B$2, resultados!$A$1:$ZZ$1, 0))</f>
        <v/>
      </c>
      <c r="C52">
        <f>INDEX(resultados!$A$2:$ZZ$496, 46, MATCH($B$3, resultados!$A$1:$ZZ$1, 0))</f>
        <v/>
      </c>
    </row>
    <row r="53">
      <c r="A53">
        <f>INDEX(resultados!$A$2:$ZZ$496, 47, MATCH($B$1, resultados!$A$1:$ZZ$1, 0))</f>
        <v/>
      </c>
      <c r="B53">
        <f>INDEX(resultados!$A$2:$ZZ$496, 47, MATCH($B$2, resultados!$A$1:$ZZ$1, 0))</f>
        <v/>
      </c>
      <c r="C53">
        <f>INDEX(resultados!$A$2:$ZZ$496, 47, MATCH($B$3, resultados!$A$1:$ZZ$1, 0))</f>
        <v/>
      </c>
    </row>
    <row r="54">
      <c r="A54">
        <f>INDEX(resultados!$A$2:$ZZ$496, 48, MATCH($B$1, resultados!$A$1:$ZZ$1, 0))</f>
        <v/>
      </c>
      <c r="B54">
        <f>INDEX(resultados!$A$2:$ZZ$496, 48, MATCH($B$2, resultados!$A$1:$ZZ$1, 0))</f>
        <v/>
      </c>
      <c r="C54">
        <f>INDEX(resultados!$A$2:$ZZ$496, 48, MATCH($B$3, resultados!$A$1:$ZZ$1, 0))</f>
        <v/>
      </c>
    </row>
    <row r="55">
      <c r="A55">
        <f>INDEX(resultados!$A$2:$ZZ$496, 49, MATCH($B$1, resultados!$A$1:$ZZ$1, 0))</f>
        <v/>
      </c>
      <c r="B55">
        <f>INDEX(resultados!$A$2:$ZZ$496, 49, MATCH($B$2, resultados!$A$1:$ZZ$1, 0))</f>
        <v/>
      </c>
      <c r="C55">
        <f>INDEX(resultados!$A$2:$ZZ$496, 49, MATCH($B$3, resultados!$A$1:$ZZ$1, 0))</f>
        <v/>
      </c>
    </row>
    <row r="56">
      <c r="A56">
        <f>INDEX(resultados!$A$2:$ZZ$496, 50, MATCH($B$1, resultados!$A$1:$ZZ$1, 0))</f>
        <v/>
      </c>
      <c r="B56">
        <f>INDEX(resultados!$A$2:$ZZ$496, 50, MATCH($B$2, resultados!$A$1:$ZZ$1, 0))</f>
        <v/>
      </c>
      <c r="C56">
        <f>INDEX(resultados!$A$2:$ZZ$496, 50, MATCH($B$3, resultados!$A$1:$ZZ$1, 0))</f>
        <v/>
      </c>
    </row>
    <row r="57">
      <c r="A57">
        <f>INDEX(resultados!$A$2:$ZZ$496, 51, MATCH($B$1, resultados!$A$1:$ZZ$1, 0))</f>
        <v/>
      </c>
      <c r="B57">
        <f>INDEX(resultados!$A$2:$ZZ$496, 51, MATCH($B$2, resultados!$A$1:$ZZ$1, 0))</f>
        <v/>
      </c>
      <c r="C57">
        <f>INDEX(resultados!$A$2:$ZZ$496, 51, MATCH($B$3, resultados!$A$1:$ZZ$1, 0))</f>
        <v/>
      </c>
    </row>
    <row r="58">
      <c r="A58">
        <f>INDEX(resultados!$A$2:$ZZ$496, 52, MATCH($B$1, resultados!$A$1:$ZZ$1, 0))</f>
        <v/>
      </c>
      <c r="B58">
        <f>INDEX(resultados!$A$2:$ZZ$496, 52, MATCH($B$2, resultados!$A$1:$ZZ$1, 0))</f>
        <v/>
      </c>
      <c r="C58">
        <f>INDEX(resultados!$A$2:$ZZ$496, 52, MATCH($B$3, resultados!$A$1:$ZZ$1, 0))</f>
        <v/>
      </c>
    </row>
    <row r="59">
      <c r="A59">
        <f>INDEX(resultados!$A$2:$ZZ$496, 53, MATCH($B$1, resultados!$A$1:$ZZ$1, 0))</f>
        <v/>
      </c>
      <c r="B59">
        <f>INDEX(resultados!$A$2:$ZZ$496, 53, MATCH($B$2, resultados!$A$1:$ZZ$1, 0))</f>
        <v/>
      </c>
      <c r="C59">
        <f>INDEX(resultados!$A$2:$ZZ$496, 53, MATCH($B$3, resultados!$A$1:$ZZ$1, 0))</f>
        <v/>
      </c>
    </row>
    <row r="60">
      <c r="A60">
        <f>INDEX(resultados!$A$2:$ZZ$496, 54, MATCH($B$1, resultados!$A$1:$ZZ$1, 0))</f>
        <v/>
      </c>
      <c r="B60">
        <f>INDEX(resultados!$A$2:$ZZ$496, 54, MATCH($B$2, resultados!$A$1:$ZZ$1, 0))</f>
        <v/>
      </c>
      <c r="C60">
        <f>INDEX(resultados!$A$2:$ZZ$496, 54, MATCH($B$3, resultados!$A$1:$ZZ$1, 0))</f>
        <v/>
      </c>
    </row>
    <row r="61">
      <c r="A61">
        <f>INDEX(resultados!$A$2:$ZZ$496, 55, MATCH($B$1, resultados!$A$1:$ZZ$1, 0))</f>
        <v/>
      </c>
      <c r="B61">
        <f>INDEX(resultados!$A$2:$ZZ$496, 55, MATCH($B$2, resultados!$A$1:$ZZ$1, 0))</f>
        <v/>
      </c>
      <c r="C61">
        <f>INDEX(resultados!$A$2:$ZZ$496, 55, MATCH($B$3, resultados!$A$1:$ZZ$1, 0))</f>
        <v/>
      </c>
    </row>
    <row r="62">
      <c r="A62">
        <f>INDEX(resultados!$A$2:$ZZ$496, 56, MATCH($B$1, resultados!$A$1:$ZZ$1, 0))</f>
        <v/>
      </c>
      <c r="B62">
        <f>INDEX(resultados!$A$2:$ZZ$496, 56, MATCH($B$2, resultados!$A$1:$ZZ$1, 0))</f>
        <v/>
      </c>
      <c r="C62">
        <f>INDEX(resultados!$A$2:$ZZ$496, 56, MATCH($B$3, resultados!$A$1:$ZZ$1, 0))</f>
        <v/>
      </c>
    </row>
    <row r="63">
      <c r="A63">
        <f>INDEX(resultados!$A$2:$ZZ$496, 57, MATCH($B$1, resultados!$A$1:$ZZ$1, 0))</f>
        <v/>
      </c>
      <c r="B63">
        <f>INDEX(resultados!$A$2:$ZZ$496, 57, MATCH($B$2, resultados!$A$1:$ZZ$1, 0))</f>
        <v/>
      </c>
      <c r="C63">
        <f>INDEX(resultados!$A$2:$ZZ$496, 57, MATCH($B$3, resultados!$A$1:$ZZ$1, 0))</f>
        <v/>
      </c>
    </row>
    <row r="64">
      <c r="A64">
        <f>INDEX(resultados!$A$2:$ZZ$496, 58, MATCH($B$1, resultados!$A$1:$ZZ$1, 0))</f>
        <v/>
      </c>
      <c r="B64">
        <f>INDEX(resultados!$A$2:$ZZ$496, 58, MATCH($B$2, resultados!$A$1:$ZZ$1, 0))</f>
        <v/>
      </c>
      <c r="C64">
        <f>INDEX(resultados!$A$2:$ZZ$496, 58, MATCH($B$3, resultados!$A$1:$ZZ$1, 0))</f>
        <v/>
      </c>
    </row>
    <row r="65">
      <c r="A65">
        <f>INDEX(resultados!$A$2:$ZZ$496, 59, MATCH($B$1, resultados!$A$1:$ZZ$1, 0))</f>
        <v/>
      </c>
      <c r="B65">
        <f>INDEX(resultados!$A$2:$ZZ$496, 59, MATCH($B$2, resultados!$A$1:$ZZ$1, 0))</f>
        <v/>
      </c>
      <c r="C65">
        <f>INDEX(resultados!$A$2:$ZZ$496, 59, MATCH($B$3, resultados!$A$1:$ZZ$1, 0))</f>
        <v/>
      </c>
    </row>
    <row r="66">
      <c r="A66">
        <f>INDEX(resultados!$A$2:$ZZ$496, 60, MATCH($B$1, resultados!$A$1:$ZZ$1, 0))</f>
        <v/>
      </c>
      <c r="B66">
        <f>INDEX(resultados!$A$2:$ZZ$496, 60, MATCH($B$2, resultados!$A$1:$ZZ$1, 0))</f>
        <v/>
      </c>
      <c r="C66">
        <f>INDEX(resultados!$A$2:$ZZ$496, 60, MATCH($B$3, resultados!$A$1:$ZZ$1, 0))</f>
        <v/>
      </c>
    </row>
    <row r="67">
      <c r="A67">
        <f>INDEX(resultados!$A$2:$ZZ$496, 61, MATCH($B$1, resultados!$A$1:$ZZ$1, 0))</f>
        <v/>
      </c>
      <c r="B67">
        <f>INDEX(resultados!$A$2:$ZZ$496, 61, MATCH($B$2, resultados!$A$1:$ZZ$1, 0))</f>
        <v/>
      </c>
      <c r="C67">
        <f>INDEX(resultados!$A$2:$ZZ$496, 61, MATCH($B$3, resultados!$A$1:$ZZ$1, 0))</f>
        <v/>
      </c>
    </row>
    <row r="68">
      <c r="A68">
        <f>INDEX(resultados!$A$2:$ZZ$496, 62, MATCH($B$1, resultados!$A$1:$ZZ$1, 0))</f>
        <v/>
      </c>
      <c r="B68">
        <f>INDEX(resultados!$A$2:$ZZ$496, 62, MATCH($B$2, resultados!$A$1:$ZZ$1, 0))</f>
        <v/>
      </c>
      <c r="C68">
        <f>INDEX(resultados!$A$2:$ZZ$496, 62, MATCH($B$3, resultados!$A$1:$ZZ$1, 0))</f>
        <v/>
      </c>
    </row>
    <row r="69">
      <c r="A69">
        <f>INDEX(resultados!$A$2:$ZZ$496, 63, MATCH($B$1, resultados!$A$1:$ZZ$1, 0))</f>
        <v/>
      </c>
      <c r="B69">
        <f>INDEX(resultados!$A$2:$ZZ$496, 63, MATCH($B$2, resultados!$A$1:$ZZ$1, 0))</f>
        <v/>
      </c>
      <c r="C69">
        <f>INDEX(resultados!$A$2:$ZZ$496, 63, MATCH($B$3, resultados!$A$1:$ZZ$1, 0))</f>
        <v/>
      </c>
    </row>
    <row r="70">
      <c r="A70">
        <f>INDEX(resultados!$A$2:$ZZ$496, 64, MATCH($B$1, resultados!$A$1:$ZZ$1, 0))</f>
        <v/>
      </c>
      <c r="B70">
        <f>INDEX(resultados!$A$2:$ZZ$496, 64, MATCH($B$2, resultados!$A$1:$ZZ$1, 0))</f>
        <v/>
      </c>
      <c r="C70">
        <f>INDEX(resultados!$A$2:$ZZ$496, 64, MATCH($B$3, resultados!$A$1:$ZZ$1, 0))</f>
        <v/>
      </c>
    </row>
    <row r="71">
      <c r="A71">
        <f>INDEX(resultados!$A$2:$ZZ$496, 65, MATCH($B$1, resultados!$A$1:$ZZ$1, 0))</f>
        <v/>
      </c>
      <c r="B71">
        <f>INDEX(resultados!$A$2:$ZZ$496, 65, MATCH($B$2, resultados!$A$1:$ZZ$1, 0))</f>
        <v/>
      </c>
      <c r="C71">
        <f>INDEX(resultados!$A$2:$ZZ$496, 65, MATCH($B$3, resultados!$A$1:$ZZ$1, 0))</f>
        <v/>
      </c>
    </row>
    <row r="72">
      <c r="A72">
        <f>INDEX(resultados!$A$2:$ZZ$496, 66, MATCH($B$1, resultados!$A$1:$ZZ$1, 0))</f>
        <v/>
      </c>
      <c r="B72">
        <f>INDEX(resultados!$A$2:$ZZ$496, 66, MATCH($B$2, resultados!$A$1:$ZZ$1, 0))</f>
        <v/>
      </c>
      <c r="C72">
        <f>INDEX(resultados!$A$2:$ZZ$496, 66, MATCH($B$3, resultados!$A$1:$ZZ$1, 0))</f>
        <v/>
      </c>
    </row>
    <row r="73">
      <c r="A73">
        <f>INDEX(resultados!$A$2:$ZZ$496, 67, MATCH($B$1, resultados!$A$1:$ZZ$1, 0))</f>
        <v/>
      </c>
      <c r="B73">
        <f>INDEX(resultados!$A$2:$ZZ$496, 67, MATCH($B$2, resultados!$A$1:$ZZ$1, 0))</f>
        <v/>
      </c>
      <c r="C73">
        <f>INDEX(resultados!$A$2:$ZZ$496, 67, MATCH($B$3, resultados!$A$1:$ZZ$1, 0))</f>
        <v/>
      </c>
    </row>
    <row r="74">
      <c r="A74">
        <f>INDEX(resultados!$A$2:$ZZ$496, 68, MATCH($B$1, resultados!$A$1:$ZZ$1, 0))</f>
        <v/>
      </c>
      <c r="B74">
        <f>INDEX(resultados!$A$2:$ZZ$496, 68, MATCH($B$2, resultados!$A$1:$ZZ$1, 0))</f>
        <v/>
      </c>
      <c r="C74">
        <f>INDEX(resultados!$A$2:$ZZ$496, 68, MATCH($B$3, resultados!$A$1:$ZZ$1, 0))</f>
        <v/>
      </c>
    </row>
    <row r="75">
      <c r="A75">
        <f>INDEX(resultados!$A$2:$ZZ$496, 69, MATCH($B$1, resultados!$A$1:$ZZ$1, 0))</f>
        <v/>
      </c>
      <c r="B75">
        <f>INDEX(resultados!$A$2:$ZZ$496, 69, MATCH($B$2, resultados!$A$1:$ZZ$1, 0))</f>
        <v/>
      </c>
      <c r="C75">
        <f>INDEX(resultados!$A$2:$ZZ$496, 69, MATCH($B$3, resultados!$A$1:$ZZ$1, 0))</f>
        <v/>
      </c>
    </row>
    <row r="76">
      <c r="A76">
        <f>INDEX(resultados!$A$2:$ZZ$496, 70, MATCH($B$1, resultados!$A$1:$ZZ$1, 0))</f>
        <v/>
      </c>
      <c r="B76">
        <f>INDEX(resultados!$A$2:$ZZ$496, 70, MATCH($B$2, resultados!$A$1:$ZZ$1, 0))</f>
        <v/>
      </c>
      <c r="C76">
        <f>INDEX(resultados!$A$2:$ZZ$496, 70, MATCH($B$3, resultados!$A$1:$ZZ$1, 0))</f>
        <v/>
      </c>
    </row>
    <row r="77">
      <c r="A77">
        <f>INDEX(resultados!$A$2:$ZZ$496, 71, MATCH($B$1, resultados!$A$1:$ZZ$1, 0))</f>
        <v/>
      </c>
      <c r="B77">
        <f>INDEX(resultados!$A$2:$ZZ$496, 71, MATCH($B$2, resultados!$A$1:$ZZ$1, 0))</f>
        <v/>
      </c>
      <c r="C77">
        <f>INDEX(resultados!$A$2:$ZZ$496, 71, MATCH($B$3, resultados!$A$1:$ZZ$1, 0))</f>
        <v/>
      </c>
    </row>
    <row r="78">
      <c r="A78">
        <f>INDEX(resultados!$A$2:$ZZ$496, 72, MATCH($B$1, resultados!$A$1:$ZZ$1, 0))</f>
        <v/>
      </c>
      <c r="B78">
        <f>INDEX(resultados!$A$2:$ZZ$496, 72, MATCH($B$2, resultados!$A$1:$ZZ$1, 0))</f>
        <v/>
      </c>
      <c r="C78">
        <f>INDEX(resultados!$A$2:$ZZ$496, 72, MATCH($B$3, resultados!$A$1:$ZZ$1, 0))</f>
        <v/>
      </c>
    </row>
    <row r="79">
      <c r="A79">
        <f>INDEX(resultados!$A$2:$ZZ$496, 73, MATCH($B$1, resultados!$A$1:$ZZ$1, 0))</f>
        <v/>
      </c>
      <c r="B79">
        <f>INDEX(resultados!$A$2:$ZZ$496, 73, MATCH($B$2, resultados!$A$1:$ZZ$1, 0))</f>
        <v/>
      </c>
      <c r="C79">
        <f>INDEX(resultados!$A$2:$ZZ$496, 73, MATCH($B$3, resultados!$A$1:$ZZ$1, 0))</f>
        <v/>
      </c>
    </row>
    <row r="80">
      <c r="A80">
        <f>INDEX(resultados!$A$2:$ZZ$496, 74, MATCH($B$1, resultados!$A$1:$ZZ$1, 0))</f>
        <v/>
      </c>
      <c r="B80">
        <f>INDEX(resultados!$A$2:$ZZ$496, 74, MATCH($B$2, resultados!$A$1:$ZZ$1, 0))</f>
        <v/>
      </c>
      <c r="C80">
        <f>INDEX(resultados!$A$2:$ZZ$496, 74, MATCH($B$3, resultados!$A$1:$ZZ$1, 0))</f>
        <v/>
      </c>
    </row>
    <row r="81">
      <c r="A81">
        <f>INDEX(resultados!$A$2:$ZZ$496, 75, MATCH($B$1, resultados!$A$1:$ZZ$1, 0))</f>
        <v/>
      </c>
      <c r="B81">
        <f>INDEX(resultados!$A$2:$ZZ$496, 75, MATCH($B$2, resultados!$A$1:$ZZ$1, 0))</f>
        <v/>
      </c>
      <c r="C81">
        <f>INDEX(resultados!$A$2:$ZZ$496, 75, MATCH($B$3, resultados!$A$1:$ZZ$1, 0))</f>
        <v/>
      </c>
    </row>
    <row r="82">
      <c r="A82">
        <f>INDEX(resultados!$A$2:$ZZ$496, 76, MATCH($B$1, resultados!$A$1:$ZZ$1, 0))</f>
        <v/>
      </c>
      <c r="B82">
        <f>INDEX(resultados!$A$2:$ZZ$496, 76, MATCH($B$2, resultados!$A$1:$ZZ$1, 0))</f>
        <v/>
      </c>
      <c r="C82">
        <f>INDEX(resultados!$A$2:$ZZ$496, 76, MATCH($B$3, resultados!$A$1:$ZZ$1, 0))</f>
        <v/>
      </c>
    </row>
    <row r="83">
      <c r="A83">
        <f>INDEX(resultados!$A$2:$ZZ$496, 77, MATCH($B$1, resultados!$A$1:$ZZ$1, 0))</f>
        <v/>
      </c>
      <c r="B83">
        <f>INDEX(resultados!$A$2:$ZZ$496, 77, MATCH($B$2, resultados!$A$1:$ZZ$1, 0))</f>
        <v/>
      </c>
      <c r="C83">
        <f>INDEX(resultados!$A$2:$ZZ$496, 77, MATCH($B$3, resultados!$A$1:$ZZ$1, 0))</f>
        <v/>
      </c>
    </row>
    <row r="84">
      <c r="A84">
        <f>INDEX(resultados!$A$2:$ZZ$496, 78, MATCH($B$1, resultados!$A$1:$ZZ$1, 0))</f>
        <v/>
      </c>
      <c r="B84">
        <f>INDEX(resultados!$A$2:$ZZ$496, 78, MATCH($B$2, resultados!$A$1:$ZZ$1, 0))</f>
        <v/>
      </c>
      <c r="C84">
        <f>INDEX(resultados!$A$2:$ZZ$496, 78, MATCH($B$3, resultados!$A$1:$ZZ$1, 0))</f>
        <v/>
      </c>
    </row>
    <row r="85">
      <c r="A85">
        <f>INDEX(resultados!$A$2:$ZZ$496, 79, MATCH($B$1, resultados!$A$1:$ZZ$1, 0))</f>
        <v/>
      </c>
      <c r="B85">
        <f>INDEX(resultados!$A$2:$ZZ$496, 79, MATCH($B$2, resultados!$A$1:$ZZ$1, 0))</f>
        <v/>
      </c>
      <c r="C85">
        <f>INDEX(resultados!$A$2:$ZZ$496, 79, MATCH($B$3, resultados!$A$1:$ZZ$1, 0))</f>
        <v/>
      </c>
    </row>
    <row r="86">
      <c r="A86">
        <f>INDEX(resultados!$A$2:$ZZ$496, 80, MATCH($B$1, resultados!$A$1:$ZZ$1, 0))</f>
        <v/>
      </c>
      <c r="B86">
        <f>INDEX(resultados!$A$2:$ZZ$496, 80, MATCH($B$2, resultados!$A$1:$ZZ$1, 0))</f>
        <v/>
      </c>
      <c r="C86">
        <f>INDEX(resultados!$A$2:$ZZ$496, 80, MATCH($B$3, resultados!$A$1:$ZZ$1, 0))</f>
        <v/>
      </c>
    </row>
    <row r="87">
      <c r="A87">
        <f>INDEX(resultados!$A$2:$ZZ$496, 81, MATCH($B$1, resultados!$A$1:$ZZ$1, 0))</f>
        <v/>
      </c>
      <c r="B87">
        <f>INDEX(resultados!$A$2:$ZZ$496, 81, MATCH($B$2, resultados!$A$1:$ZZ$1, 0))</f>
        <v/>
      </c>
      <c r="C87">
        <f>INDEX(resultados!$A$2:$ZZ$496, 81, MATCH($B$3, resultados!$A$1:$ZZ$1, 0))</f>
        <v/>
      </c>
    </row>
    <row r="88">
      <c r="A88">
        <f>INDEX(resultados!$A$2:$ZZ$496, 82, MATCH($B$1, resultados!$A$1:$ZZ$1, 0))</f>
        <v/>
      </c>
      <c r="B88">
        <f>INDEX(resultados!$A$2:$ZZ$496, 82, MATCH($B$2, resultados!$A$1:$ZZ$1, 0))</f>
        <v/>
      </c>
      <c r="C88">
        <f>INDEX(resultados!$A$2:$ZZ$496, 82, MATCH($B$3, resultados!$A$1:$ZZ$1, 0))</f>
        <v/>
      </c>
    </row>
    <row r="89">
      <c r="A89">
        <f>INDEX(resultados!$A$2:$ZZ$496, 83, MATCH($B$1, resultados!$A$1:$ZZ$1, 0))</f>
        <v/>
      </c>
      <c r="B89">
        <f>INDEX(resultados!$A$2:$ZZ$496, 83, MATCH($B$2, resultados!$A$1:$ZZ$1, 0))</f>
        <v/>
      </c>
      <c r="C89">
        <f>INDEX(resultados!$A$2:$ZZ$496, 83, MATCH($B$3, resultados!$A$1:$ZZ$1, 0))</f>
        <v/>
      </c>
    </row>
    <row r="90">
      <c r="A90">
        <f>INDEX(resultados!$A$2:$ZZ$496, 84, MATCH($B$1, resultados!$A$1:$ZZ$1, 0))</f>
        <v/>
      </c>
      <c r="B90">
        <f>INDEX(resultados!$A$2:$ZZ$496, 84, MATCH($B$2, resultados!$A$1:$ZZ$1, 0))</f>
        <v/>
      </c>
      <c r="C90">
        <f>INDEX(resultados!$A$2:$ZZ$496, 84, MATCH($B$3, resultados!$A$1:$ZZ$1, 0))</f>
        <v/>
      </c>
    </row>
    <row r="91">
      <c r="A91">
        <f>INDEX(resultados!$A$2:$ZZ$496, 85, MATCH($B$1, resultados!$A$1:$ZZ$1, 0))</f>
        <v/>
      </c>
      <c r="B91">
        <f>INDEX(resultados!$A$2:$ZZ$496, 85, MATCH($B$2, resultados!$A$1:$ZZ$1, 0))</f>
        <v/>
      </c>
      <c r="C91">
        <f>INDEX(resultados!$A$2:$ZZ$496, 85, MATCH($B$3, resultados!$A$1:$ZZ$1, 0))</f>
        <v/>
      </c>
    </row>
    <row r="92">
      <c r="A92">
        <f>INDEX(resultados!$A$2:$ZZ$496, 86, MATCH($B$1, resultados!$A$1:$ZZ$1, 0))</f>
        <v/>
      </c>
      <c r="B92">
        <f>INDEX(resultados!$A$2:$ZZ$496, 86, MATCH($B$2, resultados!$A$1:$ZZ$1, 0))</f>
        <v/>
      </c>
      <c r="C92">
        <f>INDEX(resultados!$A$2:$ZZ$496, 86, MATCH($B$3, resultados!$A$1:$ZZ$1, 0))</f>
        <v/>
      </c>
    </row>
    <row r="93">
      <c r="A93">
        <f>INDEX(resultados!$A$2:$ZZ$496, 87, MATCH($B$1, resultados!$A$1:$ZZ$1, 0))</f>
        <v/>
      </c>
      <c r="B93">
        <f>INDEX(resultados!$A$2:$ZZ$496, 87, MATCH($B$2, resultados!$A$1:$ZZ$1, 0))</f>
        <v/>
      </c>
      <c r="C93">
        <f>INDEX(resultados!$A$2:$ZZ$496, 87, MATCH($B$3, resultados!$A$1:$ZZ$1, 0))</f>
        <v/>
      </c>
    </row>
    <row r="94">
      <c r="A94">
        <f>INDEX(resultados!$A$2:$ZZ$496, 88, MATCH($B$1, resultados!$A$1:$ZZ$1, 0))</f>
        <v/>
      </c>
      <c r="B94">
        <f>INDEX(resultados!$A$2:$ZZ$496, 88, MATCH($B$2, resultados!$A$1:$ZZ$1, 0))</f>
        <v/>
      </c>
      <c r="C94">
        <f>INDEX(resultados!$A$2:$ZZ$496, 88, MATCH($B$3, resultados!$A$1:$ZZ$1, 0))</f>
        <v/>
      </c>
    </row>
    <row r="95">
      <c r="A95">
        <f>INDEX(resultados!$A$2:$ZZ$496, 89, MATCH($B$1, resultados!$A$1:$ZZ$1, 0))</f>
        <v/>
      </c>
      <c r="B95">
        <f>INDEX(resultados!$A$2:$ZZ$496, 89, MATCH($B$2, resultados!$A$1:$ZZ$1, 0))</f>
        <v/>
      </c>
      <c r="C95">
        <f>INDEX(resultados!$A$2:$ZZ$496, 89, MATCH($B$3, resultados!$A$1:$ZZ$1, 0))</f>
        <v/>
      </c>
    </row>
    <row r="96">
      <c r="A96">
        <f>INDEX(resultados!$A$2:$ZZ$496, 90, MATCH($B$1, resultados!$A$1:$ZZ$1, 0))</f>
        <v/>
      </c>
      <c r="B96">
        <f>INDEX(resultados!$A$2:$ZZ$496, 90, MATCH($B$2, resultados!$A$1:$ZZ$1, 0))</f>
        <v/>
      </c>
      <c r="C96">
        <f>INDEX(resultados!$A$2:$ZZ$496, 90, MATCH($B$3, resultados!$A$1:$ZZ$1, 0))</f>
        <v/>
      </c>
    </row>
    <row r="97">
      <c r="A97">
        <f>INDEX(resultados!$A$2:$ZZ$496, 91, MATCH($B$1, resultados!$A$1:$ZZ$1, 0))</f>
        <v/>
      </c>
      <c r="B97">
        <f>INDEX(resultados!$A$2:$ZZ$496, 91, MATCH($B$2, resultados!$A$1:$ZZ$1, 0))</f>
        <v/>
      </c>
      <c r="C97">
        <f>INDEX(resultados!$A$2:$ZZ$496, 91, MATCH($B$3, resultados!$A$1:$ZZ$1, 0))</f>
        <v/>
      </c>
    </row>
    <row r="98">
      <c r="A98">
        <f>INDEX(resultados!$A$2:$ZZ$496, 92, MATCH($B$1, resultados!$A$1:$ZZ$1, 0))</f>
        <v/>
      </c>
      <c r="B98">
        <f>INDEX(resultados!$A$2:$ZZ$496, 92, MATCH($B$2, resultados!$A$1:$ZZ$1, 0))</f>
        <v/>
      </c>
      <c r="C98">
        <f>INDEX(resultados!$A$2:$ZZ$496, 92, MATCH($B$3, resultados!$A$1:$ZZ$1, 0))</f>
        <v/>
      </c>
    </row>
    <row r="99">
      <c r="A99">
        <f>INDEX(resultados!$A$2:$ZZ$496, 93, MATCH($B$1, resultados!$A$1:$ZZ$1, 0))</f>
        <v/>
      </c>
      <c r="B99">
        <f>INDEX(resultados!$A$2:$ZZ$496, 93, MATCH($B$2, resultados!$A$1:$ZZ$1, 0))</f>
        <v/>
      </c>
      <c r="C99">
        <f>INDEX(resultados!$A$2:$ZZ$496, 93, MATCH($B$3, resultados!$A$1:$ZZ$1, 0))</f>
        <v/>
      </c>
    </row>
    <row r="100">
      <c r="A100">
        <f>INDEX(resultados!$A$2:$ZZ$496, 94, MATCH($B$1, resultados!$A$1:$ZZ$1, 0))</f>
        <v/>
      </c>
      <c r="B100">
        <f>INDEX(resultados!$A$2:$ZZ$496, 94, MATCH($B$2, resultados!$A$1:$ZZ$1, 0))</f>
        <v/>
      </c>
      <c r="C100">
        <f>INDEX(resultados!$A$2:$ZZ$496, 94, MATCH($B$3, resultados!$A$1:$ZZ$1, 0))</f>
        <v/>
      </c>
    </row>
    <row r="101">
      <c r="A101">
        <f>INDEX(resultados!$A$2:$ZZ$496, 95, MATCH($B$1, resultados!$A$1:$ZZ$1, 0))</f>
        <v/>
      </c>
      <c r="B101">
        <f>INDEX(resultados!$A$2:$ZZ$496, 95, MATCH($B$2, resultados!$A$1:$ZZ$1, 0))</f>
        <v/>
      </c>
      <c r="C101">
        <f>INDEX(resultados!$A$2:$ZZ$496, 95, MATCH($B$3, resultados!$A$1:$ZZ$1, 0))</f>
        <v/>
      </c>
    </row>
    <row r="102">
      <c r="A102">
        <f>INDEX(resultados!$A$2:$ZZ$496, 96, MATCH($B$1, resultados!$A$1:$ZZ$1, 0))</f>
        <v/>
      </c>
      <c r="B102">
        <f>INDEX(resultados!$A$2:$ZZ$496, 96, MATCH($B$2, resultados!$A$1:$ZZ$1, 0))</f>
        <v/>
      </c>
      <c r="C102">
        <f>INDEX(resultados!$A$2:$ZZ$496, 96, MATCH($B$3, resultados!$A$1:$ZZ$1, 0))</f>
        <v/>
      </c>
    </row>
    <row r="103">
      <c r="A103">
        <f>INDEX(resultados!$A$2:$ZZ$496, 97, MATCH($B$1, resultados!$A$1:$ZZ$1, 0))</f>
        <v/>
      </c>
      <c r="B103">
        <f>INDEX(resultados!$A$2:$ZZ$496, 97, MATCH($B$2, resultados!$A$1:$ZZ$1, 0))</f>
        <v/>
      </c>
      <c r="C103">
        <f>INDEX(resultados!$A$2:$ZZ$496, 97, MATCH($B$3, resultados!$A$1:$ZZ$1, 0))</f>
        <v/>
      </c>
    </row>
    <row r="104">
      <c r="A104">
        <f>INDEX(resultados!$A$2:$ZZ$496, 98, MATCH($B$1, resultados!$A$1:$ZZ$1, 0))</f>
        <v/>
      </c>
      <c r="B104">
        <f>INDEX(resultados!$A$2:$ZZ$496, 98, MATCH($B$2, resultados!$A$1:$ZZ$1, 0))</f>
        <v/>
      </c>
      <c r="C104">
        <f>INDEX(resultados!$A$2:$ZZ$496, 98, MATCH($B$3, resultados!$A$1:$ZZ$1, 0))</f>
        <v/>
      </c>
    </row>
    <row r="105">
      <c r="A105">
        <f>INDEX(resultados!$A$2:$ZZ$496, 99, MATCH($B$1, resultados!$A$1:$ZZ$1, 0))</f>
        <v/>
      </c>
      <c r="B105">
        <f>INDEX(resultados!$A$2:$ZZ$496, 99, MATCH($B$2, resultados!$A$1:$ZZ$1, 0))</f>
        <v/>
      </c>
      <c r="C105">
        <f>INDEX(resultados!$A$2:$ZZ$496, 99, MATCH($B$3, resultados!$A$1:$ZZ$1, 0))</f>
        <v/>
      </c>
    </row>
    <row r="106">
      <c r="A106">
        <f>INDEX(resultados!$A$2:$ZZ$496, 100, MATCH($B$1, resultados!$A$1:$ZZ$1, 0))</f>
        <v/>
      </c>
      <c r="B106">
        <f>INDEX(resultados!$A$2:$ZZ$496, 100, MATCH($B$2, resultados!$A$1:$ZZ$1, 0))</f>
        <v/>
      </c>
      <c r="C106">
        <f>INDEX(resultados!$A$2:$ZZ$496, 100, MATCH($B$3, resultados!$A$1:$ZZ$1, 0))</f>
        <v/>
      </c>
    </row>
    <row r="107">
      <c r="A107">
        <f>INDEX(resultados!$A$2:$ZZ$496, 101, MATCH($B$1, resultados!$A$1:$ZZ$1, 0))</f>
        <v/>
      </c>
      <c r="B107">
        <f>INDEX(resultados!$A$2:$ZZ$496, 101, MATCH($B$2, resultados!$A$1:$ZZ$1, 0))</f>
        <v/>
      </c>
      <c r="C107">
        <f>INDEX(resultados!$A$2:$ZZ$496, 101, MATCH($B$3, resultados!$A$1:$ZZ$1, 0))</f>
        <v/>
      </c>
    </row>
    <row r="108">
      <c r="A108">
        <f>INDEX(resultados!$A$2:$ZZ$496, 102, MATCH($B$1, resultados!$A$1:$ZZ$1, 0))</f>
        <v/>
      </c>
      <c r="B108">
        <f>INDEX(resultados!$A$2:$ZZ$496, 102, MATCH($B$2, resultados!$A$1:$ZZ$1, 0))</f>
        <v/>
      </c>
      <c r="C108">
        <f>INDEX(resultados!$A$2:$ZZ$496, 102, MATCH($B$3, resultados!$A$1:$ZZ$1, 0))</f>
        <v/>
      </c>
    </row>
    <row r="109">
      <c r="A109">
        <f>INDEX(resultados!$A$2:$ZZ$496, 103, MATCH($B$1, resultados!$A$1:$ZZ$1, 0))</f>
        <v/>
      </c>
      <c r="B109">
        <f>INDEX(resultados!$A$2:$ZZ$496, 103, MATCH($B$2, resultados!$A$1:$ZZ$1, 0))</f>
        <v/>
      </c>
      <c r="C109">
        <f>INDEX(resultados!$A$2:$ZZ$496, 103, MATCH($B$3, resultados!$A$1:$ZZ$1, 0))</f>
        <v/>
      </c>
    </row>
    <row r="110">
      <c r="A110">
        <f>INDEX(resultados!$A$2:$ZZ$496, 104, MATCH($B$1, resultados!$A$1:$ZZ$1, 0))</f>
        <v/>
      </c>
      <c r="B110">
        <f>INDEX(resultados!$A$2:$ZZ$496, 104, MATCH($B$2, resultados!$A$1:$ZZ$1, 0))</f>
        <v/>
      </c>
      <c r="C110">
        <f>INDEX(resultados!$A$2:$ZZ$496, 104, MATCH($B$3, resultados!$A$1:$ZZ$1, 0))</f>
        <v/>
      </c>
    </row>
    <row r="111">
      <c r="A111">
        <f>INDEX(resultados!$A$2:$ZZ$496, 105, MATCH($B$1, resultados!$A$1:$ZZ$1, 0))</f>
        <v/>
      </c>
      <c r="B111">
        <f>INDEX(resultados!$A$2:$ZZ$496, 105, MATCH($B$2, resultados!$A$1:$ZZ$1, 0))</f>
        <v/>
      </c>
      <c r="C111">
        <f>INDEX(resultados!$A$2:$ZZ$496, 105, MATCH($B$3, resultados!$A$1:$ZZ$1, 0))</f>
        <v/>
      </c>
    </row>
    <row r="112">
      <c r="A112">
        <f>INDEX(resultados!$A$2:$ZZ$496, 106, MATCH($B$1, resultados!$A$1:$ZZ$1, 0))</f>
        <v/>
      </c>
      <c r="B112">
        <f>INDEX(resultados!$A$2:$ZZ$496, 106, MATCH($B$2, resultados!$A$1:$ZZ$1, 0))</f>
        <v/>
      </c>
      <c r="C112">
        <f>INDEX(resultados!$A$2:$ZZ$496, 106, MATCH($B$3, resultados!$A$1:$ZZ$1, 0))</f>
        <v/>
      </c>
    </row>
    <row r="113">
      <c r="A113">
        <f>INDEX(resultados!$A$2:$ZZ$496, 107, MATCH($B$1, resultados!$A$1:$ZZ$1, 0))</f>
        <v/>
      </c>
      <c r="B113">
        <f>INDEX(resultados!$A$2:$ZZ$496, 107, MATCH($B$2, resultados!$A$1:$ZZ$1, 0))</f>
        <v/>
      </c>
      <c r="C113">
        <f>INDEX(resultados!$A$2:$ZZ$496, 107, MATCH($B$3, resultados!$A$1:$ZZ$1, 0))</f>
        <v/>
      </c>
    </row>
    <row r="114">
      <c r="A114">
        <f>INDEX(resultados!$A$2:$ZZ$496, 108, MATCH($B$1, resultados!$A$1:$ZZ$1, 0))</f>
        <v/>
      </c>
      <c r="B114">
        <f>INDEX(resultados!$A$2:$ZZ$496, 108, MATCH($B$2, resultados!$A$1:$ZZ$1, 0))</f>
        <v/>
      </c>
      <c r="C114">
        <f>INDEX(resultados!$A$2:$ZZ$496, 108, MATCH($B$3, resultados!$A$1:$ZZ$1, 0))</f>
        <v/>
      </c>
    </row>
    <row r="115">
      <c r="A115">
        <f>INDEX(resultados!$A$2:$ZZ$496, 109, MATCH($B$1, resultados!$A$1:$ZZ$1, 0))</f>
        <v/>
      </c>
      <c r="B115">
        <f>INDEX(resultados!$A$2:$ZZ$496, 109, MATCH($B$2, resultados!$A$1:$ZZ$1, 0))</f>
        <v/>
      </c>
      <c r="C115">
        <f>INDEX(resultados!$A$2:$ZZ$496, 109, MATCH($B$3, resultados!$A$1:$ZZ$1, 0))</f>
        <v/>
      </c>
    </row>
    <row r="116">
      <c r="A116">
        <f>INDEX(resultados!$A$2:$ZZ$496, 110, MATCH($B$1, resultados!$A$1:$ZZ$1, 0))</f>
        <v/>
      </c>
      <c r="B116">
        <f>INDEX(resultados!$A$2:$ZZ$496, 110, MATCH($B$2, resultados!$A$1:$ZZ$1, 0))</f>
        <v/>
      </c>
      <c r="C116">
        <f>INDEX(resultados!$A$2:$ZZ$496, 110, MATCH($B$3, resultados!$A$1:$ZZ$1, 0))</f>
        <v/>
      </c>
    </row>
    <row r="117">
      <c r="A117">
        <f>INDEX(resultados!$A$2:$ZZ$496, 111, MATCH($B$1, resultados!$A$1:$ZZ$1, 0))</f>
        <v/>
      </c>
      <c r="B117">
        <f>INDEX(resultados!$A$2:$ZZ$496, 111, MATCH($B$2, resultados!$A$1:$ZZ$1, 0))</f>
        <v/>
      </c>
      <c r="C117">
        <f>INDEX(resultados!$A$2:$ZZ$496, 111, MATCH($B$3, resultados!$A$1:$ZZ$1, 0))</f>
        <v/>
      </c>
    </row>
    <row r="118">
      <c r="A118">
        <f>INDEX(resultados!$A$2:$ZZ$496, 112, MATCH($B$1, resultados!$A$1:$ZZ$1, 0))</f>
        <v/>
      </c>
      <c r="B118">
        <f>INDEX(resultados!$A$2:$ZZ$496, 112, MATCH($B$2, resultados!$A$1:$ZZ$1, 0))</f>
        <v/>
      </c>
      <c r="C118">
        <f>INDEX(resultados!$A$2:$ZZ$496, 112, MATCH($B$3, resultados!$A$1:$ZZ$1, 0))</f>
        <v/>
      </c>
    </row>
    <row r="119">
      <c r="A119">
        <f>INDEX(resultados!$A$2:$ZZ$496, 113, MATCH($B$1, resultados!$A$1:$ZZ$1, 0))</f>
        <v/>
      </c>
      <c r="B119">
        <f>INDEX(resultados!$A$2:$ZZ$496, 113, MATCH($B$2, resultados!$A$1:$ZZ$1, 0))</f>
        <v/>
      </c>
      <c r="C119">
        <f>INDEX(resultados!$A$2:$ZZ$496, 113, MATCH($B$3, resultados!$A$1:$ZZ$1, 0))</f>
        <v/>
      </c>
    </row>
    <row r="120">
      <c r="A120">
        <f>INDEX(resultados!$A$2:$ZZ$496, 114, MATCH($B$1, resultados!$A$1:$ZZ$1, 0))</f>
        <v/>
      </c>
      <c r="B120">
        <f>INDEX(resultados!$A$2:$ZZ$496, 114, MATCH($B$2, resultados!$A$1:$ZZ$1, 0))</f>
        <v/>
      </c>
      <c r="C120">
        <f>INDEX(resultados!$A$2:$ZZ$496, 114, MATCH($B$3, resultados!$A$1:$ZZ$1, 0))</f>
        <v/>
      </c>
    </row>
    <row r="121">
      <c r="A121">
        <f>INDEX(resultados!$A$2:$ZZ$496, 115, MATCH($B$1, resultados!$A$1:$ZZ$1, 0))</f>
        <v/>
      </c>
      <c r="B121">
        <f>INDEX(resultados!$A$2:$ZZ$496, 115, MATCH($B$2, resultados!$A$1:$ZZ$1, 0))</f>
        <v/>
      </c>
      <c r="C121">
        <f>INDEX(resultados!$A$2:$ZZ$496, 115, MATCH($B$3, resultados!$A$1:$ZZ$1, 0))</f>
        <v/>
      </c>
    </row>
    <row r="122">
      <c r="A122">
        <f>INDEX(resultados!$A$2:$ZZ$496, 116, MATCH($B$1, resultados!$A$1:$ZZ$1, 0))</f>
        <v/>
      </c>
      <c r="B122">
        <f>INDEX(resultados!$A$2:$ZZ$496, 116, MATCH($B$2, resultados!$A$1:$ZZ$1, 0))</f>
        <v/>
      </c>
      <c r="C122">
        <f>INDEX(resultados!$A$2:$ZZ$496, 116, MATCH($B$3, resultados!$A$1:$ZZ$1, 0))</f>
        <v/>
      </c>
    </row>
    <row r="123">
      <c r="A123">
        <f>INDEX(resultados!$A$2:$ZZ$496, 117, MATCH($B$1, resultados!$A$1:$ZZ$1, 0))</f>
        <v/>
      </c>
      <c r="B123">
        <f>INDEX(resultados!$A$2:$ZZ$496, 117, MATCH($B$2, resultados!$A$1:$ZZ$1, 0))</f>
        <v/>
      </c>
      <c r="C123">
        <f>INDEX(resultados!$A$2:$ZZ$496, 117, MATCH($B$3, resultados!$A$1:$ZZ$1, 0))</f>
        <v/>
      </c>
    </row>
    <row r="124">
      <c r="A124">
        <f>INDEX(resultados!$A$2:$ZZ$496, 118, MATCH($B$1, resultados!$A$1:$ZZ$1, 0))</f>
        <v/>
      </c>
      <c r="B124">
        <f>INDEX(resultados!$A$2:$ZZ$496, 118, MATCH($B$2, resultados!$A$1:$ZZ$1, 0))</f>
        <v/>
      </c>
      <c r="C124">
        <f>INDEX(resultados!$A$2:$ZZ$496, 118, MATCH($B$3, resultados!$A$1:$ZZ$1, 0))</f>
        <v/>
      </c>
    </row>
    <row r="125">
      <c r="A125">
        <f>INDEX(resultados!$A$2:$ZZ$496, 119, MATCH($B$1, resultados!$A$1:$ZZ$1, 0))</f>
        <v/>
      </c>
      <c r="B125">
        <f>INDEX(resultados!$A$2:$ZZ$496, 119, MATCH($B$2, resultados!$A$1:$ZZ$1, 0))</f>
        <v/>
      </c>
      <c r="C125">
        <f>INDEX(resultados!$A$2:$ZZ$496, 119, MATCH($B$3, resultados!$A$1:$ZZ$1, 0))</f>
        <v/>
      </c>
    </row>
    <row r="126">
      <c r="A126">
        <f>INDEX(resultados!$A$2:$ZZ$496, 120, MATCH($B$1, resultados!$A$1:$ZZ$1, 0))</f>
        <v/>
      </c>
      <c r="B126">
        <f>INDEX(resultados!$A$2:$ZZ$496, 120, MATCH($B$2, resultados!$A$1:$ZZ$1, 0))</f>
        <v/>
      </c>
      <c r="C126">
        <f>INDEX(resultados!$A$2:$ZZ$496, 120, MATCH($B$3, resultados!$A$1:$ZZ$1, 0))</f>
        <v/>
      </c>
    </row>
    <row r="127">
      <c r="A127">
        <f>INDEX(resultados!$A$2:$ZZ$496, 121, MATCH($B$1, resultados!$A$1:$ZZ$1, 0))</f>
        <v/>
      </c>
      <c r="B127">
        <f>INDEX(resultados!$A$2:$ZZ$496, 121, MATCH($B$2, resultados!$A$1:$ZZ$1, 0))</f>
        <v/>
      </c>
      <c r="C127">
        <f>INDEX(resultados!$A$2:$ZZ$496, 121, MATCH($B$3, resultados!$A$1:$ZZ$1, 0))</f>
        <v/>
      </c>
    </row>
    <row r="128">
      <c r="A128">
        <f>INDEX(resultados!$A$2:$ZZ$496, 122, MATCH($B$1, resultados!$A$1:$ZZ$1, 0))</f>
        <v/>
      </c>
      <c r="B128">
        <f>INDEX(resultados!$A$2:$ZZ$496, 122, MATCH($B$2, resultados!$A$1:$ZZ$1, 0))</f>
        <v/>
      </c>
      <c r="C128">
        <f>INDEX(resultados!$A$2:$ZZ$496, 122, MATCH($B$3, resultados!$A$1:$ZZ$1, 0))</f>
        <v/>
      </c>
    </row>
    <row r="129">
      <c r="A129">
        <f>INDEX(resultados!$A$2:$ZZ$496, 123, MATCH($B$1, resultados!$A$1:$ZZ$1, 0))</f>
        <v/>
      </c>
      <c r="B129">
        <f>INDEX(resultados!$A$2:$ZZ$496, 123, MATCH($B$2, resultados!$A$1:$ZZ$1, 0))</f>
        <v/>
      </c>
      <c r="C129">
        <f>INDEX(resultados!$A$2:$ZZ$496, 123, MATCH($B$3, resultados!$A$1:$ZZ$1, 0))</f>
        <v/>
      </c>
    </row>
    <row r="130">
      <c r="A130">
        <f>INDEX(resultados!$A$2:$ZZ$496, 124, MATCH($B$1, resultados!$A$1:$ZZ$1, 0))</f>
        <v/>
      </c>
      <c r="B130">
        <f>INDEX(resultados!$A$2:$ZZ$496, 124, MATCH($B$2, resultados!$A$1:$ZZ$1, 0))</f>
        <v/>
      </c>
      <c r="C130">
        <f>INDEX(resultados!$A$2:$ZZ$496, 124, MATCH($B$3, resultados!$A$1:$ZZ$1, 0))</f>
        <v/>
      </c>
    </row>
    <row r="131">
      <c r="A131">
        <f>INDEX(resultados!$A$2:$ZZ$496, 125, MATCH($B$1, resultados!$A$1:$ZZ$1, 0))</f>
        <v/>
      </c>
      <c r="B131">
        <f>INDEX(resultados!$A$2:$ZZ$496, 125, MATCH($B$2, resultados!$A$1:$ZZ$1, 0))</f>
        <v/>
      </c>
      <c r="C131">
        <f>INDEX(resultados!$A$2:$ZZ$496, 125, MATCH($B$3, resultados!$A$1:$ZZ$1, 0))</f>
        <v/>
      </c>
    </row>
    <row r="132">
      <c r="A132">
        <f>INDEX(resultados!$A$2:$ZZ$496, 126, MATCH($B$1, resultados!$A$1:$ZZ$1, 0))</f>
        <v/>
      </c>
      <c r="B132">
        <f>INDEX(resultados!$A$2:$ZZ$496, 126, MATCH($B$2, resultados!$A$1:$ZZ$1, 0))</f>
        <v/>
      </c>
      <c r="C132">
        <f>INDEX(resultados!$A$2:$ZZ$496, 126, MATCH($B$3, resultados!$A$1:$ZZ$1, 0))</f>
        <v/>
      </c>
    </row>
    <row r="133">
      <c r="A133">
        <f>INDEX(resultados!$A$2:$ZZ$496, 127, MATCH($B$1, resultados!$A$1:$ZZ$1, 0))</f>
        <v/>
      </c>
      <c r="B133">
        <f>INDEX(resultados!$A$2:$ZZ$496, 127, MATCH($B$2, resultados!$A$1:$ZZ$1, 0))</f>
        <v/>
      </c>
      <c r="C133">
        <f>INDEX(resultados!$A$2:$ZZ$496, 127, MATCH($B$3, resultados!$A$1:$ZZ$1, 0))</f>
        <v/>
      </c>
    </row>
    <row r="134">
      <c r="A134">
        <f>INDEX(resultados!$A$2:$ZZ$496, 128, MATCH($B$1, resultados!$A$1:$ZZ$1, 0))</f>
        <v/>
      </c>
      <c r="B134">
        <f>INDEX(resultados!$A$2:$ZZ$496, 128, MATCH($B$2, resultados!$A$1:$ZZ$1, 0))</f>
        <v/>
      </c>
      <c r="C134">
        <f>INDEX(resultados!$A$2:$ZZ$496, 128, MATCH($B$3, resultados!$A$1:$ZZ$1, 0))</f>
        <v/>
      </c>
    </row>
    <row r="135">
      <c r="A135">
        <f>INDEX(resultados!$A$2:$ZZ$496, 129, MATCH($B$1, resultados!$A$1:$ZZ$1, 0))</f>
        <v/>
      </c>
      <c r="B135">
        <f>INDEX(resultados!$A$2:$ZZ$496, 129, MATCH($B$2, resultados!$A$1:$ZZ$1, 0))</f>
        <v/>
      </c>
      <c r="C135">
        <f>INDEX(resultados!$A$2:$ZZ$496, 129, MATCH($B$3, resultados!$A$1:$ZZ$1, 0))</f>
        <v/>
      </c>
    </row>
    <row r="136">
      <c r="A136">
        <f>INDEX(resultados!$A$2:$ZZ$496, 130, MATCH($B$1, resultados!$A$1:$ZZ$1, 0))</f>
        <v/>
      </c>
      <c r="B136">
        <f>INDEX(resultados!$A$2:$ZZ$496, 130, MATCH($B$2, resultados!$A$1:$ZZ$1, 0))</f>
        <v/>
      </c>
      <c r="C136">
        <f>INDEX(resultados!$A$2:$ZZ$496, 130, MATCH($B$3, resultados!$A$1:$ZZ$1, 0))</f>
        <v/>
      </c>
    </row>
    <row r="137">
      <c r="A137">
        <f>INDEX(resultados!$A$2:$ZZ$496, 131, MATCH($B$1, resultados!$A$1:$ZZ$1, 0))</f>
        <v/>
      </c>
      <c r="B137">
        <f>INDEX(resultados!$A$2:$ZZ$496, 131, MATCH($B$2, resultados!$A$1:$ZZ$1, 0))</f>
        <v/>
      </c>
      <c r="C137">
        <f>INDEX(resultados!$A$2:$ZZ$496, 131, MATCH($B$3, resultados!$A$1:$ZZ$1, 0))</f>
        <v/>
      </c>
    </row>
    <row r="138">
      <c r="A138">
        <f>INDEX(resultados!$A$2:$ZZ$496, 132, MATCH($B$1, resultados!$A$1:$ZZ$1, 0))</f>
        <v/>
      </c>
      <c r="B138">
        <f>INDEX(resultados!$A$2:$ZZ$496, 132, MATCH($B$2, resultados!$A$1:$ZZ$1, 0))</f>
        <v/>
      </c>
      <c r="C138">
        <f>INDEX(resultados!$A$2:$ZZ$496, 132, MATCH($B$3, resultados!$A$1:$ZZ$1, 0))</f>
        <v/>
      </c>
    </row>
    <row r="139">
      <c r="A139">
        <f>INDEX(resultados!$A$2:$ZZ$496, 133, MATCH($B$1, resultados!$A$1:$ZZ$1, 0))</f>
        <v/>
      </c>
      <c r="B139">
        <f>INDEX(resultados!$A$2:$ZZ$496, 133, MATCH($B$2, resultados!$A$1:$ZZ$1, 0))</f>
        <v/>
      </c>
      <c r="C139">
        <f>INDEX(resultados!$A$2:$ZZ$496, 133, MATCH($B$3, resultados!$A$1:$ZZ$1, 0))</f>
        <v/>
      </c>
    </row>
    <row r="140">
      <c r="A140">
        <f>INDEX(resultados!$A$2:$ZZ$496, 134, MATCH($B$1, resultados!$A$1:$ZZ$1, 0))</f>
        <v/>
      </c>
      <c r="B140">
        <f>INDEX(resultados!$A$2:$ZZ$496, 134, MATCH($B$2, resultados!$A$1:$ZZ$1, 0))</f>
        <v/>
      </c>
      <c r="C140">
        <f>INDEX(resultados!$A$2:$ZZ$496, 134, MATCH($B$3, resultados!$A$1:$ZZ$1, 0))</f>
        <v/>
      </c>
    </row>
    <row r="141">
      <c r="A141">
        <f>INDEX(resultados!$A$2:$ZZ$496, 135, MATCH($B$1, resultados!$A$1:$ZZ$1, 0))</f>
        <v/>
      </c>
      <c r="B141">
        <f>INDEX(resultados!$A$2:$ZZ$496, 135, MATCH($B$2, resultados!$A$1:$ZZ$1, 0))</f>
        <v/>
      </c>
      <c r="C141">
        <f>INDEX(resultados!$A$2:$ZZ$496, 135, MATCH($B$3, resultados!$A$1:$ZZ$1, 0))</f>
        <v/>
      </c>
    </row>
    <row r="142">
      <c r="A142">
        <f>INDEX(resultados!$A$2:$ZZ$496, 136, MATCH($B$1, resultados!$A$1:$ZZ$1, 0))</f>
        <v/>
      </c>
      <c r="B142">
        <f>INDEX(resultados!$A$2:$ZZ$496, 136, MATCH($B$2, resultados!$A$1:$ZZ$1, 0))</f>
        <v/>
      </c>
      <c r="C142">
        <f>INDEX(resultados!$A$2:$ZZ$496, 136, MATCH($B$3, resultados!$A$1:$ZZ$1, 0))</f>
        <v/>
      </c>
    </row>
    <row r="143">
      <c r="A143">
        <f>INDEX(resultados!$A$2:$ZZ$496, 137, MATCH($B$1, resultados!$A$1:$ZZ$1, 0))</f>
        <v/>
      </c>
      <c r="B143">
        <f>INDEX(resultados!$A$2:$ZZ$496, 137, MATCH($B$2, resultados!$A$1:$ZZ$1, 0))</f>
        <v/>
      </c>
      <c r="C143">
        <f>INDEX(resultados!$A$2:$ZZ$496, 137, MATCH($B$3, resultados!$A$1:$ZZ$1, 0))</f>
        <v/>
      </c>
    </row>
    <row r="144">
      <c r="A144">
        <f>INDEX(resultados!$A$2:$ZZ$496, 138, MATCH($B$1, resultados!$A$1:$ZZ$1, 0))</f>
        <v/>
      </c>
      <c r="B144">
        <f>INDEX(resultados!$A$2:$ZZ$496, 138, MATCH($B$2, resultados!$A$1:$ZZ$1, 0))</f>
        <v/>
      </c>
      <c r="C144">
        <f>INDEX(resultados!$A$2:$ZZ$496, 138, MATCH($B$3, resultados!$A$1:$ZZ$1, 0))</f>
        <v/>
      </c>
    </row>
    <row r="145">
      <c r="A145">
        <f>INDEX(resultados!$A$2:$ZZ$496, 139, MATCH($B$1, resultados!$A$1:$ZZ$1, 0))</f>
        <v/>
      </c>
      <c r="B145">
        <f>INDEX(resultados!$A$2:$ZZ$496, 139, MATCH($B$2, resultados!$A$1:$ZZ$1, 0))</f>
        <v/>
      </c>
      <c r="C145">
        <f>INDEX(resultados!$A$2:$ZZ$496, 139, MATCH($B$3, resultados!$A$1:$ZZ$1, 0))</f>
        <v/>
      </c>
    </row>
    <row r="146">
      <c r="A146">
        <f>INDEX(resultados!$A$2:$ZZ$496, 140, MATCH($B$1, resultados!$A$1:$ZZ$1, 0))</f>
        <v/>
      </c>
      <c r="B146">
        <f>INDEX(resultados!$A$2:$ZZ$496, 140, MATCH($B$2, resultados!$A$1:$ZZ$1, 0))</f>
        <v/>
      </c>
      <c r="C146">
        <f>INDEX(resultados!$A$2:$ZZ$496, 140, MATCH($B$3, resultados!$A$1:$ZZ$1, 0))</f>
        <v/>
      </c>
    </row>
    <row r="147">
      <c r="A147">
        <f>INDEX(resultados!$A$2:$ZZ$496, 141, MATCH($B$1, resultados!$A$1:$ZZ$1, 0))</f>
        <v/>
      </c>
      <c r="B147">
        <f>INDEX(resultados!$A$2:$ZZ$496, 141, MATCH($B$2, resultados!$A$1:$ZZ$1, 0))</f>
        <v/>
      </c>
      <c r="C147">
        <f>INDEX(resultados!$A$2:$ZZ$496, 141, MATCH($B$3, resultados!$A$1:$ZZ$1, 0))</f>
        <v/>
      </c>
    </row>
    <row r="148">
      <c r="A148">
        <f>INDEX(resultados!$A$2:$ZZ$496, 142, MATCH($B$1, resultados!$A$1:$ZZ$1, 0))</f>
        <v/>
      </c>
      <c r="B148">
        <f>INDEX(resultados!$A$2:$ZZ$496, 142, MATCH($B$2, resultados!$A$1:$ZZ$1, 0))</f>
        <v/>
      </c>
      <c r="C148">
        <f>INDEX(resultados!$A$2:$ZZ$496, 142, MATCH($B$3, resultados!$A$1:$ZZ$1, 0))</f>
        <v/>
      </c>
    </row>
    <row r="149">
      <c r="A149">
        <f>INDEX(resultados!$A$2:$ZZ$496, 143, MATCH($B$1, resultados!$A$1:$ZZ$1, 0))</f>
        <v/>
      </c>
      <c r="B149">
        <f>INDEX(resultados!$A$2:$ZZ$496, 143, MATCH($B$2, resultados!$A$1:$ZZ$1, 0))</f>
        <v/>
      </c>
      <c r="C149">
        <f>INDEX(resultados!$A$2:$ZZ$496, 143, MATCH($B$3, resultados!$A$1:$ZZ$1, 0))</f>
        <v/>
      </c>
    </row>
    <row r="150">
      <c r="A150">
        <f>INDEX(resultados!$A$2:$ZZ$496, 144, MATCH($B$1, resultados!$A$1:$ZZ$1, 0))</f>
        <v/>
      </c>
      <c r="B150">
        <f>INDEX(resultados!$A$2:$ZZ$496, 144, MATCH($B$2, resultados!$A$1:$ZZ$1, 0))</f>
        <v/>
      </c>
      <c r="C150">
        <f>INDEX(resultados!$A$2:$ZZ$496, 144, MATCH($B$3, resultados!$A$1:$ZZ$1, 0))</f>
        <v/>
      </c>
    </row>
    <row r="151">
      <c r="A151">
        <f>INDEX(resultados!$A$2:$ZZ$496, 145, MATCH($B$1, resultados!$A$1:$ZZ$1, 0))</f>
        <v/>
      </c>
      <c r="B151">
        <f>INDEX(resultados!$A$2:$ZZ$496, 145, MATCH($B$2, resultados!$A$1:$ZZ$1, 0))</f>
        <v/>
      </c>
      <c r="C151">
        <f>INDEX(resultados!$A$2:$ZZ$496, 145, MATCH($B$3, resultados!$A$1:$ZZ$1, 0))</f>
        <v/>
      </c>
    </row>
    <row r="152">
      <c r="A152">
        <f>INDEX(resultados!$A$2:$ZZ$496, 146, MATCH($B$1, resultados!$A$1:$ZZ$1, 0))</f>
        <v/>
      </c>
      <c r="B152">
        <f>INDEX(resultados!$A$2:$ZZ$496, 146, MATCH($B$2, resultados!$A$1:$ZZ$1, 0))</f>
        <v/>
      </c>
      <c r="C152">
        <f>INDEX(resultados!$A$2:$ZZ$496, 146, MATCH($B$3, resultados!$A$1:$ZZ$1, 0))</f>
        <v/>
      </c>
    </row>
    <row r="153">
      <c r="A153">
        <f>INDEX(resultados!$A$2:$ZZ$496, 147, MATCH($B$1, resultados!$A$1:$ZZ$1, 0))</f>
        <v/>
      </c>
      <c r="B153">
        <f>INDEX(resultados!$A$2:$ZZ$496, 147, MATCH($B$2, resultados!$A$1:$ZZ$1, 0))</f>
        <v/>
      </c>
      <c r="C153">
        <f>INDEX(resultados!$A$2:$ZZ$496, 147, MATCH($B$3, resultados!$A$1:$ZZ$1, 0))</f>
        <v/>
      </c>
    </row>
    <row r="154">
      <c r="A154">
        <f>INDEX(resultados!$A$2:$ZZ$496, 148, MATCH($B$1, resultados!$A$1:$ZZ$1, 0))</f>
        <v/>
      </c>
      <c r="B154">
        <f>INDEX(resultados!$A$2:$ZZ$496, 148, MATCH($B$2, resultados!$A$1:$ZZ$1, 0))</f>
        <v/>
      </c>
      <c r="C154">
        <f>INDEX(resultados!$A$2:$ZZ$496, 148, MATCH($B$3, resultados!$A$1:$ZZ$1, 0))</f>
        <v/>
      </c>
    </row>
    <row r="155">
      <c r="A155">
        <f>INDEX(resultados!$A$2:$ZZ$496, 149, MATCH($B$1, resultados!$A$1:$ZZ$1, 0))</f>
        <v/>
      </c>
      <c r="B155">
        <f>INDEX(resultados!$A$2:$ZZ$496, 149, MATCH($B$2, resultados!$A$1:$ZZ$1, 0))</f>
        <v/>
      </c>
      <c r="C155">
        <f>INDEX(resultados!$A$2:$ZZ$496, 149, MATCH($B$3, resultados!$A$1:$ZZ$1, 0))</f>
        <v/>
      </c>
    </row>
    <row r="156">
      <c r="A156">
        <f>INDEX(resultados!$A$2:$ZZ$496, 150, MATCH($B$1, resultados!$A$1:$ZZ$1, 0))</f>
        <v/>
      </c>
      <c r="B156">
        <f>INDEX(resultados!$A$2:$ZZ$496, 150, MATCH($B$2, resultados!$A$1:$ZZ$1, 0))</f>
        <v/>
      </c>
      <c r="C156">
        <f>INDEX(resultados!$A$2:$ZZ$496, 150, MATCH($B$3, resultados!$A$1:$ZZ$1, 0))</f>
        <v/>
      </c>
    </row>
    <row r="157">
      <c r="A157">
        <f>INDEX(resultados!$A$2:$ZZ$496, 151, MATCH($B$1, resultados!$A$1:$ZZ$1, 0))</f>
        <v/>
      </c>
      <c r="B157">
        <f>INDEX(resultados!$A$2:$ZZ$496, 151, MATCH($B$2, resultados!$A$1:$ZZ$1, 0))</f>
        <v/>
      </c>
      <c r="C157">
        <f>INDEX(resultados!$A$2:$ZZ$496, 151, MATCH($B$3, resultados!$A$1:$ZZ$1, 0))</f>
        <v/>
      </c>
    </row>
    <row r="158">
      <c r="A158">
        <f>INDEX(resultados!$A$2:$ZZ$496, 152, MATCH($B$1, resultados!$A$1:$ZZ$1, 0))</f>
        <v/>
      </c>
      <c r="B158">
        <f>INDEX(resultados!$A$2:$ZZ$496, 152, MATCH($B$2, resultados!$A$1:$ZZ$1, 0))</f>
        <v/>
      </c>
      <c r="C158">
        <f>INDEX(resultados!$A$2:$ZZ$496, 152, MATCH($B$3, resultados!$A$1:$ZZ$1, 0))</f>
        <v/>
      </c>
    </row>
    <row r="159">
      <c r="A159">
        <f>INDEX(resultados!$A$2:$ZZ$496, 153, MATCH($B$1, resultados!$A$1:$ZZ$1, 0))</f>
        <v/>
      </c>
      <c r="B159">
        <f>INDEX(resultados!$A$2:$ZZ$496, 153, MATCH($B$2, resultados!$A$1:$ZZ$1, 0))</f>
        <v/>
      </c>
      <c r="C159">
        <f>INDEX(resultados!$A$2:$ZZ$496, 153, MATCH($B$3, resultados!$A$1:$ZZ$1, 0))</f>
        <v/>
      </c>
    </row>
    <row r="160">
      <c r="A160">
        <f>INDEX(resultados!$A$2:$ZZ$496, 154, MATCH($B$1, resultados!$A$1:$ZZ$1, 0))</f>
        <v/>
      </c>
      <c r="B160">
        <f>INDEX(resultados!$A$2:$ZZ$496, 154, MATCH($B$2, resultados!$A$1:$ZZ$1, 0))</f>
        <v/>
      </c>
      <c r="C160">
        <f>INDEX(resultados!$A$2:$ZZ$496, 154, MATCH($B$3, resultados!$A$1:$ZZ$1, 0))</f>
        <v/>
      </c>
    </row>
    <row r="161">
      <c r="A161">
        <f>INDEX(resultados!$A$2:$ZZ$496, 155, MATCH($B$1, resultados!$A$1:$ZZ$1, 0))</f>
        <v/>
      </c>
      <c r="B161">
        <f>INDEX(resultados!$A$2:$ZZ$496, 155, MATCH($B$2, resultados!$A$1:$ZZ$1, 0))</f>
        <v/>
      </c>
      <c r="C161">
        <f>INDEX(resultados!$A$2:$ZZ$496, 155, MATCH($B$3, resultados!$A$1:$ZZ$1, 0))</f>
        <v/>
      </c>
    </row>
    <row r="162">
      <c r="A162">
        <f>INDEX(resultados!$A$2:$ZZ$496, 156, MATCH($B$1, resultados!$A$1:$ZZ$1, 0))</f>
        <v/>
      </c>
      <c r="B162">
        <f>INDEX(resultados!$A$2:$ZZ$496, 156, MATCH($B$2, resultados!$A$1:$ZZ$1, 0))</f>
        <v/>
      </c>
      <c r="C162">
        <f>INDEX(resultados!$A$2:$ZZ$496, 156, MATCH($B$3, resultados!$A$1:$ZZ$1, 0))</f>
        <v/>
      </c>
    </row>
    <row r="163">
      <c r="A163">
        <f>INDEX(resultados!$A$2:$ZZ$496, 157, MATCH($B$1, resultados!$A$1:$ZZ$1, 0))</f>
        <v/>
      </c>
      <c r="B163">
        <f>INDEX(resultados!$A$2:$ZZ$496, 157, MATCH($B$2, resultados!$A$1:$ZZ$1, 0))</f>
        <v/>
      </c>
      <c r="C163">
        <f>INDEX(resultados!$A$2:$ZZ$496, 157, MATCH($B$3, resultados!$A$1:$ZZ$1, 0))</f>
        <v/>
      </c>
    </row>
    <row r="164">
      <c r="A164">
        <f>INDEX(resultados!$A$2:$ZZ$496, 158, MATCH($B$1, resultados!$A$1:$ZZ$1, 0))</f>
        <v/>
      </c>
      <c r="B164">
        <f>INDEX(resultados!$A$2:$ZZ$496, 158, MATCH($B$2, resultados!$A$1:$ZZ$1, 0))</f>
        <v/>
      </c>
      <c r="C164">
        <f>INDEX(resultados!$A$2:$ZZ$496, 158, MATCH($B$3, resultados!$A$1:$ZZ$1, 0))</f>
        <v/>
      </c>
    </row>
    <row r="165">
      <c r="A165">
        <f>INDEX(resultados!$A$2:$ZZ$496, 159, MATCH($B$1, resultados!$A$1:$ZZ$1, 0))</f>
        <v/>
      </c>
      <c r="B165">
        <f>INDEX(resultados!$A$2:$ZZ$496, 159, MATCH($B$2, resultados!$A$1:$ZZ$1, 0))</f>
        <v/>
      </c>
      <c r="C165">
        <f>INDEX(resultados!$A$2:$ZZ$496, 159, MATCH($B$3, resultados!$A$1:$ZZ$1, 0))</f>
        <v/>
      </c>
    </row>
    <row r="166">
      <c r="A166">
        <f>INDEX(resultados!$A$2:$ZZ$496, 160, MATCH($B$1, resultados!$A$1:$ZZ$1, 0))</f>
        <v/>
      </c>
      <c r="B166">
        <f>INDEX(resultados!$A$2:$ZZ$496, 160, MATCH($B$2, resultados!$A$1:$ZZ$1, 0))</f>
        <v/>
      </c>
      <c r="C166">
        <f>INDEX(resultados!$A$2:$ZZ$496, 160, MATCH($B$3, resultados!$A$1:$ZZ$1, 0))</f>
        <v/>
      </c>
    </row>
    <row r="167">
      <c r="A167">
        <f>INDEX(resultados!$A$2:$ZZ$496, 161, MATCH($B$1, resultados!$A$1:$ZZ$1, 0))</f>
        <v/>
      </c>
      <c r="B167">
        <f>INDEX(resultados!$A$2:$ZZ$496, 161, MATCH($B$2, resultados!$A$1:$ZZ$1, 0))</f>
        <v/>
      </c>
      <c r="C167">
        <f>INDEX(resultados!$A$2:$ZZ$496, 161, MATCH($B$3, resultados!$A$1:$ZZ$1, 0))</f>
        <v/>
      </c>
    </row>
    <row r="168">
      <c r="A168">
        <f>INDEX(resultados!$A$2:$ZZ$496, 162, MATCH($B$1, resultados!$A$1:$ZZ$1, 0))</f>
        <v/>
      </c>
      <c r="B168">
        <f>INDEX(resultados!$A$2:$ZZ$496, 162, MATCH($B$2, resultados!$A$1:$ZZ$1, 0))</f>
        <v/>
      </c>
      <c r="C168">
        <f>INDEX(resultados!$A$2:$ZZ$496, 162, MATCH($B$3, resultados!$A$1:$ZZ$1, 0))</f>
        <v/>
      </c>
    </row>
    <row r="169">
      <c r="A169">
        <f>INDEX(resultados!$A$2:$ZZ$496, 163, MATCH($B$1, resultados!$A$1:$ZZ$1, 0))</f>
        <v/>
      </c>
      <c r="B169">
        <f>INDEX(resultados!$A$2:$ZZ$496, 163, MATCH($B$2, resultados!$A$1:$ZZ$1, 0))</f>
        <v/>
      </c>
      <c r="C169">
        <f>INDEX(resultados!$A$2:$ZZ$496, 163, MATCH($B$3, resultados!$A$1:$ZZ$1, 0))</f>
        <v/>
      </c>
    </row>
    <row r="170">
      <c r="A170">
        <f>INDEX(resultados!$A$2:$ZZ$496, 164, MATCH($B$1, resultados!$A$1:$ZZ$1, 0))</f>
        <v/>
      </c>
      <c r="B170">
        <f>INDEX(resultados!$A$2:$ZZ$496, 164, MATCH($B$2, resultados!$A$1:$ZZ$1, 0))</f>
        <v/>
      </c>
      <c r="C170">
        <f>INDEX(resultados!$A$2:$ZZ$496, 164, MATCH($B$3, resultados!$A$1:$ZZ$1, 0))</f>
        <v/>
      </c>
    </row>
    <row r="171">
      <c r="A171">
        <f>INDEX(resultados!$A$2:$ZZ$496, 165, MATCH($B$1, resultados!$A$1:$ZZ$1, 0))</f>
        <v/>
      </c>
      <c r="B171">
        <f>INDEX(resultados!$A$2:$ZZ$496, 165, MATCH($B$2, resultados!$A$1:$ZZ$1, 0))</f>
        <v/>
      </c>
      <c r="C171">
        <f>INDEX(resultados!$A$2:$ZZ$496, 165, MATCH($B$3, resultados!$A$1:$ZZ$1, 0))</f>
        <v/>
      </c>
    </row>
    <row r="172">
      <c r="A172">
        <f>INDEX(resultados!$A$2:$ZZ$496, 166, MATCH($B$1, resultados!$A$1:$ZZ$1, 0))</f>
        <v/>
      </c>
      <c r="B172">
        <f>INDEX(resultados!$A$2:$ZZ$496, 166, MATCH($B$2, resultados!$A$1:$ZZ$1, 0))</f>
        <v/>
      </c>
      <c r="C172">
        <f>INDEX(resultados!$A$2:$ZZ$496, 166, MATCH($B$3, resultados!$A$1:$ZZ$1, 0))</f>
        <v/>
      </c>
    </row>
    <row r="173">
      <c r="A173">
        <f>INDEX(resultados!$A$2:$ZZ$496, 167, MATCH($B$1, resultados!$A$1:$ZZ$1, 0))</f>
        <v/>
      </c>
      <c r="B173">
        <f>INDEX(resultados!$A$2:$ZZ$496, 167, MATCH($B$2, resultados!$A$1:$ZZ$1, 0))</f>
        <v/>
      </c>
      <c r="C173">
        <f>INDEX(resultados!$A$2:$ZZ$496, 167, MATCH($B$3, resultados!$A$1:$ZZ$1, 0))</f>
        <v/>
      </c>
    </row>
    <row r="174">
      <c r="A174">
        <f>INDEX(resultados!$A$2:$ZZ$496, 168, MATCH($B$1, resultados!$A$1:$ZZ$1, 0))</f>
        <v/>
      </c>
      <c r="B174">
        <f>INDEX(resultados!$A$2:$ZZ$496, 168, MATCH($B$2, resultados!$A$1:$ZZ$1, 0))</f>
        <v/>
      </c>
      <c r="C174">
        <f>INDEX(resultados!$A$2:$ZZ$496, 168, MATCH($B$3, resultados!$A$1:$ZZ$1, 0))</f>
        <v/>
      </c>
    </row>
    <row r="175">
      <c r="A175">
        <f>INDEX(resultados!$A$2:$ZZ$496, 169, MATCH($B$1, resultados!$A$1:$ZZ$1, 0))</f>
        <v/>
      </c>
      <c r="B175">
        <f>INDEX(resultados!$A$2:$ZZ$496, 169, MATCH($B$2, resultados!$A$1:$ZZ$1, 0))</f>
        <v/>
      </c>
      <c r="C175">
        <f>INDEX(resultados!$A$2:$ZZ$496, 169, MATCH($B$3, resultados!$A$1:$ZZ$1, 0))</f>
        <v/>
      </c>
    </row>
    <row r="176">
      <c r="A176">
        <f>INDEX(resultados!$A$2:$ZZ$496, 170, MATCH($B$1, resultados!$A$1:$ZZ$1, 0))</f>
        <v/>
      </c>
      <c r="B176">
        <f>INDEX(resultados!$A$2:$ZZ$496, 170, MATCH($B$2, resultados!$A$1:$ZZ$1, 0))</f>
        <v/>
      </c>
      <c r="C176">
        <f>INDEX(resultados!$A$2:$ZZ$496, 170, MATCH($B$3, resultados!$A$1:$ZZ$1, 0))</f>
        <v/>
      </c>
    </row>
    <row r="177">
      <c r="A177">
        <f>INDEX(resultados!$A$2:$ZZ$496, 171, MATCH($B$1, resultados!$A$1:$ZZ$1, 0))</f>
        <v/>
      </c>
      <c r="B177">
        <f>INDEX(resultados!$A$2:$ZZ$496, 171, MATCH($B$2, resultados!$A$1:$ZZ$1, 0))</f>
        <v/>
      </c>
      <c r="C177">
        <f>INDEX(resultados!$A$2:$ZZ$496, 171, MATCH($B$3, resultados!$A$1:$ZZ$1, 0))</f>
        <v/>
      </c>
    </row>
    <row r="178">
      <c r="A178">
        <f>INDEX(resultados!$A$2:$ZZ$496, 172, MATCH($B$1, resultados!$A$1:$ZZ$1, 0))</f>
        <v/>
      </c>
      <c r="B178">
        <f>INDEX(resultados!$A$2:$ZZ$496, 172, MATCH($B$2, resultados!$A$1:$ZZ$1, 0))</f>
        <v/>
      </c>
      <c r="C178">
        <f>INDEX(resultados!$A$2:$ZZ$496, 172, MATCH($B$3, resultados!$A$1:$ZZ$1, 0))</f>
        <v/>
      </c>
    </row>
    <row r="179">
      <c r="A179">
        <f>INDEX(resultados!$A$2:$ZZ$496, 173, MATCH($B$1, resultados!$A$1:$ZZ$1, 0))</f>
        <v/>
      </c>
      <c r="B179">
        <f>INDEX(resultados!$A$2:$ZZ$496, 173, MATCH($B$2, resultados!$A$1:$ZZ$1, 0))</f>
        <v/>
      </c>
      <c r="C179">
        <f>INDEX(resultados!$A$2:$ZZ$496, 173, MATCH($B$3, resultados!$A$1:$ZZ$1, 0))</f>
        <v/>
      </c>
    </row>
    <row r="180">
      <c r="A180">
        <f>INDEX(resultados!$A$2:$ZZ$496, 174, MATCH($B$1, resultados!$A$1:$ZZ$1, 0))</f>
        <v/>
      </c>
      <c r="B180">
        <f>INDEX(resultados!$A$2:$ZZ$496, 174, MATCH($B$2, resultados!$A$1:$ZZ$1, 0))</f>
        <v/>
      </c>
      <c r="C180">
        <f>INDEX(resultados!$A$2:$ZZ$496, 174, MATCH($B$3, resultados!$A$1:$ZZ$1, 0))</f>
        <v/>
      </c>
    </row>
    <row r="181">
      <c r="A181">
        <f>INDEX(resultados!$A$2:$ZZ$496, 175, MATCH($B$1, resultados!$A$1:$ZZ$1, 0))</f>
        <v/>
      </c>
      <c r="B181">
        <f>INDEX(resultados!$A$2:$ZZ$496, 175, MATCH($B$2, resultados!$A$1:$ZZ$1, 0))</f>
        <v/>
      </c>
      <c r="C181">
        <f>INDEX(resultados!$A$2:$ZZ$496, 175, MATCH($B$3, resultados!$A$1:$ZZ$1, 0))</f>
        <v/>
      </c>
    </row>
    <row r="182">
      <c r="A182">
        <f>INDEX(resultados!$A$2:$ZZ$496, 176, MATCH($B$1, resultados!$A$1:$ZZ$1, 0))</f>
        <v/>
      </c>
      <c r="B182">
        <f>INDEX(resultados!$A$2:$ZZ$496, 176, MATCH($B$2, resultados!$A$1:$ZZ$1, 0))</f>
        <v/>
      </c>
      <c r="C182">
        <f>INDEX(resultados!$A$2:$ZZ$496, 176, MATCH($B$3, resultados!$A$1:$ZZ$1, 0))</f>
        <v/>
      </c>
    </row>
    <row r="183">
      <c r="A183">
        <f>INDEX(resultados!$A$2:$ZZ$496, 177, MATCH($B$1, resultados!$A$1:$ZZ$1, 0))</f>
        <v/>
      </c>
      <c r="B183">
        <f>INDEX(resultados!$A$2:$ZZ$496, 177, MATCH($B$2, resultados!$A$1:$ZZ$1, 0))</f>
        <v/>
      </c>
      <c r="C183">
        <f>INDEX(resultados!$A$2:$ZZ$496, 177, MATCH($B$3, resultados!$A$1:$ZZ$1, 0))</f>
        <v/>
      </c>
    </row>
    <row r="184">
      <c r="A184">
        <f>INDEX(resultados!$A$2:$ZZ$496, 178, MATCH($B$1, resultados!$A$1:$ZZ$1, 0))</f>
        <v/>
      </c>
      <c r="B184">
        <f>INDEX(resultados!$A$2:$ZZ$496, 178, MATCH($B$2, resultados!$A$1:$ZZ$1, 0))</f>
        <v/>
      </c>
      <c r="C184">
        <f>INDEX(resultados!$A$2:$ZZ$496, 178, MATCH($B$3, resultados!$A$1:$ZZ$1, 0))</f>
        <v/>
      </c>
    </row>
    <row r="185">
      <c r="A185">
        <f>INDEX(resultados!$A$2:$ZZ$496, 179, MATCH($B$1, resultados!$A$1:$ZZ$1, 0))</f>
        <v/>
      </c>
      <c r="B185">
        <f>INDEX(resultados!$A$2:$ZZ$496, 179, MATCH($B$2, resultados!$A$1:$ZZ$1, 0))</f>
        <v/>
      </c>
      <c r="C185">
        <f>INDEX(resultados!$A$2:$ZZ$496, 179, MATCH($B$3, resultados!$A$1:$ZZ$1, 0))</f>
        <v/>
      </c>
    </row>
    <row r="186">
      <c r="A186">
        <f>INDEX(resultados!$A$2:$ZZ$496, 180, MATCH($B$1, resultados!$A$1:$ZZ$1, 0))</f>
        <v/>
      </c>
      <c r="B186">
        <f>INDEX(resultados!$A$2:$ZZ$496, 180, MATCH($B$2, resultados!$A$1:$ZZ$1, 0))</f>
        <v/>
      </c>
      <c r="C186">
        <f>INDEX(resultados!$A$2:$ZZ$496, 180, MATCH($B$3, resultados!$A$1:$ZZ$1, 0))</f>
        <v/>
      </c>
    </row>
    <row r="187">
      <c r="A187">
        <f>INDEX(resultados!$A$2:$ZZ$496, 181, MATCH($B$1, resultados!$A$1:$ZZ$1, 0))</f>
        <v/>
      </c>
      <c r="B187">
        <f>INDEX(resultados!$A$2:$ZZ$496, 181, MATCH($B$2, resultados!$A$1:$ZZ$1, 0))</f>
        <v/>
      </c>
      <c r="C187">
        <f>INDEX(resultados!$A$2:$ZZ$496, 181, MATCH($B$3, resultados!$A$1:$ZZ$1, 0))</f>
        <v/>
      </c>
    </row>
    <row r="188">
      <c r="A188">
        <f>INDEX(resultados!$A$2:$ZZ$496, 182, MATCH($B$1, resultados!$A$1:$ZZ$1, 0))</f>
        <v/>
      </c>
      <c r="B188">
        <f>INDEX(resultados!$A$2:$ZZ$496, 182, MATCH($B$2, resultados!$A$1:$ZZ$1, 0))</f>
        <v/>
      </c>
      <c r="C188">
        <f>INDEX(resultados!$A$2:$ZZ$496, 182, MATCH($B$3, resultados!$A$1:$ZZ$1, 0))</f>
        <v/>
      </c>
    </row>
    <row r="189">
      <c r="A189">
        <f>INDEX(resultados!$A$2:$ZZ$496, 183, MATCH($B$1, resultados!$A$1:$ZZ$1, 0))</f>
        <v/>
      </c>
      <c r="B189">
        <f>INDEX(resultados!$A$2:$ZZ$496, 183, MATCH($B$2, resultados!$A$1:$ZZ$1, 0))</f>
        <v/>
      </c>
      <c r="C189">
        <f>INDEX(resultados!$A$2:$ZZ$496, 183, MATCH($B$3, resultados!$A$1:$ZZ$1, 0))</f>
        <v/>
      </c>
    </row>
    <row r="190">
      <c r="A190">
        <f>INDEX(resultados!$A$2:$ZZ$496, 184, MATCH($B$1, resultados!$A$1:$ZZ$1, 0))</f>
        <v/>
      </c>
      <c r="B190">
        <f>INDEX(resultados!$A$2:$ZZ$496, 184, MATCH($B$2, resultados!$A$1:$ZZ$1, 0))</f>
        <v/>
      </c>
      <c r="C190">
        <f>INDEX(resultados!$A$2:$ZZ$496, 184, MATCH($B$3, resultados!$A$1:$ZZ$1, 0))</f>
        <v/>
      </c>
    </row>
    <row r="191">
      <c r="A191">
        <f>INDEX(resultados!$A$2:$ZZ$496, 185, MATCH($B$1, resultados!$A$1:$ZZ$1, 0))</f>
        <v/>
      </c>
      <c r="B191">
        <f>INDEX(resultados!$A$2:$ZZ$496, 185, MATCH($B$2, resultados!$A$1:$ZZ$1, 0))</f>
        <v/>
      </c>
      <c r="C191">
        <f>INDEX(resultados!$A$2:$ZZ$496, 185, MATCH($B$3, resultados!$A$1:$ZZ$1, 0))</f>
        <v/>
      </c>
    </row>
    <row r="192">
      <c r="A192">
        <f>INDEX(resultados!$A$2:$ZZ$496, 186, MATCH($B$1, resultados!$A$1:$ZZ$1, 0))</f>
        <v/>
      </c>
      <c r="B192">
        <f>INDEX(resultados!$A$2:$ZZ$496, 186, MATCH($B$2, resultados!$A$1:$ZZ$1, 0))</f>
        <v/>
      </c>
      <c r="C192">
        <f>INDEX(resultados!$A$2:$ZZ$496, 186, MATCH($B$3, resultados!$A$1:$ZZ$1, 0))</f>
        <v/>
      </c>
    </row>
    <row r="193">
      <c r="A193">
        <f>INDEX(resultados!$A$2:$ZZ$496, 187, MATCH($B$1, resultados!$A$1:$ZZ$1, 0))</f>
        <v/>
      </c>
      <c r="B193">
        <f>INDEX(resultados!$A$2:$ZZ$496, 187, MATCH($B$2, resultados!$A$1:$ZZ$1, 0))</f>
        <v/>
      </c>
      <c r="C193">
        <f>INDEX(resultados!$A$2:$ZZ$496, 187, MATCH($B$3, resultados!$A$1:$ZZ$1, 0))</f>
        <v/>
      </c>
    </row>
    <row r="194">
      <c r="A194">
        <f>INDEX(resultados!$A$2:$ZZ$496, 188, MATCH($B$1, resultados!$A$1:$ZZ$1, 0))</f>
        <v/>
      </c>
      <c r="B194">
        <f>INDEX(resultados!$A$2:$ZZ$496, 188, MATCH($B$2, resultados!$A$1:$ZZ$1, 0))</f>
        <v/>
      </c>
      <c r="C194">
        <f>INDEX(resultados!$A$2:$ZZ$496, 188, MATCH($B$3, resultados!$A$1:$ZZ$1, 0))</f>
        <v/>
      </c>
    </row>
    <row r="195">
      <c r="A195">
        <f>INDEX(resultados!$A$2:$ZZ$496, 189, MATCH($B$1, resultados!$A$1:$ZZ$1, 0))</f>
        <v/>
      </c>
      <c r="B195">
        <f>INDEX(resultados!$A$2:$ZZ$496, 189, MATCH($B$2, resultados!$A$1:$ZZ$1, 0))</f>
        <v/>
      </c>
      <c r="C195">
        <f>INDEX(resultados!$A$2:$ZZ$496, 189, MATCH($B$3, resultados!$A$1:$ZZ$1, 0))</f>
        <v/>
      </c>
    </row>
    <row r="196">
      <c r="A196">
        <f>INDEX(resultados!$A$2:$ZZ$496, 190, MATCH($B$1, resultados!$A$1:$ZZ$1, 0))</f>
        <v/>
      </c>
      <c r="B196">
        <f>INDEX(resultados!$A$2:$ZZ$496, 190, MATCH($B$2, resultados!$A$1:$ZZ$1, 0))</f>
        <v/>
      </c>
      <c r="C196">
        <f>INDEX(resultados!$A$2:$ZZ$496, 190, MATCH($B$3, resultados!$A$1:$ZZ$1, 0))</f>
        <v/>
      </c>
    </row>
    <row r="197">
      <c r="A197">
        <f>INDEX(resultados!$A$2:$ZZ$496, 191, MATCH($B$1, resultados!$A$1:$ZZ$1, 0))</f>
        <v/>
      </c>
      <c r="B197">
        <f>INDEX(resultados!$A$2:$ZZ$496, 191, MATCH($B$2, resultados!$A$1:$ZZ$1, 0))</f>
        <v/>
      </c>
      <c r="C197">
        <f>INDEX(resultados!$A$2:$ZZ$496, 191, MATCH($B$3, resultados!$A$1:$ZZ$1, 0))</f>
        <v/>
      </c>
    </row>
    <row r="198">
      <c r="A198">
        <f>INDEX(resultados!$A$2:$ZZ$496, 192, MATCH($B$1, resultados!$A$1:$ZZ$1, 0))</f>
        <v/>
      </c>
      <c r="B198">
        <f>INDEX(resultados!$A$2:$ZZ$496, 192, MATCH($B$2, resultados!$A$1:$ZZ$1, 0))</f>
        <v/>
      </c>
      <c r="C198">
        <f>INDEX(resultados!$A$2:$ZZ$496, 192, MATCH($B$3, resultados!$A$1:$ZZ$1, 0))</f>
        <v/>
      </c>
    </row>
    <row r="199">
      <c r="A199">
        <f>INDEX(resultados!$A$2:$ZZ$496, 193, MATCH($B$1, resultados!$A$1:$ZZ$1, 0))</f>
        <v/>
      </c>
      <c r="B199">
        <f>INDEX(resultados!$A$2:$ZZ$496, 193, MATCH($B$2, resultados!$A$1:$ZZ$1, 0))</f>
        <v/>
      </c>
      <c r="C199">
        <f>INDEX(resultados!$A$2:$ZZ$496, 193, MATCH($B$3, resultados!$A$1:$ZZ$1, 0))</f>
        <v/>
      </c>
    </row>
    <row r="200">
      <c r="A200">
        <f>INDEX(resultados!$A$2:$ZZ$496, 194, MATCH($B$1, resultados!$A$1:$ZZ$1, 0))</f>
        <v/>
      </c>
      <c r="B200">
        <f>INDEX(resultados!$A$2:$ZZ$496, 194, MATCH($B$2, resultados!$A$1:$ZZ$1, 0))</f>
        <v/>
      </c>
      <c r="C200">
        <f>INDEX(resultados!$A$2:$ZZ$496, 194, MATCH($B$3, resultados!$A$1:$ZZ$1, 0))</f>
        <v/>
      </c>
    </row>
    <row r="201">
      <c r="A201">
        <f>INDEX(resultados!$A$2:$ZZ$496, 195, MATCH($B$1, resultados!$A$1:$ZZ$1, 0))</f>
        <v/>
      </c>
      <c r="B201">
        <f>INDEX(resultados!$A$2:$ZZ$496, 195, MATCH($B$2, resultados!$A$1:$ZZ$1, 0))</f>
        <v/>
      </c>
      <c r="C201">
        <f>INDEX(resultados!$A$2:$ZZ$496, 195, MATCH($B$3, resultados!$A$1:$ZZ$1, 0))</f>
        <v/>
      </c>
    </row>
    <row r="202">
      <c r="A202">
        <f>INDEX(resultados!$A$2:$ZZ$496, 196, MATCH($B$1, resultados!$A$1:$ZZ$1, 0))</f>
        <v/>
      </c>
      <c r="B202">
        <f>INDEX(resultados!$A$2:$ZZ$496, 196, MATCH($B$2, resultados!$A$1:$ZZ$1, 0))</f>
        <v/>
      </c>
      <c r="C202">
        <f>INDEX(resultados!$A$2:$ZZ$496, 196, MATCH($B$3, resultados!$A$1:$ZZ$1, 0))</f>
        <v/>
      </c>
    </row>
    <row r="203">
      <c r="A203">
        <f>INDEX(resultados!$A$2:$ZZ$496, 197, MATCH($B$1, resultados!$A$1:$ZZ$1, 0))</f>
        <v/>
      </c>
      <c r="B203">
        <f>INDEX(resultados!$A$2:$ZZ$496, 197, MATCH($B$2, resultados!$A$1:$ZZ$1, 0))</f>
        <v/>
      </c>
      <c r="C203">
        <f>INDEX(resultados!$A$2:$ZZ$496, 197, MATCH($B$3, resultados!$A$1:$ZZ$1, 0))</f>
        <v/>
      </c>
    </row>
    <row r="204">
      <c r="A204">
        <f>INDEX(resultados!$A$2:$ZZ$496, 198, MATCH($B$1, resultados!$A$1:$ZZ$1, 0))</f>
        <v/>
      </c>
      <c r="B204">
        <f>INDEX(resultados!$A$2:$ZZ$496, 198, MATCH($B$2, resultados!$A$1:$ZZ$1, 0))</f>
        <v/>
      </c>
      <c r="C204">
        <f>INDEX(resultados!$A$2:$ZZ$496, 198, MATCH($B$3, resultados!$A$1:$ZZ$1, 0))</f>
        <v/>
      </c>
    </row>
    <row r="205">
      <c r="A205">
        <f>INDEX(resultados!$A$2:$ZZ$496, 199, MATCH($B$1, resultados!$A$1:$ZZ$1, 0))</f>
        <v/>
      </c>
      <c r="B205">
        <f>INDEX(resultados!$A$2:$ZZ$496, 199, MATCH($B$2, resultados!$A$1:$ZZ$1, 0))</f>
        <v/>
      </c>
      <c r="C205">
        <f>INDEX(resultados!$A$2:$ZZ$496, 199, MATCH($B$3, resultados!$A$1:$ZZ$1, 0))</f>
        <v/>
      </c>
    </row>
    <row r="206">
      <c r="A206">
        <f>INDEX(resultados!$A$2:$ZZ$496, 200, MATCH($B$1, resultados!$A$1:$ZZ$1, 0))</f>
        <v/>
      </c>
      <c r="B206">
        <f>INDEX(resultados!$A$2:$ZZ$496, 200, MATCH($B$2, resultados!$A$1:$ZZ$1, 0))</f>
        <v/>
      </c>
      <c r="C206">
        <f>INDEX(resultados!$A$2:$ZZ$496, 200, MATCH($B$3, resultados!$A$1:$ZZ$1, 0))</f>
        <v/>
      </c>
    </row>
    <row r="207">
      <c r="A207">
        <f>INDEX(resultados!$A$2:$ZZ$496, 201, MATCH($B$1, resultados!$A$1:$ZZ$1, 0))</f>
        <v/>
      </c>
      <c r="B207">
        <f>INDEX(resultados!$A$2:$ZZ$496, 201, MATCH($B$2, resultados!$A$1:$ZZ$1, 0))</f>
        <v/>
      </c>
      <c r="C207">
        <f>INDEX(resultados!$A$2:$ZZ$496, 201, MATCH($B$3, resultados!$A$1:$ZZ$1, 0))</f>
        <v/>
      </c>
    </row>
    <row r="208">
      <c r="A208">
        <f>INDEX(resultados!$A$2:$ZZ$496, 202, MATCH($B$1, resultados!$A$1:$ZZ$1, 0))</f>
        <v/>
      </c>
      <c r="B208">
        <f>INDEX(resultados!$A$2:$ZZ$496, 202, MATCH($B$2, resultados!$A$1:$ZZ$1, 0))</f>
        <v/>
      </c>
      <c r="C208">
        <f>INDEX(resultados!$A$2:$ZZ$496, 202, MATCH($B$3, resultados!$A$1:$ZZ$1, 0))</f>
        <v/>
      </c>
    </row>
    <row r="209">
      <c r="A209">
        <f>INDEX(resultados!$A$2:$ZZ$496, 203, MATCH($B$1, resultados!$A$1:$ZZ$1, 0))</f>
        <v/>
      </c>
      <c r="B209">
        <f>INDEX(resultados!$A$2:$ZZ$496, 203, MATCH($B$2, resultados!$A$1:$ZZ$1, 0))</f>
        <v/>
      </c>
      <c r="C209">
        <f>INDEX(resultados!$A$2:$ZZ$496, 203, MATCH($B$3, resultados!$A$1:$ZZ$1, 0))</f>
        <v/>
      </c>
    </row>
    <row r="210">
      <c r="A210">
        <f>INDEX(resultados!$A$2:$ZZ$496, 204, MATCH($B$1, resultados!$A$1:$ZZ$1, 0))</f>
        <v/>
      </c>
      <c r="B210">
        <f>INDEX(resultados!$A$2:$ZZ$496, 204, MATCH($B$2, resultados!$A$1:$ZZ$1, 0))</f>
        <v/>
      </c>
      <c r="C210">
        <f>INDEX(resultados!$A$2:$ZZ$496, 204, MATCH($B$3, resultados!$A$1:$ZZ$1, 0))</f>
        <v/>
      </c>
    </row>
    <row r="211">
      <c r="A211">
        <f>INDEX(resultados!$A$2:$ZZ$496, 205, MATCH($B$1, resultados!$A$1:$ZZ$1, 0))</f>
        <v/>
      </c>
      <c r="B211">
        <f>INDEX(resultados!$A$2:$ZZ$496, 205, MATCH($B$2, resultados!$A$1:$ZZ$1, 0))</f>
        <v/>
      </c>
      <c r="C211">
        <f>INDEX(resultados!$A$2:$ZZ$496, 205, MATCH($B$3, resultados!$A$1:$ZZ$1, 0))</f>
        <v/>
      </c>
    </row>
    <row r="212">
      <c r="A212">
        <f>INDEX(resultados!$A$2:$ZZ$496, 206, MATCH($B$1, resultados!$A$1:$ZZ$1, 0))</f>
        <v/>
      </c>
      <c r="B212">
        <f>INDEX(resultados!$A$2:$ZZ$496, 206, MATCH($B$2, resultados!$A$1:$ZZ$1, 0))</f>
        <v/>
      </c>
      <c r="C212">
        <f>INDEX(resultados!$A$2:$ZZ$496, 206, MATCH($B$3, resultados!$A$1:$ZZ$1, 0))</f>
        <v/>
      </c>
    </row>
    <row r="213">
      <c r="A213">
        <f>INDEX(resultados!$A$2:$ZZ$496, 207, MATCH($B$1, resultados!$A$1:$ZZ$1, 0))</f>
        <v/>
      </c>
      <c r="B213">
        <f>INDEX(resultados!$A$2:$ZZ$496, 207, MATCH($B$2, resultados!$A$1:$ZZ$1, 0))</f>
        <v/>
      </c>
      <c r="C213">
        <f>INDEX(resultados!$A$2:$ZZ$496, 207, MATCH($B$3, resultados!$A$1:$ZZ$1, 0))</f>
        <v/>
      </c>
    </row>
    <row r="214">
      <c r="A214">
        <f>INDEX(resultados!$A$2:$ZZ$496, 208, MATCH($B$1, resultados!$A$1:$ZZ$1, 0))</f>
        <v/>
      </c>
      <c r="B214">
        <f>INDEX(resultados!$A$2:$ZZ$496, 208, MATCH($B$2, resultados!$A$1:$ZZ$1, 0))</f>
        <v/>
      </c>
      <c r="C214">
        <f>INDEX(resultados!$A$2:$ZZ$496, 208, MATCH($B$3, resultados!$A$1:$ZZ$1, 0))</f>
        <v/>
      </c>
    </row>
    <row r="215">
      <c r="A215">
        <f>INDEX(resultados!$A$2:$ZZ$496, 209, MATCH($B$1, resultados!$A$1:$ZZ$1, 0))</f>
        <v/>
      </c>
      <c r="B215">
        <f>INDEX(resultados!$A$2:$ZZ$496, 209, MATCH($B$2, resultados!$A$1:$ZZ$1, 0))</f>
        <v/>
      </c>
      <c r="C215">
        <f>INDEX(resultados!$A$2:$ZZ$496, 209, MATCH($B$3, resultados!$A$1:$ZZ$1, 0))</f>
        <v/>
      </c>
    </row>
    <row r="216">
      <c r="A216">
        <f>INDEX(resultados!$A$2:$ZZ$496, 210, MATCH($B$1, resultados!$A$1:$ZZ$1, 0))</f>
        <v/>
      </c>
      <c r="B216">
        <f>INDEX(resultados!$A$2:$ZZ$496, 210, MATCH($B$2, resultados!$A$1:$ZZ$1, 0))</f>
        <v/>
      </c>
      <c r="C216">
        <f>INDEX(resultados!$A$2:$ZZ$496, 210, MATCH($B$3, resultados!$A$1:$ZZ$1, 0))</f>
        <v/>
      </c>
    </row>
    <row r="217">
      <c r="A217">
        <f>INDEX(resultados!$A$2:$ZZ$496, 211, MATCH($B$1, resultados!$A$1:$ZZ$1, 0))</f>
        <v/>
      </c>
      <c r="B217">
        <f>INDEX(resultados!$A$2:$ZZ$496, 211, MATCH($B$2, resultados!$A$1:$ZZ$1, 0))</f>
        <v/>
      </c>
      <c r="C217">
        <f>INDEX(resultados!$A$2:$ZZ$496, 211, MATCH($B$3, resultados!$A$1:$ZZ$1, 0))</f>
        <v/>
      </c>
    </row>
    <row r="218">
      <c r="A218">
        <f>INDEX(resultados!$A$2:$ZZ$496, 212, MATCH($B$1, resultados!$A$1:$ZZ$1, 0))</f>
        <v/>
      </c>
      <c r="B218">
        <f>INDEX(resultados!$A$2:$ZZ$496, 212, MATCH($B$2, resultados!$A$1:$ZZ$1, 0))</f>
        <v/>
      </c>
      <c r="C218">
        <f>INDEX(resultados!$A$2:$ZZ$496, 212, MATCH($B$3, resultados!$A$1:$ZZ$1, 0))</f>
        <v/>
      </c>
    </row>
    <row r="219">
      <c r="A219">
        <f>INDEX(resultados!$A$2:$ZZ$496, 213, MATCH($B$1, resultados!$A$1:$ZZ$1, 0))</f>
        <v/>
      </c>
      <c r="B219">
        <f>INDEX(resultados!$A$2:$ZZ$496, 213, MATCH($B$2, resultados!$A$1:$ZZ$1, 0))</f>
        <v/>
      </c>
      <c r="C219">
        <f>INDEX(resultados!$A$2:$ZZ$496, 213, MATCH($B$3, resultados!$A$1:$ZZ$1, 0))</f>
        <v/>
      </c>
    </row>
    <row r="220">
      <c r="A220">
        <f>INDEX(resultados!$A$2:$ZZ$496, 214, MATCH($B$1, resultados!$A$1:$ZZ$1, 0))</f>
        <v/>
      </c>
      <c r="B220">
        <f>INDEX(resultados!$A$2:$ZZ$496, 214, MATCH($B$2, resultados!$A$1:$ZZ$1, 0))</f>
        <v/>
      </c>
      <c r="C220">
        <f>INDEX(resultados!$A$2:$ZZ$496, 214, MATCH($B$3, resultados!$A$1:$ZZ$1, 0))</f>
        <v/>
      </c>
    </row>
    <row r="221">
      <c r="A221">
        <f>INDEX(resultados!$A$2:$ZZ$496, 215, MATCH($B$1, resultados!$A$1:$ZZ$1, 0))</f>
        <v/>
      </c>
      <c r="B221">
        <f>INDEX(resultados!$A$2:$ZZ$496, 215, MATCH($B$2, resultados!$A$1:$ZZ$1, 0))</f>
        <v/>
      </c>
      <c r="C221">
        <f>INDEX(resultados!$A$2:$ZZ$496, 215, MATCH($B$3, resultados!$A$1:$ZZ$1, 0))</f>
        <v/>
      </c>
    </row>
    <row r="222">
      <c r="A222">
        <f>INDEX(resultados!$A$2:$ZZ$496, 216, MATCH($B$1, resultados!$A$1:$ZZ$1, 0))</f>
        <v/>
      </c>
      <c r="B222">
        <f>INDEX(resultados!$A$2:$ZZ$496, 216, MATCH($B$2, resultados!$A$1:$ZZ$1, 0))</f>
        <v/>
      </c>
      <c r="C222">
        <f>INDEX(resultados!$A$2:$ZZ$496, 216, MATCH($B$3, resultados!$A$1:$ZZ$1, 0))</f>
        <v/>
      </c>
    </row>
    <row r="223">
      <c r="A223">
        <f>INDEX(resultados!$A$2:$ZZ$496, 217, MATCH($B$1, resultados!$A$1:$ZZ$1, 0))</f>
        <v/>
      </c>
      <c r="B223">
        <f>INDEX(resultados!$A$2:$ZZ$496, 217, MATCH($B$2, resultados!$A$1:$ZZ$1, 0))</f>
        <v/>
      </c>
      <c r="C223">
        <f>INDEX(resultados!$A$2:$ZZ$496, 217, MATCH($B$3, resultados!$A$1:$ZZ$1, 0))</f>
        <v/>
      </c>
    </row>
    <row r="224">
      <c r="A224">
        <f>INDEX(resultados!$A$2:$ZZ$496, 218, MATCH($B$1, resultados!$A$1:$ZZ$1, 0))</f>
        <v/>
      </c>
      <c r="B224">
        <f>INDEX(resultados!$A$2:$ZZ$496, 218, MATCH($B$2, resultados!$A$1:$ZZ$1, 0))</f>
        <v/>
      </c>
      <c r="C224">
        <f>INDEX(resultados!$A$2:$ZZ$496, 218, MATCH($B$3, resultados!$A$1:$ZZ$1, 0))</f>
        <v/>
      </c>
    </row>
    <row r="225">
      <c r="A225">
        <f>INDEX(resultados!$A$2:$ZZ$496, 219, MATCH($B$1, resultados!$A$1:$ZZ$1, 0))</f>
        <v/>
      </c>
      <c r="B225">
        <f>INDEX(resultados!$A$2:$ZZ$496, 219, MATCH($B$2, resultados!$A$1:$ZZ$1, 0))</f>
        <v/>
      </c>
      <c r="C225">
        <f>INDEX(resultados!$A$2:$ZZ$496, 219, MATCH($B$3, resultados!$A$1:$ZZ$1, 0))</f>
        <v/>
      </c>
    </row>
    <row r="226">
      <c r="A226">
        <f>INDEX(resultados!$A$2:$ZZ$496, 220, MATCH($B$1, resultados!$A$1:$ZZ$1, 0))</f>
        <v/>
      </c>
      <c r="B226">
        <f>INDEX(resultados!$A$2:$ZZ$496, 220, MATCH($B$2, resultados!$A$1:$ZZ$1, 0))</f>
        <v/>
      </c>
      <c r="C226">
        <f>INDEX(resultados!$A$2:$ZZ$496, 220, MATCH($B$3, resultados!$A$1:$ZZ$1, 0))</f>
        <v/>
      </c>
    </row>
    <row r="227">
      <c r="A227">
        <f>INDEX(resultados!$A$2:$ZZ$496, 221, MATCH($B$1, resultados!$A$1:$ZZ$1, 0))</f>
        <v/>
      </c>
      <c r="B227">
        <f>INDEX(resultados!$A$2:$ZZ$496, 221, MATCH($B$2, resultados!$A$1:$ZZ$1, 0))</f>
        <v/>
      </c>
      <c r="C227">
        <f>INDEX(resultados!$A$2:$ZZ$496, 221, MATCH($B$3, resultados!$A$1:$ZZ$1, 0))</f>
        <v/>
      </c>
    </row>
    <row r="228">
      <c r="A228">
        <f>INDEX(resultados!$A$2:$ZZ$496, 222, MATCH($B$1, resultados!$A$1:$ZZ$1, 0))</f>
        <v/>
      </c>
      <c r="B228">
        <f>INDEX(resultados!$A$2:$ZZ$496, 222, MATCH($B$2, resultados!$A$1:$ZZ$1, 0))</f>
        <v/>
      </c>
      <c r="C228">
        <f>INDEX(resultados!$A$2:$ZZ$496, 222, MATCH($B$3, resultados!$A$1:$ZZ$1, 0))</f>
        <v/>
      </c>
    </row>
    <row r="229">
      <c r="A229">
        <f>INDEX(resultados!$A$2:$ZZ$496, 223, MATCH($B$1, resultados!$A$1:$ZZ$1, 0))</f>
        <v/>
      </c>
      <c r="B229">
        <f>INDEX(resultados!$A$2:$ZZ$496, 223, MATCH($B$2, resultados!$A$1:$ZZ$1, 0))</f>
        <v/>
      </c>
      <c r="C229">
        <f>INDEX(resultados!$A$2:$ZZ$496, 223, MATCH($B$3, resultados!$A$1:$ZZ$1, 0))</f>
        <v/>
      </c>
    </row>
    <row r="230">
      <c r="A230">
        <f>INDEX(resultados!$A$2:$ZZ$496, 224, MATCH($B$1, resultados!$A$1:$ZZ$1, 0))</f>
        <v/>
      </c>
      <c r="B230">
        <f>INDEX(resultados!$A$2:$ZZ$496, 224, MATCH($B$2, resultados!$A$1:$ZZ$1, 0))</f>
        <v/>
      </c>
      <c r="C230">
        <f>INDEX(resultados!$A$2:$ZZ$496, 224, MATCH($B$3, resultados!$A$1:$ZZ$1, 0))</f>
        <v/>
      </c>
    </row>
    <row r="231">
      <c r="A231">
        <f>INDEX(resultados!$A$2:$ZZ$496, 225, MATCH($B$1, resultados!$A$1:$ZZ$1, 0))</f>
        <v/>
      </c>
      <c r="B231">
        <f>INDEX(resultados!$A$2:$ZZ$496, 225, MATCH($B$2, resultados!$A$1:$ZZ$1, 0))</f>
        <v/>
      </c>
      <c r="C231">
        <f>INDEX(resultados!$A$2:$ZZ$496, 225, MATCH($B$3, resultados!$A$1:$ZZ$1, 0))</f>
        <v/>
      </c>
    </row>
    <row r="232">
      <c r="A232">
        <f>INDEX(resultados!$A$2:$ZZ$496, 226, MATCH($B$1, resultados!$A$1:$ZZ$1, 0))</f>
        <v/>
      </c>
      <c r="B232">
        <f>INDEX(resultados!$A$2:$ZZ$496, 226, MATCH($B$2, resultados!$A$1:$ZZ$1, 0))</f>
        <v/>
      </c>
      <c r="C232">
        <f>INDEX(resultados!$A$2:$ZZ$496, 226, MATCH($B$3, resultados!$A$1:$ZZ$1, 0))</f>
        <v/>
      </c>
    </row>
    <row r="233">
      <c r="A233">
        <f>INDEX(resultados!$A$2:$ZZ$496, 227, MATCH($B$1, resultados!$A$1:$ZZ$1, 0))</f>
        <v/>
      </c>
      <c r="B233">
        <f>INDEX(resultados!$A$2:$ZZ$496, 227, MATCH($B$2, resultados!$A$1:$ZZ$1, 0))</f>
        <v/>
      </c>
      <c r="C233">
        <f>INDEX(resultados!$A$2:$ZZ$496, 227, MATCH($B$3, resultados!$A$1:$ZZ$1, 0))</f>
        <v/>
      </c>
    </row>
    <row r="234">
      <c r="A234">
        <f>INDEX(resultados!$A$2:$ZZ$496, 228, MATCH($B$1, resultados!$A$1:$ZZ$1, 0))</f>
        <v/>
      </c>
      <c r="B234">
        <f>INDEX(resultados!$A$2:$ZZ$496, 228, MATCH($B$2, resultados!$A$1:$ZZ$1, 0))</f>
        <v/>
      </c>
      <c r="C234">
        <f>INDEX(resultados!$A$2:$ZZ$496, 228, MATCH($B$3, resultados!$A$1:$ZZ$1, 0))</f>
        <v/>
      </c>
    </row>
    <row r="235">
      <c r="A235">
        <f>INDEX(resultados!$A$2:$ZZ$496, 229, MATCH($B$1, resultados!$A$1:$ZZ$1, 0))</f>
        <v/>
      </c>
      <c r="B235">
        <f>INDEX(resultados!$A$2:$ZZ$496, 229, MATCH($B$2, resultados!$A$1:$ZZ$1, 0))</f>
        <v/>
      </c>
      <c r="C235">
        <f>INDEX(resultados!$A$2:$ZZ$496, 229, MATCH($B$3, resultados!$A$1:$ZZ$1, 0))</f>
        <v/>
      </c>
    </row>
    <row r="236">
      <c r="A236">
        <f>INDEX(resultados!$A$2:$ZZ$496, 230, MATCH($B$1, resultados!$A$1:$ZZ$1, 0))</f>
        <v/>
      </c>
      <c r="B236">
        <f>INDEX(resultados!$A$2:$ZZ$496, 230, MATCH($B$2, resultados!$A$1:$ZZ$1, 0))</f>
        <v/>
      </c>
      <c r="C236">
        <f>INDEX(resultados!$A$2:$ZZ$496, 230, MATCH($B$3, resultados!$A$1:$ZZ$1, 0))</f>
        <v/>
      </c>
    </row>
    <row r="237">
      <c r="A237">
        <f>INDEX(resultados!$A$2:$ZZ$496, 231, MATCH($B$1, resultados!$A$1:$ZZ$1, 0))</f>
        <v/>
      </c>
      <c r="B237">
        <f>INDEX(resultados!$A$2:$ZZ$496, 231, MATCH($B$2, resultados!$A$1:$ZZ$1, 0))</f>
        <v/>
      </c>
      <c r="C237">
        <f>INDEX(resultados!$A$2:$ZZ$496, 231, MATCH($B$3, resultados!$A$1:$ZZ$1, 0))</f>
        <v/>
      </c>
    </row>
    <row r="238">
      <c r="A238">
        <f>INDEX(resultados!$A$2:$ZZ$496, 232, MATCH($B$1, resultados!$A$1:$ZZ$1, 0))</f>
        <v/>
      </c>
      <c r="B238">
        <f>INDEX(resultados!$A$2:$ZZ$496, 232, MATCH($B$2, resultados!$A$1:$ZZ$1, 0))</f>
        <v/>
      </c>
      <c r="C238">
        <f>INDEX(resultados!$A$2:$ZZ$496, 232, MATCH($B$3, resultados!$A$1:$ZZ$1, 0))</f>
        <v/>
      </c>
    </row>
    <row r="239">
      <c r="A239">
        <f>INDEX(resultados!$A$2:$ZZ$496, 233, MATCH($B$1, resultados!$A$1:$ZZ$1, 0))</f>
        <v/>
      </c>
      <c r="B239">
        <f>INDEX(resultados!$A$2:$ZZ$496, 233, MATCH($B$2, resultados!$A$1:$ZZ$1, 0))</f>
        <v/>
      </c>
      <c r="C239">
        <f>INDEX(resultados!$A$2:$ZZ$496, 233, MATCH($B$3, resultados!$A$1:$ZZ$1, 0))</f>
        <v/>
      </c>
    </row>
    <row r="240">
      <c r="A240">
        <f>INDEX(resultados!$A$2:$ZZ$496, 234, MATCH($B$1, resultados!$A$1:$ZZ$1, 0))</f>
        <v/>
      </c>
      <c r="B240">
        <f>INDEX(resultados!$A$2:$ZZ$496, 234, MATCH($B$2, resultados!$A$1:$ZZ$1, 0))</f>
        <v/>
      </c>
      <c r="C240">
        <f>INDEX(resultados!$A$2:$ZZ$496, 234, MATCH($B$3, resultados!$A$1:$ZZ$1, 0))</f>
        <v/>
      </c>
    </row>
    <row r="241">
      <c r="A241">
        <f>INDEX(resultados!$A$2:$ZZ$496, 235, MATCH($B$1, resultados!$A$1:$ZZ$1, 0))</f>
        <v/>
      </c>
      <c r="B241">
        <f>INDEX(resultados!$A$2:$ZZ$496, 235, MATCH($B$2, resultados!$A$1:$ZZ$1, 0))</f>
        <v/>
      </c>
      <c r="C241">
        <f>INDEX(resultados!$A$2:$ZZ$496, 235, MATCH($B$3, resultados!$A$1:$ZZ$1, 0))</f>
        <v/>
      </c>
    </row>
    <row r="242">
      <c r="A242">
        <f>INDEX(resultados!$A$2:$ZZ$496, 236, MATCH($B$1, resultados!$A$1:$ZZ$1, 0))</f>
        <v/>
      </c>
      <c r="B242">
        <f>INDEX(resultados!$A$2:$ZZ$496, 236, MATCH($B$2, resultados!$A$1:$ZZ$1, 0))</f>
        <v/>
      </c>
      <c r="C242">
        <f>INDEX(resultados!$A$2:$ZZ$496, 236, MATCH($B$3, resultados!$A$1:$ZZ$1, 0))</f>
        <v/>
      </c>
    </row>
    <row r="243">
      <c r="A243">
        <f>INDEX(resultados!$A$2:$ZZ$496, 237, MATCH($B$1, resultados!$A$1:$ZZ$1, 0))</f>
        <v/>
      </c>
      <c r="B243">
        <f>INDEX(resultados!$A$2:$ZZ$496, 237, MATCH($B$2, resultados!$A$1:$ZZ$1, 0))</f>
        <v/>
      </c>
      <c r="C243">
        <f>INDEX(resultados!$A$2:$ZZ$496, 237, MATCH($B$3, resultados!$A$1:$ZZ$1, 0))</f>
        <v/>
      </c>
    </row>
    <row r="244">
      <c r="A244">
        <f>INDEX(resultados!$A$2:$ZZ$496, 238, MATCH($B$1, resultados!$A$1:$ZZ$1, 0))</f>
        <v/>
      </c>
      <c r="B244">
        <f>INDEX(resultados!$A$2:$ZZ$496, 238, MATCH($B$2, resultados!$A$1:$ZZ$1, 0))</f>
        <v/>
      </c>
      <c r="C244">
        <f>INDEX(resultados!$A$2:$ZZ$496, 238, MATCH($B$3, resultados!$A$1:$ZZ$1, 0))</f>
        <v/>
      </c>
    </row>
    <row r="245">
      <c r="A245">
        <f>INDEX(resultados!$A$2:$ZZ$496, 239, MATCH($B$1, resultados!$A$1:$ZZ$1, 0))</f>
        <v/>
      </c>
      <c r="B245">
        <f>INDEX(resultados!$A$2:$ZZ$496, 239, MATCH($B$2, resultados!$A$1:$ZZ$1, 0))</f>
        <v/>
      </c>
      <c r="C245">
        <f>INDEX(resultados!$A$2:$ZZ$496, 239, MATCH($B$3, resultados!$A$1:$ZZ$1, 0))</f>
        <v/>
      </c>
    </row>
    <row r="246">
      <c r="A246">
        <f>INDEX(resultados!$A$2:$ZZ$496, 240, MATCH($B$1, resultados!$A$1:$ZZ$1, 0))</f>
        <v/>
      </c>
      <c r="B246">
        <f>INDEX(resultados!$A$2:$ZZ$496, 240, MATCH($B$2, resultados!$A$1:$ZZ$1, 0))</f>
        <v/>
      </c>
      <c r="C246">
        <f>INDEX(resultados!$A$2:$ZZ$496, 240, MATCH($B$3, resultados!$A$1:$ZZ$1, 0))</f>
        <v/>
      </c>
    </row>
    <row r="247">
      <c r="A247">
        <f>INDEX(resultados!$A$2:$ZZ$496, 241, MATCH($B$1, resultados!$A$1:$ZZ$1, 0))</f>
        <v/>
      </c>
      <c r="B247">
        <f>INDEX(resultados!$A$2:$ZZ$496, 241, MATCH($B$2, resultados!$A$1:$ZZ$1, 0))</f>
        <v/>
      </c>
      <c r="C247">
        <f>INDEX(resultados!$A$2:$ZZ$496, 241, MATCH($B$3, resultados!$A$1:$ZZ$1, 0))</f>
        <v/>
      </c>
    </row>
    <row r="248">
      <c r="A248">
        <f>INDEX(resultados!$A$2:$ZZ$496, 242, MATCH($B$1, resultados!$A$1:$ZZ$1, 0))</f>
        <v/>
      </c>
      <c r="B248">
        <f>INDEX(resultados!$A$2:$ZZ$496, 242, MATCH($B$2, resultados!$A$1:$ZZ$1, 0))</f>
        <v/>
      </c>
      <c r="C248">
        <f>INDEX(resultados!$A$2:$ZZ$496, 242, MATCH($B$3, resultados!$A$1:$ZZ$1, 0))</f>
        <v/>
      </c>
    </row>
    <row r="249">
      <c r="A249">
        <f>INDEX(resultados!$A$2:$ZZ$496, 243, MATCH($B$1, resultados!$A$1:$ZZ$1, 0))</f>
        <v/>
      </c>
      <c r="B249">
        <f>INDEX(resultados!$A$2:$ZZ$496, 243, MATCH($B$2, resultados!$A$1:$ZZ$1, 0))</f>
        <v/>
      </c>
      <c r="C249">
        <f>INDEX(resultados!$A$2:$ZZ$496, 243, MATCH($B$3, resultados!$A$1:$ZZ$1, 0))</f>
        <v/>
      </c>
    </row>
    <row r="250">
      <c r="A250">
        <f>INDEX(resultados!$A$2:$ZZ$496, 244, MATCH($B$1, resultados!$A$1:$ZZ$1, 0))</f>
        <v/>
      </c>
      <c r="B250">
        <f>INDEX(resultados!$A$2:$ZZ$496, 244, MATCH($B$2, resultados!$A$1:$ZZ$1, 0))</f>
        <v/>
      </c>
      <c r="C250">
        <f>INDEX(resultados!$A$2:$ZZ$496, 244, MATCH($B$3, resultados!$A$1:$ZZ$1, 0))</f>
        <v/>
      </c>
    </row>
    <row r="251">
      <c r="A251">
        <f>INDEX(resultados!$A$2:$ZZ$496, 245, MATCH($B$1, resultados!$A$1:$ZZ$1, 0))</f>
        <v/>
      </c>
      <c r="B251">
        <f>INDEX(resultados!$A$2:$ZZ$496, 245, MATCH($B$2, resultados!$A$1:$ZZ$1, 0))</f>
        <v/>
      </c>
      <c r="C251">
        <f>INDEX(resultados!$A$2:$ZZ$496, 245, MATCH($B$3, resultados!$A$1:$ZZ$1, 0))</f>
        <v/>
      </c>
    </row>
    <row r="252">
      <c r="A252">
        <f>INDEX(resultados!$A$2:$ZZ$496, 246, MATCH($B$1, resultados!$A$1:$ZZ$1, 0))</f>
        <v/>
      </c>
      <c r="B252">
        <f>INDEX(resultados!$A$2:$ZZ$496, 246, MATCH($B$2, resultados!$A$1:$ZZ$1, 0))</f>
        <v/>
      </c>
      <c r="C252">
        <f>INDEX(resultados!$A$2:$ZZ$496, 246, MATCH($B$3, resultados!$A$1:$ZZ$1, 0))</f>
        <v/>
      </c>
    </row>
    <row r="253">
      <c r="A253">
        <f>INDEX(resultados!$A$2:$ZZ$496, 247, MATCH($B$1, resultados!$A$1:$ZZ$1, 0))</f>
        <v/>
      </c>
      <c r="B253">
        <f>INDEX(resultados!$A$2:$ZZ$496, 247, MATCH($B$2, resultados!$A$1:$ZZ$1, 0))</f>
        <v/>
      </c>
      <c r="C253">
        <f>INDEX(resultados!$A$2:$ZZ$496, 247, MATCH($B$3, resultados!$A$1:$ZZ$1, 0))</f>
        <v/>
      </c>
    </row>
    <row r="254">
      <c r="A254">
        <f>INDEX(resultados!$A$2:$ZZ$496, 248, MATCH($B$1, resultados!$A$1:$ZZ$1, 0))</f>
        <v/>
      </c>
      <c r="B254">
        <f>INDEX(resultados!$A$2:$ZZ$496, 248, MATCH($B$2, resultados!$A$1:$ZZ$1, 0))</f>
        <v/>
      </c>
      <c r="C254">
        <f>INDEX(resultados!$A$2:$ZZ$496, 248, MATCH($B$3, resultados!$A$1:$ZZ$1, 0))</f>
        <v/>
      </c>
    </row>
    <row r="255">
      <c r="A255">
        <f>INDEX(resultados!$A$2:$ZZ$496, 249, MATCH($B$1, resultados!$A$1:$ZZ$1, 0))</f>
        <v/>
      </c>
      <c r="B255">
        <f>INDEX(resultados!$A$2:$ZZ$496, 249, MATCH($B$2, resultados!$A$1:$ZZ$1, 0))</f>
        <v/>
      </c>
      <c r="C255">
        <f>INDEX(resultados!$A$2:$ZZ$496, 249, MATCH($B$3, resultados!$A$1:$ZZ$1, 0))</f>
        <v/>
      </c>
    </row>
    <row r="256">
      <c r="A256">
        <f>INDEX(resultados!$A$2:$ZZ$496, 250, MATCH($B$1, resultados!$A$1:$ZZ$1, 0))</f>
        <v/>
      </c>
      <c r="B256">
        <f>INDEX(resultados!$A$2:$ZZ$496, 250, MATCH($B$2, resultados!$A$1:$ZZ$1, 0))</f>
        <v/>
      </c>
      <c r="C256">
        <f>INDEX(resultados!$A$2:$ZZ$496, 250, MATCH($B$3, resultados!$A$1:$ZZ$1, 0))</f>
        <v/>
      </c>
    </row>
    <row r="257">
      <c r="A257">
        <f>INDEX(resultados!$A$2:$ZZ$496, 251, MATCH($B$1, resultados!$A$1:$ZZ$1, 0))</f>
        <v/>
      </c>
      <c r="B257">
        <f>INDEX(resultados!$A$2:$ZZ$496, 251, MATCH($B$2, resultados!$A$1:$ZZ$1, 0))</f>
        <v/>
      </c>
      <c r="C257">
        <f>INDEX(resultados!$A$2:$ZZ$496, 251, MATCH($B$3, resultados!$A$1:$ZZ$1, 0))</f>
        <v/>
      </c>
    </row>
    <row r="258">
      <c r="A258">
        <f>INDEX(resultados!$A$2:$ZZ$496, 252, MATCH($B$1, resultados!$A$1:$ZZ$1, 0))</f>
        <v/>
      </c>
      <c r="B258">
        <f>INDEX(resultados!$A$2:$ZZ$496, 252, MATCH($B$2, resultados!$A$1:$ZZ$1, 0))</f>
        <v/>
      </c>
      <c r="C258">
        <f>INDEX(resultados!$A$2:$ZZ$496, 252, MATCH($B$3, resultados!$A$1:$ZZ$1, 0))</f>
        <v/>
      </c>
    </row>
    <row r="259">
      <c r="A259">
        <f>INDEX(resultados!$A$2:$ZZ$496, 253, MATCH($B$1, resultados!$A$1:$ZZ$1, 0))</f>
        <v/>
      </c>
      <c r="B259">
        <f>INDEX(resultados!$A$2:$ZZ$496, 253, MATCH($B$2, resultados!$A$1:$ZZ$1, 0))</f>
        <v/>
      </c>
      <c r="C259">
        <f>INDEX(resultados!$A$2:$ZZ$496, 253, MATCH($B$3, resultados!$A$1:$ZZ$1, 0))</f>
        <v/>
      </c>
    </row>
    <row r="260">
      <c r="A260">
        <f>INDEX(resultados!$A$2:$ZZ$496, 254, MATCH($B$1, resultados!$A$1:$ZZ$1, 0))</f>
        <v/>
      </c>
      <c r="B260">
        <f>INDEX(resultados!$A$2:$ZZ$496, 254, MATCH($B$2, resultados!$A$1:$ZZ$1, 0))</f>
        <v/>
      </c>
      <c r="C260">
        <f>INDEX(resultados!$A$2:$ZZ$496, 254, MATCH($B$3, resultados!$A$1:$ZZ$1, 0))</f>
        <v/>
      </c>
    </row>
    <row r="261">
      <c r="A261">
        <f>INDEX(resultados!$A$2:$ZZ$496, 255, MATCH($B$1, resultados!$A$1:$ZZ$1, 0))</f>
        <v/>
      </c>
      <c r="B261">
        <f>INDEX(resultados!$A$2:$ZZ$496, 255, MATCH($B$2, resultados!$A$1:$ZZ$1, 0))</f>
        <v/>
      </c>
      <c r="C261">
        <f>INDEX(resultados!$A$2:$ZZ$496, 255, MATCH($B$3, resultados!$A$1:$ZZ$1, 0))</f>
        <v/>
      </c>
    </row>
    <row r="262">
      <c r="A262">
        <f>INDEX(resultados!$A$2:$ZZ$496, 256, MATCH($B$1, resultados!$A$1:$ZZ$1, 0))</f>
        <v/>
      </c>
      <c r="B262">
        <f>INDEX(resultados!$A$2:$ZZ$496, 256, MATCH($B$2, resultados!$A$1:$ZZ$1, 0))</f>
        <v/>
      </c>
      <c r="C262">
        <f>INDEX(resultados!$A$2:$ZZ$496, 256, MATCH($B$3, resultados!$A$1:$ZZ$1, 0))</f>
        <v/>
      </c>
    </row>
    <row r="263">
      <c r="A263">
        <f>INDEX(resultados!$A$2:$ZZ$496, 257, MATCH($B$1, resultados!$A$1:$ZZ$1, 0))</f>
        <v/>
      </c>
      <c r="B263">
        <f>INDEX(resultados!$A$2:$ZZ$496, 257, MATCH($B$2, resultados!$A$1:$ZZ$1, 0))</f>
        <v/>
      </c>
      <c r="C263">
        <f>INDEX(resultados!$A$2:$ZZ$496, 257, MATCH($B$3, resultados!$A$1:$ZZ$1, 0))</f>
        <v/>
      </c>
    </row>
    <row r="264">
      <c r="A264">
        <f>INDEX(resultados!$A$2:$ZZ$496, 258, MATCH($B$1, resultados!$A$1:$ZZ$1, 0))</f>
        <v/>
      </c>
      <c r="B264">
        <f>INDEX(resultados!$A$2:$ZZ$496, 258, MATCH($B$2, resultados!$A$1:$ZZ$1, 0))</f>
        <v/>
      </c>
      <c r="C264">
        <f>INDEX(resultados!$A$2:$ZZ$496, 258, MATCH($B$3, resultados!$A$1:$ZZ$1, 0))</f>
        <v/>
      </c>
    </row>
    <row r="265">
      <c r="A265">
        <f>INDEX(resultados!$A$2:$ZZ$496, 259, MATCH($B$1, resultados!$A$1:$ZZ$1, 0))</f>
        <v/>
      </c>
      <c r="B265">
        <f>INDEX(resultados!$A$2:$ZZ$496, 259, MATCH($B$2, resultados!$A$1:$ZZ$1, 0))</f>
        <v/>
      </c>
      <c r="C265">
        <f>INDEX(resultados!$A$2:$ZZ$496, 259, MATCH($B$3, resultados!$A$1:$ZZ$1, 0))</f>
        <v/>
      </c>
    </row>
    <row r="266">
      <c r="A266">
        <f>INDEX(resultados!$A$2:$ZZ$496, 260, MATCH($B$1, resultados!$A$1:$ZZ$1, 0))</f>
        <v/>
      </c>
      <c r="B266">
        <f>INDEX(resultados!$A$2:$ZZ$496, 260, MATCH($B$2, resultados!$A$1:$ZZ$1, 0))</f>
        <v/>
      </c>
      <c r="C266">
        <f>INDEX(resultados!$A$2:$ZZ$496, 260, MATCH($B$3, resultados!$A$1:$ZZ$1, 0))</f>
        <v/>
      </c>
    </row>
    <row r="267">
      <c r="A267">
        <f>INDEX(resultados!$A$2:$ZZ$496, 261, MATCH($B$1, resultados!$A$1:$ZZ$1, 0))</f>
        <v/>
      </c>
      <c r="B267">
        <f>INDEX(resultados!$A$2:$ZZ$496, 261, MATCH($B$2, resultados!$A$1:$ZZ$1, 0))</f>
        <v/>
      </c>
      <c r="C267">
        <f>INDEX(resultados!$A$2:$ZZ$496, 261, MATCH($B$3, resultados!$A$1:$ZZ$1, 0))</f>
        <v/>
      </c>
    </row>
    <row r="268">
      <c r="A268">
        <f>INDEX(resultados!$A$2:$ZZ$496, 262, MATCH($B$1, resultados!$A$1:$ZZ$1, 0))</f>
        <v/>
      </c>
      <c r="B268">
        <f>INDEX(resultados!$A$2:$ZZ$496, 262, MATCH($B$2, resultados!$A$1:$ZZ$1, 0))</f>
        <v/>
      </c>
      <c r="C268">
        <f>INDEX(resultados!$A$2:$ZZ$496, 262, MATCH($B$3, resultados!$A$1:$ZZ$1, 0))</f>
        <v/>
      </c>
    </row>
    <row r="269">
      <c r="A269">
        <f>INDEX(resultados!$A$2:$ZZ$496, 263, MATCH($B$1, resultados!$A$1:$ZZ$1, 0))</f>
        <v/>
      </c>
      <c r="B269">
        <f>INDEX(resultados!$A$2:$ZZ$496, 263, MATCH($B$2, resultados!$A$1:$ZZ$1, 0))</f>
        <v/>
      </c>
      <c r="C269">
        <f>INDEX(resultados!$A$2:$ZZ$496, 263, MATCH($B$3, resultados!$A$1:$ZZ$1, 0))</f>
        <v/>
      </c>
    </row>
    <row r="270">
      <c r="A270">
        <f>INDEX(resultados!$A$2:$ZZ$496, 264, MATCH($B$1, resultados!$A$1:$ZZ$1, 0))</f>
        <v/>
      </c>
      <c r="B270">
        <f>INDEX(resultados!$A$2:$ZZ$496, 264, MATCH($B$2, resultados!$A$1:$ZZ$1, 0))</f>
        <v/>
      </c>
      <c r="C270">
        <f>INDEX(resultados!$A$2:$ZZ$496, 264, MATCH($B$3, resultados!$A$1:$ZZ$1, 0))</f>
        <v/>
      </c>
    </row>
    <row r="271">
      <c r="A271">
        <f>INDEX(resultados!$A$2:$ZZ$496, 265, MATCH($B$1, resultados!$A$1:$ZZ$1, 0))</f>
        <v/>
      </c>
      <c r="B271">
        <f>INDEX(resultados!$A$2:$ZZ$496, 265, MATCH($B$2, resultados!$A$1:$ZZ$1, 0))</f>
        <v/>
      </c>
      <c r="C271">
        <f>INDEX(resultados!$A$2:$ZZ$496, 265, MATCH($B$3, resultados!$A$1:$ZZ$1, 0))</f>
        <v/>
      </c>
    </row>
    <row r="272">
      <c r="A272">
        <f>INDEX(resultados!$A$2:$ZZ$496, 266, MATCH($B$1, resultados!$A$1:$ZZ$1, 0))</f>
        <v/>
      </c>
      <c r="B272">
        <f>INDEX(resultados!$A$2:$ZZ$496, 266, MATCH($B$2, resultados!$A$1:$ZZ$1, 0))</f>
        <v/>
      </c>
      <c r="C272">
        <f>INDEX(resultados!$A$2:$ZZ$496, 266, MATCH($B$3, resultados!$A$1:$ZZ$1, 0))</f>
        <v/>
      </c>
    </row>
    <row r="273">
      <c r="A273">
        <f>INDEX(resultados!$A$2:$ZZ$496, 267, MATCH($B$1, resultados!$A$1:$ZZ$1, 0))</f>
        <v/>
      </c>
      <c r="B273">
        <f>INDEX(resultados!$A$2:$ZZ$496, 267, MATCH($B$2, resultados!$A$1:$ZZ$1, 0))</f>
        <v/>
      </c>
      <c r="C273">
        <f>INDEX(resultados!$A$2:$ZZ$496, 267, MATCH($B$3, resultados!$A$1:$ZZ$1, 0))</f>
        <v/>
      </c>
    </row>
    <row r="274">
      <c r="A274">
        <f>INDEX(resultados!$A$2:$ZZ$496, 268, MATCH($B$1, resultados!$A$1:$ZZ$1, 0))</f>
        <v/>
      </c>
      <c r="B274">
        <f>INDEX(resultados!$A$2:$ZZ$496, 268, MATCH($B$2, resultados!$A$1:$ZZ$1, 0))</f>
        <v/>
      </c>
      <c r="C274">
        <f>INDEX(resultados!$A$2:$ZZ$496, 268, MATCH($B$3, resultados!$A$1:$ZZ$1, 0))</f>
        <v/>
      </c>
    </row>
    <row r="275">
      <c r="A275">
        <f>INDEX(resultados!$A$2:$ZZ$496, 269, MATCH($B$1, resultados!$A$1:$ZZ$1, 0))</f>
        <v/>
      </c>
      <c r="B275">
        <f>INDEX(resultados!$A$2:$ZZ$496, 269, MATCH($B$2, resultados!$A$1:$ZZ$1, 0))</f>
        <v/>
      </c>
      <c r="C275">
        <f>INDEX(resultados!$A$2:$ZZ$496, 269, MATCH($B$3, resultados!$A$1:$ZZ$1, 0))</f>
        <v/>
      </c>
    </row>
    <row r="276">
      <c r="A276">
        <f>INDEX(resultados!$A$2:$ZZ$496, 270, MATCH($B$1, resultados!$A$1:$ZZ$1, 0))</f>
        <v/>
      </c>
      <c r="B276">
        <f>INDEX(resultados!$A$2:$ZZ$496, 270, MATCH($B$2, resultados!$A$1:$ZZ$1, 0))</f>
        <v/>
      </c>
      <c r="C276">
        <f>INDEX(resultados!$A$2:$ZZ$496, 270, MATCH($B$3, resultados!$A$1:$ZZ$1, 0))</f>
        <v/>
      </c>
    </row>
    <row r="277">
      <c r="A277">
        <f>INDEX(resultados!$A$2:$ZZ$496, 271, MATCH($B$1, resultados!$A$1:$ZZ$1, 0))</f>
        <v/>
      </c>
      <c r="B277">
        <f>INDEX(resultados!$A$2:$ZZ$496, 271, MATCH($B$2, resultados!$A$1:$ZZ$1, 0))</f>
        <v/>
      </c>
      <c r="C277">
        <f>INDEX(resultados!$A$2:$ZZ$496, 271, MATCH($B$3, resultados!$A$1:$ZZ$1, 0))</f>
        <v/>
      </c>
    </row>
    <row r="278">
      <c r="A278">
        <f>INDEX(resultados!$A$2:$ZZ$496, 272, MATCH($B$1, resultados!$A$1:$ZZ$1, 0))</f>
        <v/>
      </c>
      <c r="B278">
        <f>INDEX(resultados!$A$2:$ZZ$496, 272, MATCH($B$2, resultados!$A$1:$ZZ$1, 0))</f>
        <v/>
      </c>
      <c r="C278">
        <f>INDEX(resultados!$A$2:$ZZ$496, 272, MATCH($B$3, resultados!$A$1:$ZZ$1, 0))</f>
        <v/>
      </c>
    </row>
    <row r="279">
      <c r="A279">
        <f>INDEX(resultados!$A$2:$ZZ$496, 273, MATCH($B$1, resultados!$A$1:$ZZ$1, 0))</f>
        <v/>
      </c>
      <c r="B279">
        <f>INDEX(resultados!$A$2:$ZZ$496, 273, MATCH($B$2, resultados!$A$1:$ZZ$1, 0))</f>
        <v/>
      </c>
      <c r="C279">
        <f>INDEX(resultados!$A$2:$ZZ$496, 273, MATCH($B$3, resultados!$A$1:$ZZ$1, 0))</f>
        <v/>
      </c>
    </row>
    <row r="280">
      <c r="A280">
        <f>INDEX(resultados!$A$2:$ZZ$496, 274, MATCH($B$1, resultados!$A$1:$ZZ$1, 0))</f>
        <v/>
      </c>
      <c r="B280">
        <f>INDEX(resultados!$A$2:$ZZ$496, 274, MATCH($B$2, resultados!$A$1:$ZZ$1, 0))</f>
        <v/>
      </c>
      <c r="C280">
        <f>INDEX(resultados!$A$2:$ZZ$496, 274, MATCH($B$3, resultados!$A$1:$ZZ$1, 0))</f>
        <v/>
      </c>
    </row>
    <row r="281">
      <c r="A281">
        <f>INDEX(resultados!$A$2:$ZZ$496, 275, MATCH($B$1, resultados!$A$1:$ZZ$1, 0))</f>
        <v/>
      </c>
      <c r="B281">
        <f>INDEX(resultados!$A$2:$ZZ$496, 275, MATCH($B$2, resultados!$A$1:$ZZ$1, 0))</f>
        <v/>
      </c>
      <c r="C281">
        <f>INDEX(resultados!$A$2:$ZZ$496, 275, MATCH($B$3, resultados!$A$1:$ZZ$1, 0))</f>
        <v/>
      </c>
    </row>
    <row r="282">
      <c r="A282">
        <f>INDEX(resultados!$A$2:$ZZ$496, 276, MATCH($B$1, resultados!$A$1:$ZZ$1, 0))</f>
        <v/>
      </c>
      <c r="B282">
        <f>INDEX(resultados!$A$2:$ZZ$496, 276, MATCH($B$2, resultados!$A$1:$ZZ$1, 0))</f>
        <v/>
      </c>
      <c r="C282">
        <f>INDEX(resultados!$A$2:$ZZ$496, 276, MATCH($B$3, resultados!$A$1:$ZZ$1, 0))</f>
        <v/>
      </c>
    </row>
    <row r="283">
      <c r="A283">
        <f>INDEX(resultados!$A$2:$ZZ$496, 277, MATCH($B$1, resultados!$A$1:$ZZ$1, 0))</f>
        <v/>
      </c>
      <c r="B283">
        <f>INDEX(resultados!$A$2:$ZZ$496, 277, MATCH($B$2, resultados!$A$1:$ZZ$1, 0))</f>
        <v/>
      </c>
      <c r="C283">
        <f>INDEX(resultados!$A$2:$ZZ$496, 277, MATCH($B$3, resultados!$A$1:$ZZ$1, 0))</f>
        <v/>
      </c>
    </row>
    <row r="284">
      <c r="A284">
        <f>INDEX(resultados!$A$2:$ZZ$496, 278, MATCH($B$1, resultados!$A$1:$ZZ$1, 0))</f>
        <v/>
      </c>
      <c r="B284">
        <f>INDEX(resultados!$A$2:$ZZ$496, 278, MATCH($B$2, resultados!$A$1:$ZZ$1, 0))</f>
        <v/>
      </c>
      <c r="C284">
        <f>INDEX(resultados!$A$2:$ZZ$496, 278, MATCH($B$3, resultados!$A$1:$ZZ$1, 0))</f>
        <v/>
      </c>
    </row>
    <row r="285">
      <c r="A285">
        <f>INDEX(resultados!$A$2:$ZZ$496, 279, MATCH($B$1, resultados!$A$1:$ZZ$1, 0))</f>
        <v/>
      </c>
      <c r="B285">
        <f>INDEX(resultados!$A$2:$ZZ$496, 279, MATCH($B$2, resultados!$A$1:$ZZ$1, 0))</f>
        <v/>
      </c>
      <c r="C285">
        <f>INDEX(resultados!$A$2:$ZZ$496, 279, MATCH($B$3, resultados!$A$1:$ZZ$1, 0))</f>
        <v/>
      </c>
    </row>
    <row r="286">
      <c r="A286">
        <f>INDEX(resultados!$A$2:$ZZ$496, 280, MATCH($B$1, resultados!$A$1:$ZZ$1, 0))</f>
        <v/>
      </c>
      <c r="B286">
        <f>INDEX(resultados!$A$2:$ZZ$496, 280, MATCH($B$2, resultados!$A$1:$ZZ$1, 0))</f>
        <v/>
      </c>
      <c r="C286">
        <f>INDEX(resultados!$A$2:$ZZ$496, 280, MATCH($B$3, resultados!$A$1:$ZZ$1, 0))</f>
        <v/>
      </c>
    </row>
    <row r="287">
      <c r="A287">
        <f>INDEX(resultados!$A$2:$ZZ$496, 281, MATCH($B$1, resultados!$A$1:$ZZ$1, 0))</f>
        <v/>
      </c>
      <c r="B287">
        <f>INDEX(resultados!$A$2:$ZZ$496, 281, MATCH($B$2, resultados!$A$1:$ZZ$1, 0))</f>
        <v/>
      </c>
      <c r="C287">
        <f>INDEX(resultados!$A$2:$ZZ$496, 281, MATCH($B$3, resultados!$A$1:$ZZ$1, 0))</f>
        <v/>
      </c>
    </row>
    <row r="288">
      <c r="A288">
        <f>INDEX(resultados!$A$2:$ZZ$496, 282, MATCH($B$1, resultados!$A$1:$ZZ$1, 0))</f>
        <v/>
      </c>
      <c r="B288">
        <f>INDEX(resultados!$A$2:$ZZ$496, 282, MATCH($B$2, resultados!$A$1:$ZZ$1, 0))</f>
        <v/>
      </c>
      <c r="C288">
        <f>INDEX(resultados!$A$2:$ZZ$496, 282, MATCH($B$3, resultados!$A$1:$ZZ$1, 0))</f>
        <v/>
      </c>
    </row>
    <row r="289">
      <c r="A289">
        <f>INDEX(resultados!$A$2:$ZZ$496, 283, MATCH($B$1, resultados!$A$1:$ZZ$1, 0))</f>
        <v/>
      </c>
      <c r="B289">
        <f>INDEX(resultados!$A$2:$ZZ$496, 283, MATCH($B$2, resultados!$A$1:$ZZ$1, 0))</f>
        <v/>
      </c>
      <c r="C289">
        <f>INDEX(resultados!$A$2:$ZZ$496, 283, MATCH($B$3, resultados!$A$1:$ZZ$1, 0))</f>
        <v/>
      </c>
    </row>
    <row r="290">
      <c r="A290">
        <f>INDEX(resultados!$A$2:$ZZ$496, 284, MATCH($B$1, resultados!$A$1:$ZZ$1, 0))</f>
        <v/>
      </c>
      <c r="B290">
        <f>INDEX(resultados!$A$2:$ZZ$496, 284, MATCH($B$2, resultados!$A$1:$ZZ$1, 0))</f>
        <v/>
      </c>
      <c r="C290">
        <f>INDEX(resultados!$A$2:$ZZ$496, 284, MATCH($B$3, resultados!$A$1:$ZZ$1, 0))</f>
        <v/>
      </c>
    </row>
    <row r="291">
      <c r="A291">
        <f>INDEX(resultados!$A$2:$ZZ$496, 285, MATCH($B$1, resultados!$A$1:$ZZ$1, 0))</f>
        <v/>
      </c>
      <c r="B291">
        <f>INDEX(resultados!$A$2:$ZZ$496, 285, MATCH($B$2, resultados!$A$1:$ZZ$1, 0))</f>
        <v/>
      </c>
      <c r="C291">
        <f>INDEX(resultados!$A$2:$ZZ$496, 285, MATCH($B$3, resultados!$A$1:$ZZ$1, 0))</f>
        <v/>
      </c>
    </row>
    <row r="292">
      <c r="A292">
        <f>INDEX(resultados!$A$2:$ZZ$496, 286, MATCH($B$1, resultados!$A$1:$ZZ$1, 0))</f>
        <v/>
      </c>
      <c r="B292">
        <f>INDEX(resultados!$A$2:$ZZ$496, 286, MATCH($B$2, resultados!$A$1:$ZZ$1, 0))</f>
        <v/>
      </c>
      <c r="C292">
        <f>INDEX(resultados!$A$2:$ZZ$496, 286, MATCH($B$3, resultados!$A$1:$ZZ$1, 0))</f>
        <v/>
      </c>
    </row>
    <row r="293">
      <c r="A293">
        <f>INDEX(resultados!$A$2:$ZZ$496, 287, MATCH($B$1, resultados!$A$1:$ZZ$1, 0))</f>
        <v/>
      </c>
      <c r="B293">
        <f>INDEX(resultados!$A$2:$ZZ$496, 287, MATCH($B$2, resultados!$A$1:$ZZ$1, 0))</f>
        <v/>
      </c>
      <c r="C293">
        <f>INDEX(resultados!$A$2:$ZZ$496, 287, MATCH($B$3, resultados!$A$1:$ZZ$1, 0))</f>
        <v/>
      </c>
    </row>
    <row r="294">
      <c r="A294">
        <f>INDEX(resultados!$A$2:$ZZ$496, 288, MATCH($B$1, resultados!$A$1:$ZZ$1, 0))</f>
        <v/>
      </c>
      <c r="B294">
        <f>INDEX(resultados!$A$2:$ZZ$496, 288, MATCH($B$2, resultados!$A$1:$ZZ$1, 0))</f>
        <v/>
      </c>
      <c r="C294">
        <f>INDEX(resultados!$A$2:$ZZ$496, 288, MATCH($B$3, resultados!$A$1:$ZZ$1, 0))</f>
        <v/>
      </c>
    </row>
    <row r="295">
      <c r="A295">
        <f>INDEX(resultados!$A$2:$ZZ$496, 289, MATCH($B$1, resultados!$A$1:$ZZ$1, 0))</f>
        <v/>
      </c>
      <c r="B295">
        <f>INDEX(resultados!$A$2:$ZZ$496, 289, MATCH($B$2, resultados!$A$1:$ZZ$1, 0))</f>
        <v/>
      </c>
      <c r="C295">
        <f>INDEX(resultados!$A$2:$ZZ$496, 289, MATCH($B$3, resultados!$A$1:$ZZ$1, 0))</f>
        <v/>
      </c>
    </row>
    <row r="296">
      <c r="A296">
        <f>INDEX(resultados!$A$2:$ZZ$496, 290, MATCH($B$1, resultados!$A$1:$ZZ$1, 0))</f>
        <v/>
      </c>
      <c r="B296">
        <f>INDEX(resultados!$A$2:$ZZ$496, 290, MATCH($B$2, resultados!$A$1:$ZZ$1, 0))</f>
        <v/>
      </c>
      <c r="C296">
        <f>INDEX(resultados!$A$2:$ZZ$496, 290, MATCH($B$3, resultados!$A$1:$ZZ$1, 0))</f>
        <v/>
      </c>
    </row>
    <row r="297">
      <c r="A297">
        <f>INDEX(resultados!$A$2:$ZZ$496, 291, MATCH($B$1, resultados!$A$1:$ZZ$1, 0))</f>
        <v/>
      </c>
      <c r="B297">
        <f>INDEX(resultados!$A$2:$ZZ$496, 291, MATCH($B$2, resultados!$A$1:$ZZ$1, 0))</f>
        <v/>
      </c>
      <c r="C297">
        <f>INDEX(resultados!$A$2:$ZZ$496, 291, MATCH($B$3, resultados!$A$1:$ZZ$1, 0))</f>
        <v/>
      </c>
    </row>
    <row r="298">
      <c r="A298">
        <f>INDEX(resultados!$A$2:$ZZ$496, 292, MATCH($B$1, resultados!$A$1:$ZZ$1, 0))</f>
        <v/>
      </c>
      <c r="B298">
        <f>INDEX(resultados!$A$2:$ZZ$496, 292, MATCH($B$2, resultados!$A$1:$ZZ$1, 0))</f>
        <v/>
      </c>
      <c r="C298">
        <f>INDEX(resultados!$A$2:$ZZ$496, 292, MATCH($B$3, resultados!$A$1:$ZZ$1, 0))</f>
        <v/>
      </c>
    </row>
    <row r="299">
      <c r="A299">
        <f>INDEX(resultados!$A$2:$ZZ$496, 293, MATCH($B$1, resultados!$A$1:$ZZ$1, 0))</f>
        <v/>
      </c>
      <c r="B299">
        <f>INDEX(resultados!$A$2:$ZZ$496, 293, MATCH($B$2, resultados!$A$1:$ZZ$1, 0))</f>
        <v/>
      </c>
      <c r="C299">
        <f>INDEX(resultados!$A$2:$ZZ$496, 293, MATCH($B$3, resultados!$A$1:$ZZ$1, 0))</f>
        <v/>
      </c>
    </row>
    <row r="300">
      <c r="A300">
        <f>INDEX(resultados!$A$2:$ZZ$496, 294, MATCH($B$1, resultados!$A$1:$ZZ$1, 0))</f>
        <v/>
      </c>
      <c r="B300">
        <f>INDEX(resultados!$A$2:$ZZ$496, 294, MATCH($B$2, resultados!$A$1:$ZZ$1, 0))</f>
        <v/>
      </c>
      <c r="C300">
        <f>INDEX(resultados!$A$2:$ZZ$496, 294, MATCH($B$3, resultados!$A$1:$ZZ$1, 0))</f>
        <v/>
      </c>
    </row>
    <row r="301">
      <c r="A301">
        <f>INDEX(resultados!$A$2:$ZZ$496, 295, MATCH($B$1, resultados!$A$1:$ZZ$1, 0))</f>
        <v/>
      </c>
      <c r="B301">
        <f>INDEX(resultados!$A$2:$ZZ$496, 295, MATCH($B$2, resultados!$A$1:$ZZ$1, 0))</f>
        <v/>
      </c>
      <c r="C301">
        <f>INDEX(resultados!$A$2:$ZZ$496, 295, MATCH($B$3, resultados!$A$1:$ZZ$1, 0))</f>
        <v/>
      </c>
    </row>
    <row r="302">
      <c r="A302">
        <f>INDEX(resultados!$A$2:$ZZ$496, 296, MATCH($B$1, resultados!$A$1:$ZZ$1, 0))</f>
        <v/>
      </c>
      <c r="B302">
        <f>INDEX(resultados!$A$2:$ZZ$496, 296, MATCH($B$2, resultados!$A$1:$ZZ$1, 0))</f>
        <v/>
      </c>
      <c r="C302">
        <f>INDEX(resultados!$A$2:$ZZ$496, 296, MATCH($B$3, resultados!$A$1:$ZZ$1, 0))</f>
        <v/>
      </c>
    </row>
    <row r="303">
      <c r="A303">
        <f>INDEX(resultados!$A$2:$ZZ$496, 297, MATCH($B$1, resultados!$A$1:$ZZ$1, 0))</f>
        <v/>
      </c>
      <c r="B303">
        <f>INDEX(resultados!$A$2:$ZZ$496, 297, MATCH($B$2, resultados!$A$1:$ZZ$1, 0))</f>
        <v/>
      </c>
      <c r="C303">
        <f>INDEX(resultados!$A$2:$ZZ$496, 297, MATCH($B$3, resultados!$A$1:$ZZ$1, 0))</f>
        <v/>
      </c>
    </row>
    <row r="304">
      <c r="A304">
        <f>INDEX(resultados!$A$2:$ZZ$496, 298, MATCH($B$1, resultados!$A$1:$ZZ$1, 0))</f>
        <v/>
      </c>
      <c r="B304">
        <f>INDEX(resultados!$A$2:$ZZ$496, 298, MATCH($B$2, resultados!$A$1:$ZZ$1, 0))</f>
        <v/>
      </c>
      <c r="C304">
        <f>INDEX(resultados!$A$2:$ZZ$496, 298, MATCH($B$3, resultados!$A$1:$ZZ$1, 0))</f>
        <v/>
      </c>
    </row>
    <row r="305">
      <c r="A305">
        <f>INDEX(resultados!$A$2:$ZZ$496, 299, MATCH($B$1, resultados!$A$1:$ZZ$1, 0))</f>
        <v/>
      </c>
      <c r="B305">
        <f>INDEX(resultados!$A$2:$ZZ$496, 299, MATCH($B$2, resultados!$A$1:$ZZ$1, 0))</f>
        <v/>
      </c>
      <c r="C305">
        <f>INDEX(resultados!$A$2:$ZZ$496, 299, MATCH($B$3, resultados!$A$1:$ZZ$1, 0))</f>
        <v/>
      </c>
    </row>
    <row r="306">
      <c r="A306">
        <f>INDEX(resultados!$A$2:$ZZ$496, 300, MATCH($B$1, resultados!$A$1:$ZZ$1, 0))</f>
        <v/>
      </c>
      <c r="B306">
        <f>INDEX(resultados!$A$2:$ZZ$496, 300, MATCH($B$2, resultados!$A$1:$ZZ$1, 0))</f>
        <v/>
      </c>
      <c r="C306">
        <f>INDEX(resultados!$A$2:$ZZ$496, 300, MATCH($B$3, resultados!$A$1:$ZZ$1, 0))</f>
        <v/>
      </c>
    </row>
    <row r="307">
      <c r="A307">
        <f>INDEX(resultados!$A$2:$ZZ$496, 301, MATCH($B$1, resultados!$A$1:$ZZ$1, 0))</f>
        <v/>
      </c>
      <c r="B307">
        <f>INDEX(resultados!$A$2:$ZZ$496, 301, MATCH($B$2, resultados!$A$1:$ZZ$1, 0))</f>
        <v/>
      </c>
      <c r="C307">
        <f>INDEX(resultados!$A$2:$ZZ$496, 301, MATCH($B$3, resultados!$A$1:$ZZ$1, 0))</f>
        <v/>
      </c>
    </row>
    <row r="308">
      <c r="A308">
        <f>INDEX(resultados!$A$2:$ZZ$496, 302, MATCH($B$1, resultados!$A$1:$ZZ$1, 0))</f>
        <v/>
      </c>
      <c r="B308">
        <f>INDEX(resultados!$A$2:$ZZ$496, 302, MATCH($B$2, resultados!$A$1:$ZZ$1, 0))</f>
        <v/>
      </c>
      <c r="C308">
        <f>INDEX(resultados!$A$2:$ZZ$496, 302, MATCH($B$3, resultados!$A$1:$ZZ$1, 0))</f>
        <v/>
      </c>
    </row>
    <row r="309">
      <c r="A309">
        <f>INDEX(resultados!$A$2:$ZZ$496, 303, MATCH($B$1, resultados!$A$1:$ZZ$1, 0))</f>
        <v/>
      </c>
      <c r="B309">
        <f>INDEX(resultados!$A$2:$ZZ$496, 303, MATCH($B$2, resultados!$A$1:$ZZ$1, 0))</f>
        <v/>
      </c>
      <c r="C309">
        <f>INDEX(resultados!$A$2:$ZZ$496, 303, MATCH($B$3, resultados!$A$1:$ZZ$1, 0))</f>
        <v/>
      </c>
    </row>
    <row r="310">
      <c r="A310">
        <f>INDEX(resultados!$A$2:$ZZ$496, 304, MATCH($B$1, resultados!$A$1:$ZZ$1, 0))</f>
        <v/>
      </c>
      <c r="B310">
        <f>INDEX(resultados!$A$2:$ZZ$496, 304, MATCH($B$2, resultados!$A$1:$ZZ$1, 0))</f>
        <v/>
      </c>
      <c r="C310">
        <f>INDEX(resultados!$A$2:$ZZ$496, 304, MATCH($B$3, resultados!$A$1:$ZZ$1, 0))</f>
        <v/>
      </c>
    </row>
    <row r="311">
      <c r="A311">
        <f>INDEX(resultados!$A$2:$ZZ$496, 305, MATCH($B$1, resultados!$A$1:$ZZ$1, 0))</f>
        <v/>
      </c>
      <c r="B311">
        <f>INDEX(resultados!$A$2:$ZZ$496, 305, MATCH($B$2, resultados!$A$1:$ZZ$1, 0))</f>
        <v/>
      </c>
      <c r="C311">
        <f>INDEX(resultados!$A$2:$ZZ$496, 305, MATCH($B$3, resultados!$A$1:$ZZ$1, 0))</f>
        <v/>
      </c>
    </row>
    <row r="312">
      <c r="A312">
        <f>INDEX(resultados!$A$2:$ZZ$496, 306, MATCH($B$1, resultados!$A$1:$ZZ$1, 0))</f>
        <v/>
      </c>
      <c r="B312">
        <f>INDEX(resultados!$A$2:$ZZ$496, 306, MATCH($B$2, resultados!$A$1:$ZZ$1, 0))</f>
        <v/>
      </c>
      <c r="C312">
        <f>INDEX(resultados!$A$2:$ZZ$496, 306, MATCH($B$3, resultados!$A$1:$ZZ$1, 0))</f>
        <v/>
      </c>
    </row>
    <row r="313">
      <c r="A313">
        <f>INDEX(resultados!$A$2:$ZZ$496, 307, MATCH($B$1, resultados!$A$1:$ZZ$1, 0))</f>
        <v/>
      </c>
      <c r="B313">
        <f>INDEX(resultados!$A$2:$ZZ$496, 307, MATCH($B$2, resultados!$A$1:$ZZ$1, 0))</f>
        <v/>
      </c>
      <c r="C313">
        <f>INDEX(resultados!$A$2:$ZZ$496, 307, MATCH($B$3, resultados!$A$1:$ZZ$1, 0))</f>
        <v/>
      </c>
    </row>
    <row r="314">
      <c r="A314">
        <f>INDEX(resultados!$A$2:$ZZ$496, 308, MATCH($B$1, resultados!$A$1:$ZZ$1, 0))</f>
        <v/>
      </c>
      <c r="B314">
        <f>INDEX(resultados!$A$2:$ZZ$496, 308, MATCH($B$2, resultados!$A$1:$ZZ$1, 0))</f>
        <v/>
      </c>
      <c r="C314">
        <f>INDEX(resultados!$A$2:$ZZ$496, 308, MATCH($B$3, resultados!$A$1:$ZZ$1, 0))</f>
        <v/>
      </c>
    </row>
    <row r="315">
      <c r="A315">
        <f>INDEX(resultados!$A$2:$ZZ$496, 309, MATCH($B$1, resultados!$A$1:$ZZ$1, 0))</f>
        <v/>
      </c>
      <c r="B315">
        <f>INDEX(resultados!$A$2:$ZZ$496, 309, MATCH($B$2, resultados!$A$1:$ZZ$1, 0))</f>
        <v/>
      </c>
      <c r="C315">
        <f>INDEX(resultados!$A$2:$ZZ$496, 309, MATCH($B$3, resultados!$A$1:$ZZ$1, 0))</f>
        <v/>
      </c>
    </row>
    <row r="316">
      <c r="A316">
        <f>INDEX(resultados!$A$2:$ZZ$496, 310, MATCH($B$1, resultados!$A$1:$ZZ$1, 0))</f>
        <v/>
      </c>
      <c r="B316">
        <f>INDEX(resultados!$A$2:$ZZ$496, 310, MATCH($B$2, resultados!$A$1:$ZZ$1, 0))</f>
        <v/>
      </c>
      <c r="C316">
        <f>INDEX(resultados!$A$2:$ZZ$496, 310, MATCH($B$3, resultados!$A$1:$ZZ$1, 0))</f>
        <v/>
      </c>
    </row>
    <row r="317">
      <c r="A317">
        <f>INDEX(resultados!$A$2:$ZZ$496, 311, MATCH($B$1, resultados!$A$1:$ZZ$1, 0))</f>
        <v/>
      </c>
      <c r="B317">
        <f>INDEX(resultados!$A$2:$ZZ$496, 311, MATCH($B$2, resultados!$A$1:$ZZ$1, 0))</f>
        <v/>
      </c>
      <c r="C317">
        <f>INDEX(resultados!$A$2:$ZZ$496, 311, MATCH($B$3, resultados!$A$1:$ZZ$1, 0))</f>
        <v/>
      </c>
    </row>
    <row r="318">
      <c r="A318">
        <f>INDEX(resultados!$A$2:$ZZ$496, 312, MATCH($B$1, resultados!$A$1:$ZZ$1, 0))</f>
        <v/>
      </c>
      <c r="B318">
        <f>INDEX(resultados!$A$2:$ZZ$496, 312, MATCH($B$2, resultados!$A$1:$ZZ$1, 0))</f>
        <v/>
      </c>
      <c r="C318">
        <f>INDEX(resultados!$A$2:$ZZ$496, 312, MATCH($B$3, resultados!$A$1:$ZZ$1, 0))</f>
        <v/>
      </c>
    </row>
    <row r="319">
      <c r="A319">
        <f>INDEX(resultados!$A$2:$ZZ$496, 313, MATCH($B$1, resultados!$A$1:$ZZ$1, 0))</f>
        <v/>
      </c>
      <c r="B319">
        <f>INDEX(resultados!$A$2:$ZZ$496, 313, MATCH($B$2, resultados!$A$1:$ZZ$1, 0))</f>
        <v/>
      </c>
      <c r="C319">
        <f>INDEX(resultados!$A$2:$ZZ$496, 313, MATCH($B$3, resultados!$A$1:$ZZ$1, 0))</f>
        <v/>
      </c>
    </row>
    <row r="320">
      <c r="A320">
        <f>INDEX(resultados!$A$2:$ZZ$496, 314, MATCH($B$1, resultados!$A$1:$ZZ$1, 0))</f>
        <v/>
      </c>
      <c r="B320">
        <f>INDEX(resultados!$A$2:$ZZ$496, 314, MATCH($B$2, resultados!$A$1:$ZZ$1, 0))</f>
        <v/>
      </c>
      <c r="C320">
        <f>INDEX(resultados!$A$2:$ZZ$496, 314, MATCH($B$3, resultados!$A$1:$ZZ$1, 0))</f>
        <v/>
      </c>
    </row>
    <row r="321">
      <c r="A321">
        <f>INDEX(resultados!$A$2:$ZZ$496, 315, MATCH($B$1, resultados!$A$1:$ZZ$1, 0))</f>
        <v/>
      </c>
      <c r="B321">
        <f>INDEX(resultados!$A$2:$ZZ$496, 315, MATCH($B$2, resultados!$A$1:$ZZ$1, 0))</f>
        <v/>
      </c>
      <c r="C321">
        <f>INDEX(resultados!$A$2:$ZZ$496, 315, MATCH($B$3, resultados!$A$1:$ZZ$1, 0))</f>
        <v/>
      </c>
    </row>
    <row r="322">
      <c r="A322">
        <f>INDEX(resultados!$A$2:$ZZ$496, 316, MATCH($B$1, resultados!$A$1:$ZZ$1, 0))</f>
        <v/>
      </c>
      <c r="B322">
        <f>INDEX(resultados!$A$2:$ZZ$496, 316, MATCH($B$2, resultados!$A$1:$ZZ$1, 0))</f>
        <v/>
      </c>
      <c r="C322">
        <f>INDEX(resultados!$A$2:$ZZ$496, 316, MATCH($B$3, resultados!$A$1:$ZZ$1, 0))</f>
        <v/>
      </c>
    </row>
    <row r="323">
      <c r="A323">
        <f>INDEX(resultados!$A$2:$ZZ$496, 317, MATCH($B$1, resultados!$A$1:$ZZ$1, 0))</f>
        <v/>
      </c>
      <c r="B323">
        <f>INDEX(resultados!$A$2:$ZZ$496, 317, MATCH($B$2, resultados!$A$1:$ZZ$1, 0))</f>
        <v/>
      </c>
      <c r="C323">
        <f>INDEX(resultados!$A$2:$ZZ$496, 317, MATCH($B$3, resultados!$A$1:$ZZ$1, 0))</f>
        <v/>
      </c>
    </row>
    <row r="324">
      <c r="A324">
        <f>INDEX(resultados!$A$2:$ZZ$496, 318, MATCH($B$1, resultados!$A$1:$ZZ$1, 0))</f>
        <v/>
      </c>
      <c r="B324">
        <f>INDEX(resultados!$A$2:$ZZ$496, 318, MATCH($B$2, resultados!$A$1:$ZZ$1, 0))</f>
        <v/>
      </c>
      <c r="C324">
        <f>INDEX(resultados!$A$2:$ZZ$496, 318, MATCH($B$3, resultados!$A$1:$ZZ$1, 0))</f>
        <v/>
      </c>
    </row>
    <row r="325">
      <c r="A325">
        <f>INDEX(resultados!$A$2:$ZZ$496, 319, MATCH($B$1, resultados!$A$1:$ZZ$1, 0))</f>
        <v/>
      </c>
      <c r="B325">
        <f>INDEX(resultados!$A$2:$ZZ$496, 319, MATCH($B$2, resultados!$A$1:$ZZ$1, 0))</f>
        <v/>
      </c>
      <c r="C325">
        <f>INDEX(resultados!$A$2:$ZZ$496, 319, MATCH($B$3, resultados!$A$1:$ZZ$1, 0))</f>
        <v/>
      </c>
    </row>
    <row r="326">
      <c r="A326">
        <f>INDEX(resultados!$A$2:$ZZ$496, 320, MATCH($B$1, resultados!$A$1:$ZZ$1, 0))</f>
        <v/>
      </c>
      <c r="B326">
        <f>INDEX(resultados!$A$2:$ZZ$496, 320, MATCH($B$2, resultados!$A$1:$ZZ$1, 0))</f>
        <v/>
      </c>
      <c r="C326">
        <f>INDEX(resultados!$A$2:$ZZ$496, 320, MATCH($B$3, resultados!$A$1:$ZZ$1, 0))</f>
        <v/>
      </c>
    </row>
    <row r="327">
      <c r="A327">
        <f>INDEX(resultados!$A$2:$ZZ$496, 321, MATCH($B$1, resultados!$A$1:$ZZ$1, 0))</f>
        <v/>
      </c>
      <c r="B327">
        <f>INDEX(resultados!$A$2:$ZZ$496, 321, MATCH($B$2, resultados!$A$1:$ZZ$1, 0))</f>
        <v/>
      </c>
      <c r="C327">
        <f>INDEX(resultados!$A$2:$ZZ$496, 321, MATCH($B$3, resultados!$A$1:$ZZ$1, 0))</f>
        <v/>
      </c>
    </row>
    <row r="328">
      <c r="A328">
        <f>INDEX(resultados!$A$2:$ZZ$496, 322, MATCH($B$1, resultados!$A$1:$ZZ$1, 0))</f>
        <v/>
      </c>
      <c r="B328">
        <f>INDEX(resultados!$A$2:$ZZ$496, 322, MATCH($B$2, resultados!$A$1:$ZZ$1, 0))</f>
        <v/>
      </c>
      <c r="C328">
        <f>INDEX(resultados!$A$2:$ZZ$496, 322, MATCH($B$3, resultados!$A$1:$ZZ$1, 0))</f>
        <v/>
      </c>
    </row>
    <row r="329">
      <c r="A329">
        <f>INDEX(resultados!$A$2:$ZZ$496, 323, MATCH($B$1, resultados!$A$1:$ZZ$1, 0))</f>
        <v/>
      </c>
      <c r="B329">
        <f>INDEX(resultados!$A$2:$ZZ$496, 323, MATCH($B$2, resultados!$A$1:$ZZ$1, 0))</f>
        <v/>
      </c>
      <c r="C329">
        <f>INDEX(resultados!$A$2:$ZZ$496, 323, MATCH($B$3, resultados!$A$1:$ZZ$1, 0))</f>
        <v/>
      </c>
    </row>
    <row r="330">
      <c r="A330">
        <f>INDEX(resultados!$A$2:$ZZ$496, 324, MATCH($B$1, resultados!$A$1:$ZZ$1, 0))</f>
        <v/>
      </c>
      <c r="B330">
        <f>INDEX(resultados!$A$2:$ZZ$496, 324, MATCH($B$2, resultados!$A$1:$ZZ$1, 0))</f>
        <v/>
      </c>
      <c r="C330">
        <f>INDEX(resultados!$A$2:$ZZ$496, 324, MATCH($B$3, resultados!$A$1:$ZZ$1, 0))</f>
        <v/>
      </c>
    </row>
    <row r="331">
      <c r="A331">
        <f>INDEX(resultados!$A$2:$ZZ$496, 325, MATCH($B$1, resultados!$A$1:$ZZ$1, 0))</f>
        <v/>
      </c>
      <c r="B331">
        <f>INDEX(resultados!$A$2:$ZZ$496, 325, MATCH($B$2, resultados!$A$1:$ZZ$1, 0))</f>
        <v/>
      </c>
      <c r="C331">
        <f>INDEX(resultados!$A$2:$ZZ$496, 325, MATCH($B$3, resultados!$A$1:$ZZ$1, 0))</f>
        <v/>
      </c>
    </row>
    <row r="332">
      <c r="A332">
        <f>INDEX(resultados!$A$2:$ZZ$496, 326, MATCH($B$1, resultados!$A$1:$ZZ$1, 0))</f>
        <v/>
      </c>
      <c r="B332">
        <f>INDEX(resultados!$A$2:$ZZ$496, 326, MATCH($B$2, resultados!$A$1:$ZZ$1, 0))</f>
        <v/>
      </c>
      <c r="C332">
        <f>INDEX(resultados!$A$2:$ZZ$496, 326, MATCH($B$3, resultados!$A$1:$ZZ$1, 0))</f>
        <v/>
      </c>
    </row>
    <row r="333">
      <c r="A333">
        <f>INDEX(resultados!$A$2:$ZZ$496, 327, MATCH($B$1, resultados!$A$1:$ZZ$1, 0))</f>
        <v/>
      </c>
      <c r="B333">
        <f>INDEX(resultados!$A$2:$ZZ$496, 327, MATCH($B$2, resultados!$A$1:$ZZ$1, 0))</f>
        <v/>
      </c>
      <c r="C333">
        <f>INDEX(resultados!$A$2:$ZZ$496, 327, MATCH($B$3, resultados!$A$1:$ZZ$1, 0))</f>
        <v/>
      </c>
    </row>
    <row r="334">
      <c r="A334">
        <f>INDEX(resultados!$A$2:$ZZ$496, 328, MATCH($B$1, resultados!$A$1:$ZZ$1, 0))</f>
        <v/>
      </c>
      <c r="B334">
        <f>INDEX(resultados!$A$2:$ZZ$496, 328, MATCH($B$2, resultados!$A$1:$ZZ$1, 0))</f>
        <v/>
      </c>
      <c r="C334">
        <f>INDEX(resultados!$A$2:$ZZ$496, 328, MATCH($B$3, resultados!$A$1:$ZZ$1, 0))</f>
        <v/>
      </c>
    </row>
    <row r="335">
      <c r="A335">
        <f>INDEX(resultados!$A$2:$ZZ$496, 329, MATCH($B$1, resultados!$A$1:$ZZ$1, 0))</f>
        <v/>
      </c>
      <c r="B335">
        <f>INDEX(resultados!$A$2:$ZZ$496, 329, MATCH($B$2, resultados!$A$1:$ZZ$1, 0))</f>
        <v/>
      </c>
      <c r="C335">
        <f>INDEX(resultados!$A$2:$ZZ$496, 329, MATCH($B$3, resultados!$A$1:$ZZ$1, 0))</f>
        <v/>
      </c>
    </row>
    <row r="336">
      <c r="A336">
        <f>INDEX(resultados!$A$2:$ZZ$496, 330, MATCH($B$1, resultados!$A$1:$ZZ$1, 0))</f>
        <v/>
      </c>
      <c r="B336">
        <f>INDEX(resultados!$A$2:$ZZ$496, 330, MATCH($B$2, resultados!$A$1:$ZZ$1, 0))</f>
        <v/>
      </c>
      <c r="C336">
        <f>INDEX(resultados!$A$2:$ZZ$496, 330, MATCH($B$3, resultados!$A$1:$ZZ$1, 0))</f>
        <v/>
      </c>
    </row>
    <row r="337">
      <c r="A337">
        <f>INDEX(resultados!$A$2:$ZZ$496, 331, MATCH($B$1, resultados!$A$1:$ZZ$1, 0))</f>
        <v/>
      </c>
      <c r="B337">
        <f>INDEX(resultados!$A$2:$ZZ$496, 331, MATCH($B$2, resultados!$A$1:$ZZ$1, 0))</f>
        <v/>
      </c>
      <c r="C337">
        <f>INDEX(resultados!$A$2:$ZZ$496, 331, MATCH($B$3, resultados!$A$1:$ZZ$1, 0))</f>
        <v/>
      </c>
    </row>
    <row r="338">
      <c r="A338">
        <f>INDEX(resultados!$A$2:$ZZ$496, 332, MATCH($B$1, resultados!$A$1:$ZZ$1, 0))</f>
        <v/>
      </c>
      <c r="B338">
        <f>INDEX(resultados!$A$2:$ZZ$496, 332, MATCH($B$2, resultados!$A$1:$ZZ$1, 0))</f>
        <v/>
      </c>
      <c r="C338">
        <f>INDEX(resultados!$A$2:$ZZ$496, 332, MATCH($B$3, resultados!$A$1:$ZZ$1, 0))</f>
        <v/>
      </c>
    </row>
    <row r="339">
      <c r="A339">
        <f>INDEX(resultados!$A$2:$ZZ$496, 333, MATCH($B$1, resultados!$A$1:$ZZ$1, 0))</f>
        <v/>
      </c>
      <c r="B339">
        <f>INDEX(resultados!$A$2:$ZZ$496, 333, MATCH($B$2, resultados!$A$1:$ZZ$1, 0))</f>
        <v/>
      </c>
      <c r="C339">
        <f>INDEX(resultados!$A$2:$ZZ$496, 333, MATCH($B$3, resultados!$A$1:$ZZ$1, 0))</f>
        <v/>
      </c>
    </row>
    <row r="340">
      <c r="A340">
        <f>INDEX(resultados!$A$2:$ZZ$496, 334, MATCH($B$1, resultados!$A$1:$ZZ$1, 0))</f>
        <v/>
      </c>
      <c r="B340">
        <f>INDEX(resultados!$A$2:$ZZ$496, 334, MATCH($B$2, resultados!$A$1:$ZZ$1, 0))</f>
        <v/>
      </c>
      <c r="C340">
        <f>INDEX(resultados!$A$2:$ZZ$496, 334, MATCH($B$3, resultados!$A$1:$ZZ$1, 0))</f>
        <v/>
      </c>
    </row>
    <row r="341">
      <c r="A341">
        <f>INDEX(resultados!$A$2:$ZZ$496, 335, MATCH($B$1, resultados!$A$1:$ZZ$1, 0))</f>
        <v/>
      </c>
      <c r="B341">
        <f>INDEX(resultados!$A$2:$ZZ$496, 335, MATCH($B$2, resultados!$A$1:$ZZ$1, 0))</f>
        <v/>
      </c>
      <c r="C341">
        <f>INDEX(resultados!$A$2:$ZZ$496, 335, MATCH($B$3, resultados!$A$1:$ZZ$1, 0))</f>
        <v/>
      </c>
    </row>
    <row r="342">
      <c r="A342">
        <f>INDEX(resultados!$A$2:$ZZ$496, 336, MATCH($B$1, resultados!$A$1:$ZZ$1, 0))</f>
        <v/>
      </c>
      <c r="B342">
        <f>INDEX(resultados!$A$2:$ZZ$496, 336, MATCH($B$2, resultados!$A$1:$ZZ$1, 0))</f>
        <v/>
      </c>
      <c r="C342">
        <f>INDEX(resultados!$A$2:$ZZ$496, 336, MATCH($B$3, resultados!$A$1:$ZZ$1, 0))</f>
        <v/>
      </c>
    </row>
    <row r="343">
      <c r="A343">
        <f>INDEX(resultados!$A$2:$ZZ$496, 337, MATCH($B$1, resultados!$A$1:$ZZ$1, 0))</f>
        <v/>
      </c>
      <c r="B343">
        <f>INDEX(resultados!$A$2:$ZZ$496, 337, MATCH($B$2, resultados!$A$1:$ZZ$1, 0))</f>
        <v/>
      </c>
      <c r="C343">
        <f>INDEX(resultados!$A$2:$ZZ$496, 337, MATCH($B$3, resultados!$A$1:$ZZ$1, 0))</f>
        <v/>
      </c>
    </row>
    <row r="344">
      <c r="A344">
        <f>INDEX(resultados!$A$2:$ZZ$496, 338, MATCH($B$1, resultados!$A$1:$ZZ$1, 0))</f>
        <v/>
      </c>
      <c r="B344">
        <f>INDEX(resultados!$A$2:$ZZ$496, 338, MATCH($B$2, resultados!$A$1:$ZZ$1, 0))</f>
        <v/>
      </c>
      <c r="C344">
        <f>INDEX(resultados!$A$2:$ZZ$496, 338, MATCH($B$3, resultados!$A$1:$ZZ$1, 0))</f>
        <v/>
      </c>
    </row>
    <row r="345">
      <c r="A345">
        <f>INDEX(resultados!$A$2:$ZZ$496, 339, MATCH($B$1, resultados!$A$1:$ZZ$1, 0))</f>
        <v/>
      </c>
      <c r="B345">
        <f>INDEX(resultados!$A$2:$ZZ$496, 339, MATCH($B$2, resultados!$A$1:$ZZ$1, 0))</f>
        <v/>
      </c>
      <c r="C345">
        <f>INDEX(resultados!$A$2:$ZZ$496, 339, MATCH($B$3, resultados!$A$1:$ZZ$1, 0))</f>
        <v/>
      </c>
    </row>
    <row r="346">
      <c r="A346">
        <f>INDEX(resultados!$A$2:$ZZ$496, 340, MATCH($B$1, resultados!$A$1:$ZZ$1, 0))</f>
        <v/>
      </c>
      <c r="B346">
        <f>INDEX(resultados!$A$2:$ZZ$496, 340, MATCH($B$2, resultados!$A$1:$ZZ$1, 0))</f>
        <v/>
      </c>
      <c r="C346">
        <f>INDEX(resultados!$A$2:$ZZ$496, 340, MATCH($B$3, resultados!$A$1:$ZZ$1, 0))</f>
        <v/>
      </c>
    </row>
    <row r="347">
      <c r="A347">
        <f>INDEX(resultados!$A$2:$ZZ$496, 341, MATCH($B$1, resultados!$A$1:$ZZ$1, 0))</f>
        <v/>
      </c>
      <c r="B347">
        <f>INDEX(resultados!$A$2:$ZZ$496, 341, MATCH($B$2, resultados!$A$1:$ZZ$1, 0))</f>
        <v/>
      </c>
      <c r="C347">
        <f>INDEX(resultados!$A$2:$ZZ$496, 341, MATCH($B$3, resultados!$A$1:$ZZ$1, 0))</f>
        <v/>
      </c>
    </row>
    <row r="348">
      <c r="A348">
        <f>INDEX(resultados!$A$2:$ZZ$496, 342, MATCH($B$1, resultados!$A$1:$ZZ$1, 0))</f>
        <v/>
      </c>
      <c r="B348">
        <f>INDEX(resultados!$A$2:$ZZ$496, 342, MATCH($B$2, resultados!$A$1:$ZZ$1, 0))</f>
        <v/>
      </c>
      <c r="C348">
        <f>INDEX(resultados!$A$2:$ZZ$496, 342, MATCH($B$3, resultados!$A$1:$ZZ$1, 0))</f>
        <v/>
      </c>
    </row>
    <row r="349">
      <c r="A349">
        <f>INDEX(resultados!$A$2:$ZZ$496, 343, MATCH($B$1, resultados!$A$1:$ZZ$1, 0))</f>
        <v/>
      </c>
      <c r="B349">
        <f>INDEX(resultados!$A$2:$ZZ$496, 343, MATCH($B$2, resultados!$A$1:$ZZ$1, 0))</f>
        <v/>
      </c>
      <c r="C349">
        <f>INDEX(resultados!$A$2:$ZZ$496, 343, MATCH($B$3, resultados!$A$1:$ZZ$1, 0))</f>
        <v/>
      </c>
    </row>
    <row r="350">
      <c r="A350">
        <f>INDEX(resultados!$A$2:$ZZ$496, 344, MATCH($B$1, resultados!$A$1:$ZZ$1, 0))</f>
        <v/>
      </c>
      <c r="B350">
        <f>INDEX(resultados!$A$2:$ZZ$496, 344, MATCH($B$2, resultados!$A$1:$ZZ$1, 0))</f>
        <v/>
      </c>
      <c r="C350">
        <f>INDEX(resultados!$A$2:$ZZ$496, 344, MATCH($B$3, resultados!$A$1:$ZZ$1, 0))</f>
        <v/>
      </c>
    </row>
    <row r="351">
      <c r="A351">
        <f>INDEX(resultados!$A$2:$ZZ$496, 345, MATCH($B$1, resultados!$A$1:$ZZ$1, 0))</f>
        <v/>
      </c>
      <c r="B351">
        <f>INDEX(resultados!$A$2:$ZZ$496, 345, MATCH($B$2, resultados!$A$1:$ZZ$1, 0))</f>
        <v/>
      </c>
      <c r="C351">
        <f>INDEX(resultados!$A$2:$ZZ$496, 345, MATCH($B$3, resultados!$A$1:$ZZ$1, 0))</f>
        <v/>
      </c>
    </row>
    <row r="352">
      <c r="A352">
        <f>INDEX(resultados!$A$2:$ZZ$496, 346, MATCH($B$1, resultados!$A$1:$ZZ$1, 0))</f>
        <v/>
      </c>
      <c r="B352">
        <f>INDEX(resultados!$A$2:$ZZ$496, 346, MATCH($B$2, resultados!$A$1:$ZZ$1, 0))</f>
        <v/>
      </c>
      <c r="C352">
        <f>INDEX(resultados!$A$2:$ZZ$496, 346, MATCH($B$3, resultados!$A$1:$ZZ$1, 0))</f>
        <v/>
      </c>
    </row>
    <row r="353">
      <c r="A353">
        <f>INDEX(resultados!$A$2:$ZZ$496, 347, MATCH($B$1, resultados!$A$1:$ZZ$1, 0))</f>
        <v/>
      </c>
      <c r="B353">
        <f>INDEX(resultados!$A$2:$ZZ$496, 347, MATCH($B$2, resultados!$A$1:$ZZ$1, 0))</f>
        <v/>
      </c>
      <c r="C353">
        <f>INDEX(resultados!$A$2:$ZZ$496, 347, MATCH($B$3, resultados!$A$1:$ZZ$1, 0))</f>
        <v/>
      </c>
    </row>
    <row r="354">
      <c r="A354">
        <f>INDEX(resultados!$A$2:$ZZ$496, 348, MATCH($B$1, resultados!$A$1:$ZZ$1, 0))</f>
        <v/>
      </c>
      <c r="B354">
        <f>INDEX(resultados!$A$2:$ZZ$496, 348, MATCH($B$2, resultados!$A$1:$ZZ$1, 0))</f>
        <v/>
      </c>
      <c r="C354">
        <f>INDEX(resultados!$A$2:$ZZ$496, 348, MATCH($B$3, resultados!$A$1:$ZZ$1, 0))</f>
        <v/>
      </c>
    </row>
    <row r="355">
      <c r="A355">
        <f>INDEX(resultados!$A$2:$ZZ$496, 349, MATCH($B$1, resultados!$A$1:$ZZ$1, 0))</f>
        <v/>
      </c>
      <c r="B355">
        <f>INDEX(resultados!$A$2:$ZZ$496, 349, MATCH($B$2, resultados!$A$1:$ZZ$1, 0))</f>
        <v/>
      </c>
      <c r="C355">
        <f>INDEX(resultados!$A$2:$ZZ$496, 349, MATCH($B$3, resultados!$A$1:$ZZ$1, 0))</f>
        <v/>
      </c>
    </row>
    <row r="356">
      <c r="A356">
        <f>INDEX(resultados!$A$2:$ZZ$496, 350, MATCH($B$1, resultados!$A$1:$ZZ$1, 0))</f>
        <v/>
      </c>
      <c r="B356">
        <f>INDEX(resultados!$A$2:$ZZ$496, 350, MATCH($B$2, resultados!$A$1:$ZZ$1, 0))</f>
        <v/>
      </c>
      <c r="C356">
        <f>INDEX(resultados!$A$2:$ZZ$496, 350, MATCH($B$3, resultados!$A$1:$ZZ$1, 0))</f>
        <v/>
      </c>
    </row>
    <row r="357">
      <c r="A357">
        <f>INDEX(resultados!$A$2:$ZZ$496, 351, MATCH($B$1, resultados!$A$1:$ZZ$1, 0))</f>
        <v/>
      </c>
      <c r="B357">
        <f>INDEX(resultados!$A$2:$ZZ$496, 351, MATCH($B$2, resultados!$A$1:$ZZ$1, 0))</f>
        <v/>
      </c>
      <c r="C357">
        <f>INDEX(resultados!$A$2:$ZZ$496, 351, MATCH($B$3, resultados!$A$1:$ZZ$1, 0))</f>
        <v/>
      </c>
    </row>
    <row r="358">
      <c r="A358">
        <f>INDEX(resultados!$A$2:$ZZ$496, 352, MATCH($B$1, resultados!$A$1:$ZZ$1, 0))</f>
        <v/>
      </c>
      <c r="B358">
        <f>INDEX(resultados!$A$2:$ZZ$496, 352, MATCH($B$2, resultados!$A$1:$ZZ$1, 0))</f>
        <v/>
      </c>
      <c r="C358">
        <f>INDEX(resultados!$A$2:$ZZ$496, 352, MATCH($B$3, resultados!$A$1:$ZZ$1, 0))</f>
        <v/>
      </c>
    </row>
    <row r="359">
      <c r="A359">
        <f>INDEX(resultados!$A$2:$ZZ$496, 353, MATCH($B$1, resultados!$A$1:$ZZ$1, 0))</f>
        <v/>
      </c>
      <c r="B359">
        <f>INDEX(resultados!$A$2:$ZZ$496, 353, MATCH($B$2, resultados!$A$1:$ZZ$1, 0))</f>
        <v/>
      </c>
      <c r="C359">
        <f>INDEX(resultados!$A$2:$ZZ$496, 353, MATCH($B$3, resultados!$A$1:$ZZ$1, 0))</f>
        <v/>
      </c>
    </row>
    <row r="360">
      <c r="A360">
        <f>INDEX(resultados!$A$2:$ZZ$496, 354, MATCH($B$1, resultados!$A$1:$ZZ$1, 0))</f>
        <v/>
      </c>
      <c r="B360">
        <f>INDEX(resultados!$A$2:$ZZ$496, 354, MATCH($B$2, resultados!$A$1:$ZZ$1, 0))</f>
        <v/>
      </c>
      <c r="C360">
        <f>INDEX(resultados!$A$2:$ZZ$496, 354, MATCH($B$3, resultados!$A$1:$ZZ$1, 0))</f>
        <v/>
      </c>
    </row>
    <row r="361">
      <c r="A361">
        <f>INDEX(resultados!$A$2:$ZZ$496, 355, MATCH($B$1, resultados!$A$1:$ZZ$1, 0))</f>
        <v/>
      </c>
      <c r="B361">
        <f>INDEX(resultados!$A$2:$ZZ$496, 355, MATCH($B$2, resultados!$A$1:$ZZ$1, 0))</f>
        <v/>
      </c>
      <c r="C361">
        <f>INDEX(resultados!$A$2:$ZZ$496, 355, MATCH($B$3, resultados!$A$1:$ZZ$1, 0))</f>
        <v/>
      </c>
    </row>
    <row r="362">
      <c r="A362">
        <f>INDEX(resultados!$A$2:$ZZ$496, 356, MATCH($B$1, resultados!$A$1:$ZZ$1, 0))</f>
        <v/>
      </c>
      <c r="B362">
        <f>INDEX(resultados!$A$2:$ZZ$496, 356, MATCH($B$2, resultados!$A$1:$ZZ$1, 0))</f>
        <v/>
      </c>
      <c r="C362">
        <f>INDEX(resultados!$A$2:$ZZ$496, 356, MATCH($B$3, resultados!$A$1:$ZZ$1, 0))</f>
        <v/>
      </c>
    </row>
    <row r="363">
      <c r="A363">
        <f>INDEX(resultados!$A$2:$ZZ$496, 357, MATCH($B$1, resultados!$A$1:$ZZ$1, 0))</f>
        <v/>
      </c>
      <c r="B363">
        <f>INDEX(resultados!$A$2:$ZZ$496, 357, MATCH($B$2, resultados!$A$1:$ZZ$1, 0))</f>
        <v/>
      </c>
      <c r="C363">
        <f>INDEX(resultados!$A$2:$ZZ$496, 357, MATCH($B$3, resultados!$A$1:$ZZ$1, 0))</f>
        <v/>
      </c>
    </row>
    <row r="364">
      <c r="A364">
        <f>INDEX(resultados!$A$2:$ZZ$496, 358, MATCH($B$1, resultados!$A$1:$ZZ$1, 0))</f>
        <v/>
      </c>
      <c r="B364">
        <f>INDEX(resultados!$A$2:$ZZ$496, 358, MATCH($B$2, resultados!$A$1:$ZZ$1, 0))</f>
        <v/>
      </c>
      <c r="C364">
        <f>INDEX(resultados!$A$2:$ZZ$496, 358, MATCH($B$3, resultados!$A$1:$ZZ$1, 0))</f>
        <v/>
      </c>
    </row>
    <row r="365">
      <c r="A365">
        <f>INDEX(resultados!$A$2:$ZZ$496, 359, MATCH($B$1, resultados!$A$1:$ZZ$1, 0))</f>
        <v/>
      </c>
      <c r="B365">
        <f>INDEX(resultados!$A$2:$ZZ$496, 359, MATCH($B$2, resultados!$A$1:$ZZ$1, 0))</f>
        <v/>
      </c>
      <c r="C365">
        <f>INDEX(resultados!$A$2:$ZZ$496, 359, MATCH($B$3, resultados!$A$1:$ZZ$1, 0))</f>
        <v/>
      </c>
    </row>
    <row r="366">
      <c r="A366">
        <f>INDEX(resultados!$A$2:$ZZ$496, 360, MATCH($B$1, resultados!$A$1:$ZZ$1, 0))</f>
        <v/>
      </c>
      <c r="B366">
        <f>INDEX(resultados!$A$2:$ZZ$496, 360, MATCH($B$2, resultados!$A$1:$ZZ$1, 0))</f>
        <v/>
      </c>
      <c r="C366">
        <f>INDEX(resultados!$A$2:$ZZ$496, 360, MATCH($B$3, resultados!$A$1:$ZZ$1, 0))</f>
        <v/>
      </c>
    </row>
    <row r="367">
      <c r="A367">
        <f>INDEX(resultados!$A$2:$ZZ$496, 361, MATCH($B$1, resultados!$A$1:$ZZ$1, 0))</f>
        <v/>
      </c>
      <c r="B367">
        <f>INDEX(resultados!$A$2:$ZZ$496, 361, MATCH($B$2, resultados!$A$1:$ZZ$1, 0))</f>
        <v/>
      </c>
      <c r="C367">
        <f>INDEX(resultados!$A$2:$ZZ$496, 361, MATCH($B$3, resultados!$A$1:$ZZ$1, 0))</f>
        <v/>
      </c>
    </row>
    <row r="368">
      <c r="A368">
        <f>INDEX(resultados!$A$2:$ZZ$496, 362, MATCH($B$1, resultados!$A$1:$ZZ$1, 0))</f>
        <v/>
      </c>
      <c r="B368">
        <f>INDEX(resultados!$A$2:$ZZ$496, 362, MATCH($B$2, resultados!$A$1:$ZZ$1, 0))</f>
        <v/>
      </c>
      <c r="C368">
        <f>INDEX(resultados!$A$2:$ZZ$496, 362, MATCH($B$3, resultados!$A$1:$ZZ$1, 0))</f>
        <v/>
      </c>
    </row>
    <row r="369">
      <c r="A369">
        <f>INDEX(resultados!$A$2:$ZZ$496, 363, MATCH($B$1, resultados!$A$1:$ZZ$1, 0))</f>
        <v/>
      </c>
      <c r="B369">
        <f>INDEX(resultados!$A$2:$ZZ$496, 363, MATCH($B$2, resultados!$A$1:$ZZ$1, 0))</f>
        <v/>
      </c>
      <c r="C369">
        <f>INDEX(resultados!$A$2:$ZZ$496, 363, MATCH($B$3, resultados!$A$1:$ZZ$1, 0))</f>
        <v/>
      </c>
    </row>
    <row r="370">
      <c r="A370">
        <f>INDEX(resultados!$A$2:$ZZ$496, 364, MATCH($B$1, resultados!$A$1:$ZZ$1, 0))</f>
        <v/>
      </c>
      <c r="B370">
        <f>INDEX(resultados!$A$2:$ZZ$496, 364, MATCH($B$2, resultados!$A$1:$ZZ$1, 0))</f>
        <v/>
      </c>
      <c r="C370">
        <f>INDEX(resultados!$A$2:$ZZ$496, 364, MATCH($B$3, resultados!$A$1:$ZZ$1, 0))</f>
        <v/>
      </c>
    </row>
    <row r="371">
      <c r="A371">
        <f>INDEX(resultados!$A$2:$ZZ$496, 365, MATCH($B$1, resultados!$A$1:$ZZ$1, 0))</f>
        <v/>
      </c>
      <c r="B371">
        <f>INDEX(resultados!$A$2:$ZZ$496, 365, MATCH($B$2, resultados!$A$1:$ZZ$1, 0))</f>
        <v/>
      </c>
      <c r="C371">
        <f>INDEX(resultados!$A$2:$ZZ$496, 365, MATCH($B$3, resultados!$A$1:$ZZ$1, 0))</f>
        <v/>
      </c>
    </row>
    <row r="372">
      <c r="A372">
        <f>INDEX(resultados!$A$2:$ZZ$496, 366, MATCH($B$1, resultados!$A$1:$ZZ$1, 0))</f>
        <v/>
      </c>
      <c r="B372">
        <f>INDEX(resultados!$A$2:$ZZ$496, 366, MATCH($B$2, resultados!$A$1:$ZZ$1, 0))</f>
        <v/>
      </c>
      <c r="C372">
        <f>INDEX(resultados!$A$2:$ZZ$496, 366, MATCH($B$3, resultados!$A$1:$ZZ$1, 0))</f>
        <v/>
      </c>
    </row>
    <row r="373">
      <c r="A373">
        <f>INDEX(resultados!$A$2:$ZZ$496, 367, MATCH($B$1, resultados!$A$1:$ZZ$1, 0))</f>
        <v/>
      </c>
      <c r="B373">
        <f>INDEX(resultados!$A$2:$ZZ$496, 367, MATCH($B$2, resultados!$A$1:$ZZ$1, 0))</f>
        <v/>
      </c>
      <c r="C373">
        <f>INDEX(resultados!$A$2:$ZZ$496, 367, MATCH($B$3, resultados!$A$1:$ZZ$1, 0))</f>
        <v/>
      </c>
    </row>
    <row r="374">
      <c r="A374">
        <f>INDEX(resultados!$A$2:$ZZ$496, 368, MATCH($B$1, resultados!$A$1:$ZZ$1, 0))</f>
        <v/>
      </c>
      <c r="B374">
        <f>INDEX(resultados!$A$2:$ZZ$496, 368, MATCH($B$2, resultados!$A$1:$ZZ$1, 0))</f>
        <v/>
      </c>
      <c r="C374">
        <f>INDEX(resultados!$A$2:$ZZ$496, 368, MATCH($B$3, resultados!$A$1:$ZZ$1, 0))</f>
        <v/>
      </c>
    </row>
    <row r="375">
      <c r="A375">
        <f>INDEX(resultados!$A$2:$ZZ$496, 369, MATCH($B$1, resultados!$A$1:$ZZ$1, 0))</f>
        <v/>
      </c>
      <c r="B375">
        <f>INDEX(resultados!$A$2:$ZZ$496, 369, MATCH($B$2, resultados!$A$1:$ZZ$1, 0))</f>
        <v/>
      </c>
      <c r="C375">
        <f>INDEX(resultados!$A$2:$ZZ$496, 369, MATCH($B$3, resultados!$A$1:$ZZ$1, 0))</f>
        <v/>
      </c>
    </row>
    <row r="376">
      <c r="A376">
        <f>INDEX(resultados!$A$2:$ZZ$496, 370, MATCH($B$1, resultados!$A$1:$ZZ$1, 0))</f>
        <v/>
      </c>
      <c r="B376">
        <f>INDEX(resultados!$A$2:$ZZ$496, 370, MATCH($B$2, resultados!$A$1:$ZZ$1, 0))</f>
        <v/>
      </c>
      <c r="C376">
        <f>INDEX(resultados!$A$2:$ZZ$496, 370, MATCH($B$3, resultados!$A$1:$ZZ$1, 0))</f>
        <v/>
      </c>
    </row>
    <row r="377">
      <c r="A377">
        <f>INDEX(resultados!$A$2:$ZZ$496, 371, MATCH($B$1, resultados!$A$1:$ZZ$1, 0))</f>
        <v/>
      </c>
      <c r="B377">
        <f>INDEX(resultados!$A$2:$ZZ$496, 371, MATCH($B$2, resultados!$A$1:$ZZ$1, 0))</f>
        <v/>
      </c>
      <c r="C377">
        <f>INDEX(resultados!$A$2:$ZZ$496, 371, MATCH($B$3, resultados!$A$1:$ZZ$1, 0))</f>
        <v/>
      </c>
    </row>
    <row r="378">
      <c r="A378">
        <f>INDEX(resultados!$A$2:$ZZ$496, 372, MATCH($B$1, resultados!$A$1:$ZZ$1, 0))</f>
        <v/>
      </c>
      <c r="B378">
        <f>INDEX(resultados!$A$2:$ZZ$496, 372, MATCH($B$2, resultados!$A$1:$ZZ$1, 0))</f>
        <v/>
      </c>
      <c r="C378">
        <f>INDEX(resultados!$A$2:$ZZ$496, 372, MATCH($B$3, resultados!$A$1:$ZZ$1, 0))</f>
        <v/>
      </c>
    </row>
    <row r="379">
      <c r="A379">
        <f>INDEX(resultados!$A$2:$ZZ$496, 373, MATCH($B$1, resultados!$A$1:$ZZ$1, 0))</f>
        <v/>
      </c>
      <c r="B379">
        <f>INDEX(resultados!$A$2:$ZZ$496, 373, MATCH($B$2, resultados!$A$1:$ZZ$1, 0))</f>
        <v/>
      </c>
      <c r="C379">
        <f>INDEX(resultados!$A$2:$ZZ$496, 373, MATCH($B$3, resultados!$A$1:$ZZ$1, 0))</f>
        <v/>
      </c>
    </row>
    <row r="380">
      <c r="A380">
        <f>INDEX(resultados!$A$2:$ZZ$496, 374, MATCH($B$1, resultados!$A$1:$ZZ$1, 0))</f>
        <v/>
      </c>
      <c r="B380">
        <f>INDEX(resultados!$A$2:$ZZ$496, 374, MATCH($B$2, resultados!$A$1:$ZZ$1, 0))</f>
        <v/>
      </c>
      <c r="C380">
        <f>INDEX(resultados!$A$2:$ZZ$496, 374, MATCH($B$3, resultados!$A$1:$ZZ$1, 0))</f>
        <v/>
      </c>
    </row>
    <row r="381">
      <c r="A381">
        <f>INDEX(resultados!$A$2:$ZZ$496, 375, MATCH($B$1, resultados!$A$1:$ZZ$1, 0))</f>
        <v/>
      </c>
      <c r="B381">
        <f>INDEX(resultados!$A$2:$ZZ$496, 375, MATCH($B$2, resultados!$A$1:$ZZ$1, 0))</f>
        <v/>
      </c>
      <c r="C381">
        <f>INDEX(resultados!$A$2:$ZZ$496, 375, MATCH($B$3, resultados!$A$1:$ZZ$1, 0))</f>
        <v/>
      </c>
    </row>
    <row r="382">
      <c r="A382">
        <f>INDEX(resultados!$A$2:$ZZ$496, 376, MATCH($B$1, resultados!$A$1:$ZZ$1, 0))</f>
        <v/>
      </c>
      <c r="B382">
        <f>INDEX(resultados!$A$2:$ZZ$496, 376, MATCH($B$2, resultados!$A$1:$ZZ$1, 0))</f>
        <v/>
      </c>
      <c r="C382">
        <f>INDEX(resultados!$A$2:$ZZ$496, 376, MATCH($B$3, resultados!$A$1:$ZZ$1, 0))</f>
        <v/>
      </c>
    </row>
    <row r="383">
      <c r="A383">
        <f>INDEX(resultados!$A$2:$ZZ$496, 377, MATCH($B$1, resultados!$A$1:$ZZ$1, 0))</f>
        <v/>
      </c>
      <c r="B383">
        <f>INDEX(resultados!$A$2:$ZZ$496, 377, MATCH($B$2, resultados!$A$1:$ZZ$1, 0))</f>
        <v/>
      </c>
      <c r="C383">
        <f>INDEX(resultados!$A$2:$ZZ$496, 377, MATCH($B$3, resultados!$A$1:$ZZ$1, 0))</f>
        <v/>
      </c>
    </row>
    <row r="384">
      <c r="A384">
        <f>INDEX(resultados!$A$2:$ZZ$496, 378, MATCH($B$1, resultados!$A$1:$ZZ$1, 0))</f>
        <v/>
      </c>
      <c r="B384">
        <f>INDEX(resultados!$A$2:$ZZ$496, 378, MATCH($B$2, resultados!$A$1:$ZZ$1, 0))</f>
        <v/>
      </c>
      <c r="C384">
        <f>INDEX(resultados!$A$2:$ZZ$496, 378, MATCH($B$3, resultados!$A$1:$ZZ$1, 0))</f>
        <v/>
      </c>
    </row>
    <row r="385">
      <c r="A385">
        <f>INDEX(resultados!$A$2:$ZZ$496, 379, MATCH($B$1, resultados!$A$1:$ZZ$1, 0))</f>
        <v/>
      </c>
      <c r="B385">
        <f>INDEX(resultados!$A$2:$ZZ$496, 379, MATCH($B$2, resultados!$A$1:$ZZ$1, 0))</f>
        <v/>
      </c>
      <c r="C385">
        <f>INDEX(resultados!$A$2:$ZZ$496, 379, MATCH($B$3, resultados!$A$1:$ZZ$1, 0))</f>
        <v/>
      </c>
    </row>
    <row r="386">
      <c r="A386">
        <f>INDEX(resultados!$A$2:$ZZ$496, 380, MATCH($B$1, resultados!$A$1:$ZZ$1, 0))</f>
        <v/>
      </c>
      <c r="B386">
        <f>INDEX(resultados!$A$2:$ZZ$496, 380, MATCH($B$2, resultados!$A$1:$ZZ$1, 0))</f>
        <v/>
      </c>
      <c r="C386">
        <f>INDEX(resultados!$A$2:$ZZ$496, 380, MATCH($B$3, resultados!$A$1:$ZZ$1, 0))</f>
        <v/>
      </c>
    </row>
    <row r="387">
      <c r="A387">
        <f>INDEX(resultados!$A$2:$ZZ$496, 381, MATCH($B$1, resultados!$A$1:$ZZ$1, 0))</f>
        <v/>
      </c>
      <c r="B387">
        <f>INDEX(resultados!$A$2:$ZZ$496, 381, MATCH($B$2, resultados!$A$1:$ZZ$1, 0))</f>
        <v/>
      </c>
      <c r="C387">
        <f>INDEX(resultados!$A$2:$ZZ$496, 381, MATCH($B$3, resultados!$A$1:$ZZ$1, 0))</f>
        <v/>
      </c>
    </row>
    <row r="388">
      <c r="A388">
        <f>INDEX(resultados!$A$2:$ZZ$496, 382, MATCH($B$1, resultados!$A$1:$ZZ$1, 0))</f>
        <v/>
      </c>
      <c r="B388">
        <f>INDEX(resultados!$A$2:$ZZ$496, 382, MATCH($B$2, resultados!$A$1:$ZZ$1, 0))</f>
        <v/>
      </c>
      <c r="C388">
        <f>INDEX(resultados!$A$2:$ZZ$496, 382, MATCH($B$3, resultados!$A$1:$ZZ$1, 0))</f>
        <v/>
      </c>
    </row>
    <row r="389">
      <c r="A389">
        <f>INDEX(resultados!$A$2:$ZZ$496, 383, MATCH($B$1, resultados!$A$1:$ZZ$1, 0))</f>
        <v/>
      </c>
      <c r="B389">
        <f>INDEX(resultados!$A$2:$ZZ$496, 383, MATCH($B$2, resultados!$A$1:$ZZ$1, 0))</f>
        <v/>
      </c>
      <c r="C389">
        <f>INDEX(resultados!$A$2:$ZZ$496, 383, MATCH($B$3, resultados!$A$1:$ZZ$1, 0))</f>
        <v/>
      </c>
    </row>
    <row r="390">
      <c r="A390">
        <f>INDEX(resultados!$A$2:$ZZ$496, 384, MATCH($B$1, resultados!$A$1:$ZZ$1, 0))</f>
        <v/>
      </c>
      <c r="B390">
        <f>INDEX(resultados!$A$2:$ZZ$496, 384, MATCH($B$2, resultados!$A$1:$ZZ$1, 0))</f>
        <v/>
      </c>
      <c r="C390">
        <f>INDEX(resultados!$A$2:$ZZ$496, 384, MATCH($B$3, resultados!$A$1:$ZZ$1, 0))</f>
        <v/>
      </c>
    </row>
    <row r="391">
      <c r="A391">
        <f>INDEX(resultados!$A$2:$ZZ$496, 385, MATCH($B$1, resultados!$A$1:$ZZ$1, 0))</f>
        <v/>
      </c>
      <c r="B391">
        <f>INDEX(resultados!$A$2:$ZZ$496, 385, MATCH($B$2, resultados!$A$1:$ZZ$1, 0))</f>
        <v/>
      </c>
      <c r="C391">
        <f>INDEX(resultados!$A$2:$ZZ$496, 385, MATCH($B$3, resultados!$A$1:$ZZ$1, 0))</f>
        <v/>
      </c>
    </row>
    <row r="392">
      <c r="A392">
        <f>INDEX(resultados!$A$2:$ZZ$496, 386, MATCH($B$1, resultados!$A$1:$ZZ$1, 0))</f>
        <v/>
      </c>
      <c r="B392">
        <f>INDEX(resultados!$A$2:$ZZ$496, 386, MATCH($B$2, resultados!$A$1:$ZZ$1, 0))</f>
        <v/>
      </c>
      <c r="C392">
        <f>INDEX(resultados!$A$2:$ZZ$496, 386, MATCH($B$3, resultados!$A$1:$ZZ$1, 0))</f>
        <v/>
      </c>
    </row>
    <row r="393">
      <c r="A393">
        <f>INDEX(resultados!$A$2:$ZZ$496, 387, MATCH($B$1, resultados!$A$1:$ZZ$1, 0))</f>
        <v/>
      </c>
      <c r="B393">
        <f>INDEX(resultados!$A$2:$ZZ$496, 387, MATCH($B$2, resultados!$A$1:$ZZ$1, 0))</f>
        <v/>
      </c>
      <c r="C393">
        <f>INDEX(resultados!$A$2:$ZZ$496, 387, MATCH($B$3, resultados!$A$1:$ZZ$1, 0))</f>
        <v/>
      </c>
    </row>
    <row r="394">
      <c r="A394">
        <f>INDEX(resultados!$A$2:$ZZ$496, 388, MATCH($B$1, resultados!$A$1:$ZZ$1, 0))</f>
        <v/>
      </c>
      <c r="B394">
        <f>INDEX(resultados!$A$2:$ZZ$496, 388, MATCH($B$2, resultados!$A$1:$ZZ$1, 0))</f>
        <v/>
      </c>
      <c r="C394">
        <f>INDEX(resultados!$A$2:$ZZ$496, 388, MATCH($B$3, resultados!$A$1:$ZZ$1, 0))</f>
        <v/>
      </c>
    </row>
    <row r="395">
      <c r="A395">
        <f>INDEX(resultados!$A$2:$ZZ$496, 389, MATCH($B$1, resultados!$A$1:$ZZ$1, 0))</f>
        <v/>
      </c>
      <c r="B395">
        <f>INDEX(resultados!$A$2:$ZZ$496, 389, MATCH($B$2, resultados!$A$1:$ZZ$1, 0))</f>
        <v/>
      </c>
      <c r="C395">
        <f>INDEX(resultados!$A$2:$ZZ$496, 389, MATCH($B$3, resultados!$A$1:$ZZ$1, 0))</f>
        <v/>
      </c>
    </row>
    <row r="396">
      <c r="A396">
        <f>INDEX(resultados!$A$2:$ZZ$496, 390, MATCH($B$1, resultados!$A$1:$ZZ$1, 0))</f>
        <v/>
      </c>
      <c r="B396">
        <f>INDEX(resultados!$A$2:$ZZ$496, 390, MATCH($B$2, resultados!$A$1:$ZZ$1, 0))</f>
        <v/>
      </c>
      <c r="C396">
        <f>INDEX(resultados!$A$2:$ZZ$496, 390, MATCH($B$3, resultados!$A$1:$ZZ$1, 0))</f>
        <v/>
      </c>
    </row>
    <row r="397">
      <c r="A397">
        <f>INDEX(resultados!$A$2:$ZZ$496, 391, MATCH($B$1, resultados!$A$1:$ZZ$1, 0))</f>
        <v/>
      </c>
      <c r="B397">
        <f>INDEX(resultados!$A$2:$ZZ$496, 391, MATCH($B$2, resultados!$A$1:$ZZ$1, 0))</f>
        <v/>
      </c>
      <c r="C397">
        <f>INDEX(resultados!$A$2:$ZZ$496, 391, MATCH($B$3, resultados!$A$1:$ZZ$1, 0))</f>
        <v/>
      </c>
    </row>
    <row r="398">
      <c r="A398">
        <f>INDEX(resultados!$A$2:$ZZ$496, 392, MATCH($B$1, resultados!$A$1:$ZZ$1, 0))</f>
        <v/>
      </c>
      <c r="B398">
        <f>INDEX(resultados!$A$2:$ZZ$496, 392, MATCH($B$2, resultados!$A$1:$ZZ$1, 0))</f>
        <v/>
      </c>
      <c r="C398">
        <f>INDEX(resultados!$A$2:$ZZ$496, 392, MATCH($B$3, resultados!$A$1:$ZZ$1, 0))</f>
        <v/>
      </c>
    </row>
    <row r="399">
      <c r="A399">
        <f>INDEX(resultados!$A$2:$ZZ$496, 393, MATCH($B$1, resultados!$A$1:$ZZ$1, 0))</f>
        <v/>
      </c>
      <c r="B399">
        <f>INDEX(resultados!$A$2:$ZZ$496, 393, MATCH($B$2, resultados!$A$1:$ZZ$1, 0))</f>
        <v/>
      </c>
      <c r="C399">
        <f>INDEX(resultados!$A$2:$ZZ$496, 393, MATCH($B$3, resultados!$A$1:$ZZ$1, 0))</f>
        <v/>
      </c>
    </row>
    <row r="400">
      <c r="A400">
        <f>INDEX(resultados!$A$2:$ZZ$496, 394, MATCH($B$1, resultados!$A$1:$ZZ$1, 0))</f>
        <v/>
      </c>
      <c r="B400">
        <f>INDEX(resultados!$A$2:$ZZ$496, 394, MATCH($B$2, resultados!$A$1:$ZZ$1, 0))</f>
        <v/>
      </c>
      <c r="C400">
        <f>INDEX(resultados!$A$2:$ZZ$496, 394, MATCH($B$3, resultados!$A$1:$ZZ$1, 0))</f>
        <v/>
      </c>
    </row>
    <row r="401">
      <c r="A401">
        <f>INDEX(resultados!$A$2:$ZZ$496, 395, MATCH($B$1, resultados!$A$1:$ZZ$1, 0))</f>
        <v/>
      </c>
      <c r="B401">
        <f>INDEX(resultados!$A$2:$ZZ$496, 395, MATCH($B$2, resultados!$A$1:$ZZ$1, 0))</f>
        <v/>
      </c>
      <c r="C401">
        <f>INDEX(resultados!$A$2:$ZZ$496, 395, MATCH($B$3, resultados!$A$1:$ZZ$1, 0))</f>
        <v/>
      </c>
    </row>
    <row r="402">
      <c r="A402">
        <f>INDEX(resultados!$A$2:$ZZ$496, 396, MATCH($B$1, resultados!$A$1:$ZZ$1, 0))</f>
        <v/>
      </c>
      <c r="B402">
        <f>INDEX(resultados!$A$2:$ZZ$496, 396, MATCH($B$2, resultados!$A$1:$ZZ$1, 0))</f>
        <v/>
      </c>
      <c r="C402">
        <f>INDEX(resultados!$A$2:$ZZ$496, 396, MATCH($B$3, resultados!$A$1:$ZZ$1, 0))</f>
        <v/>
      </c>
    </row>
    <row r="403">
      <c r="A403">
        <f>INDEX(resultados!$A$2:$ZZ$496, 397, MATCH($B$1, resultados!$A$1:$ZZ$1, 0))</f>
        <v/>
      </c>
      <c r="B403">
        <f>INDEX(resultados!$A$2:$ZZ$496, 397, MATCH($B$2, resultados!$A$1:$ZZ$1, 0))</f>
        <v/>
      </c>
      <c r="C403">
        <f>INDEX(resultados!$A$2:$ZZ$496, 397, MATCH($B$3, resultados!$A$1:$ZZ$1, 0))</f>
        <v/>
      </c>
    </row>
    <row r="404">
      <c r="A404">
        <f>INDEX(resultados!$A$2:$ZZ$496, 398, MATCH($B$1, resultados!$A$1:$ZZ$1, 0))</f>
        <v/>
      </c>
      <c r="B404">
        <f>INDEX(resultados!$A$2:$ZZ$496, 398, MATCH($B$2, resultados!$A$1:$ZZ$1, 0))</f>
        <v/>
      </c>
      <c r="C404">
        <f>INDEX(resultados!$A$2:$ZZ$496, 398, MATCH($B$3, resultados!$A$1:$ZZ$1, 0))</f>
        <v/>
      </c>
    </row>
    <row r="405">
      <c r="A405">
        <f>INDEX(resultados!$A$2:$ZZ$496, 399, MATCH($B$1, resultados!$A$1:$ZZ$1, 0))</f>
        <v/>
      </c>
      <c r="B405">
        <f>INDEX(resultados!$A$2:$ZZ$496, 399, MATCH($B$2, resultados!$A$1:$ZZ$1, 0))</f>
        <v/>
      </c>
      <c r="C405">
        <f>INDEX(resultados!$A$2:$ZZ$496, 399, MATCH($B$3, resultados!$A$1:$ZZ$1, 0))</f>
        <v/>
      </c>
    </row>
    <row r="406">
      <c r="A406">
        <f>INDEX(resultados!$A$2:$ZZ$496, 400, MATCH($B$1, resultados!$A$1:$ZZ$1, 0))</f>
        <v/>
      </c>
      <c r="B406">
        <f>INDEX(resultados!$A$2:$ZZ$496, 400, MATCH($B$2, resultados!$A$1:$ZZ$1, 0))</f>
        <v/>
      </c>
      <c r="C406">
        <f>INDEX(resultados!$A$2:$ZZ$496, 400, MATCH($B$3, resultados!$A$1:$ZZ$1, 0))</f>
        <v/>
      </c>
    </row>
    <row r="407">
      <c r="A407">
        <f>INDEX(resultados!$A$2:$ZZ$496, 401, MATCH($B$1, resultados!$A$1:$ZZ$1, 0))</f>
        <v/>
      </c>
      <c r="B407">
        <f>INDEX(resultados!$A$2:$ZZ$496, 401, MATCH($B$2, resultados!$A$1:$ZZ$1, 0))</f>
        <v/>
      </c>
      <c r="C407">
        <f>INDEX(resultados!$A$2:$ZZ$496, 401, MATCH($B$3, resultados!$A$1:$ZZ$1, 0))</f>
        <v/>
      </c>
    </row>
    <row r="408">
      <c r="A408">
        <f>INDEX(resultados!$A$2:$ZZ$496, 402, MATCH($B$1, resultados!$A$1:$ZZ$1, 0))</f>
        <v/>
      </c>
      <c r="B408">
        <f>INDEX(resultados!$A$2:$ZZ$496, 402, MATCH($B$2, resultados!$A$1:$ZZ$1, 0))</f>
        <v/>
      </c>
      <c r="C408">
        <f>INDEX(resultados!$A$2:$ZZ$496, 402, MATCH($B$3, resultados!$A$1:$ZZ$1, 0))</f>
        <v/>
      </c>
    </row>
    <row r="409">
      <c r="A409">
        <f>INDEX(resultados!$A$2:$ZZ$496, 403, MATCH($B$1, resultados!$A$1:$ZZ$1, 0))</f>
        <v/>
      </c>
      <c r="B409">
        <f>INDEX(resultados!$A$2:$ZZ$496, 403, MATCH($B$2, resultados!$A$1:$ZZ$1, 0))</f>
        <v/>
      </c>
      <c r="C409">
        <f>INDEX(resultados!$A$2:$ZZ$496, 403, MATCH($B$3, resultados!$A$1:$ZZ$1, 0))</f>
        <v/>
      </c>
    </row>
    <row r="410">
      <c r="A410">
        <f>INDEX(resultados!$A$2:$ZZ$496, 404, MATCH($B$1, resultados!$A$1:$ZZ$1, 0))</f>
        <v/>
      </c>
      <c r="B410">
        <f>INDEX(resultados!$A$2:$ZZ$496, 404, MATCH($B$2, resultados!$A$1:$ZZ$1, 0))</f>
        <v/>
      </c>
      <c r="C410">
        <f>INDEX(resultados!$A$2:$ZZ$496, 404, MATCH($B$3, resultados!$A$1:$ZZ$1, 0))</f>
        <v/>
      </c>
    </row>
    <row r="411">
      <c r="A411">
        <f>INDEX(resultados!$A$2:$ZZ$496, 405, MATCH($B$1, resultados!$A$1:$ZZ$1, 0))</f>
        <v/>
      </c>
      <c r="B411">
        <f>INDEX(resultados!$A$2:$ZZ$496, 405, MATCH($B$2, resultados!$A$1:$ZZ$1, 0))</f>
        <v/>
      </c>
      <c r="C411">
        <f>INDEX(resultados!$A$2:$ZZ$496, 405, MATCH($B$3, resultados!$A$1:$ZZ$1, 0))</f>
        <v/>
      </c>
    </row>
    <row r="412">
      <c r="A412">
        <f>INDEX(resultados!$A$2:$ZZ$496, 406, MATCH($B$1, resultados!$A$1:$ZZ$1, 0))</f>
        <v/>
      </c>
      <c r="B412">
        <f>INDEX(resultados!$A$2:$ZZ$496, 406, MATCH($B$2, resultados!$A$1:$ZZ$1, 0))</f>
        <v/>
      </c>
      <c r="C412">
        <f>INDEX(resultados!$A$2:$ZZ$496, 406, MATCH($B$3, resultados!$A$1:$ZZ$1, 0))</f>
        <v/>
      </c>
    </row>
    <row r="413">
      <c r="A413">
        <f>INDEX(resultados!$A$2:$ZZ$496, 407, MATCH($B$1, resultados!$A$1:$ZZ$1, 0))</f>
        <v/>
      </c>
      <c r="B413">
        <f>INDEX(resultados!$A$2:$ZZ$496, 407, MATCH($B$2, resultados!$A$1:$ZZ$1, 0))</f>
        <v/>
      </c>
      <c r="C413">
        <f>INDEX(resultados!$A$2:$ZZ$496, 407, MATCH($B$3, resultados!$A$1:$ZZ$1, 0))</f>
        <v/>
      </c>
    </row>
    <row r="414">
      <c r="A414">
        <f>INDEX(resultados!$A$2:$ZZ$496, 408, MATCH($B$1, resultados!$A$1:$ZZ$1, 0))</f>
        <v/>
      </c>
      <c r="B414">
        <f>INDEX(resultados!$A$2:$ZZ$496, 408, MATCH($B$2, resultados!$A$1:$ZZ$1, 0))</f>
        <v/>
      </c>
      <c r="C414">
        <f>INDEX(resultados!$A$2:$ZZ$496, 408, MATCH($B$3, resultados!$A$1:$ZZ$1, 0))</f>
        <v/>
      </c>
    </row>
    <row r="415">
      <c r="A415">
        <f>INDEX(resultados!$A$2:$ZZ$496, 409, MATCH($B$1, resultados!$A$1:$ZZ$1, 0))</f>
        <v/>
      </c>
      <c r="B415">
        <f>INDEX(resultados!$A$2:$ZZ$496, 409, MATCH($B$2, resultados!$A$1:$ZZ$1, 0))</f>
        <v/>
      </c>
      <c r="C415">
        <f>INDEX(resultados!$A$2:$ZZ$496, 409, MATCH($B$3, resultados!$A$1:$ZZ$1, 0))</f>
        <v/>
      </c>
    </row>
    <row r="416">
      <c r="A416">
        <f>INDEX(resultados!$A$2:$ZZ$496, 410, MATCH($B$1, resultados!$A$1:$ZZ$1, 0))</f>
        <v/>
      </c>
      <c r="B416">
        <f>INDEX(resultados!$A$2:$ZZ$496, 410, MATCH($B$2, resultados!$A$1:$ZZ$1, 0))</f>
        <v/>
      </c>
      <c r="C416">
        <f>INDEX(resultados!$A$2:$ZZ$496, 410, MATCH($B$3, resultados!$A$1:$ZZ$1, 0))</f>
        <v/>
      </c>
    </row>
    <row r="417">
      <c r="A417">
        <f>INDEX(resultados!$A$2:$ZZ$496, 411, MATCH($B$1, resultados!$A$1:$ZZ$1, 0))</f>
        <v/>
      </c>
      <c r="B417">
        <f>INDEX(resultados!$A$2:$ZZ$496, 411, MATCH($B$2, resultados!$A$1:$ZZ$1, 0))</f>
        <v/>
      </c>
      <c r="C417">
        <f>INDEX(resultados!$A$2:$ZZ$496, 411, MATCH($B$3, resultados!$A$1:$ZZ$1, 0))</f>
        <v/>
      </c>
    </row>
    <row r="418">
      <c r="A418">
        <f>INDEX(resultados!$A$2:$ZZ$496, 412, MATCH($B$1, resultados!$A$1:$ZZ$1, 0))</f>
        <v/>
      </c>
      <c r="B418">
        <f>INDEX(resultados!$A$2:$ZZ$496, 412, MATCH($B$2, resultados!$A$1:$ZZ$1, 0))</f>
        <v/>
      </c>
      <c r="C418">
        <f>INDEX(resultados!$A$2:$ZZ$496, 412, MATCH($B$3, resultados!$A$1:$ZZ$1, 0))</f>
        <v/>
      </c>
    </row>
    <row r="419">
      <c r="A419">
        <f>INDEX(resultados!$A$2:$ZZ$496, 413, MATCH($B$1, resultados!$A$1:$ZZ$1, 0))</f>
        <v/>
      </c>
      <c r="B419">
        <f>INDEX(resultados!$A$2:$ZZ$496, 413, MATCH($B$2, resultados!$A$1:$ZZ$1, 0))</f>
        <v/>
      </c>
      <c r="C419">
        <f>INDEX(resultados!$A$2:$ZZ$496, 413, MATCH($B$3, resultados!$A$1:$ZZ$1, 0))</f>
        <v/>
      </c>
    </row>
    <row r="420">
      <c r="A420">
        <f>INDEX(resultados!$A$2:$ZZ$496, 414, MATCH($B$1, resultados!$A$1:$ZZ$1, 0))</f>
        <v/>
      </c>
      <c r="B420">
        <f>INDEX(resultados!$A$2:$ZZ$496, 414, MATCH($B$2, resultados!$A$1:$ZZ$1, 0))</f>
        <v/>
      </c>
      <c r="C420">
        <f>INDEX(resultados!$A$2:$ZZ$496, 414, MATCH($B$3, resultados!$A$1:$ZZ$1, 0))</f>
        <v/>
      </c>
    </row>
    <row r="421">
      <c r="A421">
        <f>INDEX(resultados!$A$2:$ZZ$496, 415, MATCH($B$1, resultados!$A$1:$ZZ$1, 0))</f>
        <v/>
      </c>
      <c r="B421">
        <f>INDEX(resultados!$A$2:$ZZ$496, 415, MATCH($B$2, resultados!$A$1:$ZZ$1, 0))</f>
        <v/>
      </c>
      <c r="C421">
        <f>INDEX(resultados!$A$2:$ZZ$496, 415, MATCH($B$3, resultados!$A$1:$ZZ$1, 0))</f>
        <v/>
      </c>
    </row>
    <row r="422">
      <c r="A422">
        <f>INDEX(resultados!$A$2:$ZZ$496, 416, MATCH($B$1, resultados!$A$1:$ZZ$1, 0))</f>
        <v/>
      </c>
      <c r="B422">
        <f>INDEX(resultados!$A$2:$ZZ$496, 416, MATCH($B$2, resultados!$A$1:$ZZ$1, 0))</f>
        <v/>
      </c>
      <c r="C422">
        <f>INDEX(resultados!$A$2:$ZZ$496, 416, MATCH($B$3, resultados!$A$1:$ZZ$1, 0))</f>
        <v/>
      </c>
    </row>
    <row r="423">
      <c r="A423">
        <f>INDEX(resultados!$A$2:$ZZ$496, 417, MATCH($B$1, resultados!$A$1:$ZZ$1, 0))</f>
        <v/>
      </c>
      <c r="B423">
        <f>INDEX(resultados!$A$2:$ZZ$496, 417, MATCH($B$2, resultados!$A$1:$ZZ$1, 0))</f>
        <v/>
      </c>
      <c r="C423">
        <f>INDEX(resultados!$A$2:$ZZ$496, 417, MATCH($B$3, resultados!$A$1:$ZZ$1, 0))</f>
        <v/>
      </c>
    </row>
    <row r="424">
      <c r="A424">
        <f>INDEX(resultados!$A$2:$ZZ$496, 418, MATCH($B$1, resultados!$A$1:$ZZ$1, 0))</f>
        <v/>
      </c>
      <c r="B424">
        <f>INDEX(resultados!$A$2:$ZZ$496, 418, MATCH($B$2, resultados!$A$1:$ZZ$1, 0))</f>
        <v/>
      </c>
      <c r="C424">
        <f>INDEX(resultados!$A$2:$ZZ$496, 418, MATCH($B$3, resultados!$A$1:$ZZ$1, 0))</f>
        <v/>
      </c>
    </row>
    <row r="425">
      <c r="A425">
        <f>INDEX(resultados!$A$2:$ZZ$496, 419, MATCH($B$1, resultados!$A$1:$ZZ$1, 0))</f>
        <v/>
      </c>
      <c r="B425">
        <f>INDEX(resultados!$A$2:$ZZ$496, 419, MATCH($B$2, resultados!$A$1:$ZZ$1, 0))</f>
        <v/>
      </c>
      <c r="C425">
        <f>INDEX(resultados!$A$2:$ZZ$496, 419, MATCH($B$3, resultados!$A$1:$ZZ$1, 0))</f>
        <v/>
      </c>
    </row>
    <row r="426">
      <c r="A426">
        <f>INDEX(resultados!$A$2:$ZZ$496, 420, MATCH($B$1, resultados!$A$1:$ZZ$1, 0))</f>
        <v/>
      </c>
      <c r="B426">
        <f>INDEX(resultados!$A$2:$ZZ$496, 420, MATCH($B$2, resultados!$A$1:$ZZ$1, 0))</f>
        <v/>
      </c>
      <c r="C426">
        <f>INDEX(resultados!$A$2:$ZZ$496, 420, MATCH($B$3, resultados!$A$1:$ZZ$1, 0))</f>
        <v/>
      </c>
    </row>
    <row r="427">
      <c r="A427">
        <f>INDEX(resultados!$A$2:$ZZ$496, 421, MATCH($B$1, resultados!$A$1:$ZZ$1, 0))</f>
        <v/>
      </c>
      <c r="B427">
        <f>INDEX(resultados!$A$2:$ZZ$496, 421, MATCH($B$2, resultados!$A$1:$ZZ$1, 0))</f>
        <v/>
      </c>
      <c r="C427">
        <f>INDEX(resultados!$A$2:$ZZ$496, 421, MATCH($B$3, resultados!$A$1:$ZZ$1, 0))</f>
        <v/>
      </c>
    </row>
    <row r="428">
      <c r="A428">
        <f>INDEX(resultados!$A$2:$ZZ$496, 422, MATCH($B$1, resultados!$A$1:$ZZ$1, 0))</f>
        <v/>
      </c>
      <c r="B428">
        <f>INDEX(resultados!$A$2:$ZZ$496, 422, MATCH($B$2, resultados!$A$1:$ZZ$1, 0))</f>
        <v/>
      </c>
      <c r="C428">
        <f>INDEX(resultados!$A$2:$ZZ$496, 422, MATCH($B$3, resultados!$A$1:$ZZ$1, 0))</f>
        <v/>
      </c>
    </row>
    <row r="429">
      <c r="A429">
        <f>INDEX(resultados!$A$2:$ZZ$496, 423, MATCH($B$1, resultados!$A$1:$ZZ$1, 0))</f>
        <v/>
      </c>
      <c r="B429">
        <f>INDEX(resultados!$A$2:$ZZ$496, 423, MATCH($B$2, resultados!$A$1:$ZZ$1, 0))</f>
        <v/>
      </c>
      <c r="C429">
        <f>INDEX(resultados!$A$2:$ZZ$496, 423, MATCH($B$3, resultados!$A$1:$ZZ$1, 0))</f>
        <v/>
      </c>
    </row>
    <row r="430">
      <c r="A430">
        <f>INDEX(resultados!$A$2:$ZZ$496, 424, MATCH($B$1, resultados!$A$1:$ZZ$1, 0))</f>
        <v/>
      </c>
      <c r="B430">
        <f>INDEX(resultados!$A$2:$ZZ$496, 424, MATCH($B$2, resultados!$A$1:$ZZ$1, 0))</f>
        <v/>
      </c>
      <c r="C430">
        <f>INDEX(resultados!$A$2:$ZZ$496, 424, MATCH($B$3, resultados!$A$1:$ZZ$1, 0))</f>
        <v/>
      </c>
    </row>
    <row r="431">
      <c r="A431">
        <f>INDEX(resultados!$A$2:$ZZ$496, 425, MATCH($B$1, resultados!$A$1:$ZZ$1, 0))</f>
        <v/>
      </c>
      <c r="B431">
        <f>INDEX(resultados!$A$2:$ZZ$496, 425, MATCH($B$2, resultados!$A$1:$ZZ$1, 0))</f>
        <v/>
      </c>
      <c r="C431">
        <f>INDEX(resultados!$A$2:$ZZ$496, 425, MATCH($B$3, resultados!$A$1:$ZZ$1, 0))</f>
        <v/>
      </c>
    </row>
    <row r="432">
      <c r="A432">
        <f>INDEX(resultados!$A$2:$ZZ$496, 426, MATCH($B$1, resultados!$A$1:$ZZ$1, 0))</f>
        <v/>
      </c>
      <c r="B432">
        <f>INDEX(resultados!$A$2:$ZZ$496, 426, MATCH($B$2, resultados!$A$1:$ZZ$1, 0))</f>
        <v/>
      </c>
      <c r="C432">
        <f>INDEX(resultados!$A$2:$ZZ$496, 426, MATCH($B$3, resultados!$A$1:$ZZ$1, 0))</f>
        <v/>
      </c>
    </row>
    <row r="433">
      <c r="A433">
        <f>INDEX(resultados!$A$2:$ZZ$496, 427, MATCH($B$1, resultados!$A$1:$ZZ$1, 0))</f>
        <v/>
      </c>
      <c r="B433">
        <f>INDEX(resultados!$A$2:$ZZ$496, 427, MATCH($B$2, resultados!$A$1:$ZZ$1, 0))</f>
        <v/>
      </c>
      <c r="C433">
        <f>INDEX(resultados!$A$2:$ZZ$496, 427, MATCH($B$3, resultados!$A$1:$ZZ$1, 0))</f>
        <v/>
      </c>
    </row>
    <row r="434">
      <c r="A434">
        <f>INDEX(resultados!$A$2:$ZZ$496, 428, MATCH($B$1, resultados!$A$1:$ZZ$1, 0))</f>
        <v/>
      </c>
      <c r="B434">
        <f>INDEX(resultados!$A$2:$ZZ$496, 428, MATCH($B$2, resultados!$A$1:$ZZ$1, 0))</f>
        <v/>
      </c>
      <c r="C434">
        <f>INDEX(resultados!$A$2:$ZZ$496, 428, MATCH($B$3, resultados!$A$1:$ZZ$1, 0))</f>
        <v/>
      </c>
    </row>
    <row r="435">
      <c r="A435">
        <f>INDEX(resultados!$A$2:$ZZ$496, 429, MATCH($B$1, resultados!$A$1:$ZZ$1, 0))</f>
        <v/>
      </c>
      <c r="B435">
        <f>INDEX(resultados!$A$2:$ZZ$496, 429, MATCH($B$2, resultados!$A$1:$ZZ$1, 0))</f>
        <v/>
      </c>
      <c r="C435">
        <f>INDEX(resultados!$A$2:$ZZ$496, 429, MATCH($B$3, resultados!$A$1:$ZZ$1, 0))</f>
        <v/>
      </c>
    </row>
    <row r="436">
      <c r="A436">
        <f>INDEX(resultados!$A$2:$ZZ$496, 430, MATCH($B$1, resultados!$A$1:$ZZ$1, 0))</f>
        <v/>
      </c>
      <c r="B436">
        <f>INDEX(resultados!$A$2:$ZZ$496, 430, MATCH($B$2, resultados!$A$1:$ZZ$1, 0))</f>
        <v/>
      </c>
      <c r="C436">
        <f>INDEX(resultados!$A$2:$ZZ$496, 430, MATCH($B$3, resultados!$A$1:$ZZ$1, 0))</f>
        <v/>
      </c>
    </row>
    <row r="437">
      <c r="A437">
        <f>INDEX(resultados!$A$2:$ZZ$496, 431, MATCH($B$1, resultados!$A$1:$ZZ$1, 0))</f>
        <v/>
      </c>
      <c r="B437">
        <f>INDEX(resultados!$A$2:$ZZ$496, 431, MATCH($B$2, resultados!$A$1:$ZZ$1, 0))</f>
        <v/>
      </c>
      <c r="C437">
        <f>INDEX(resultados!$A$2:$ZZ$496, 431, MATCH($B$3, resultados!$A$1:$ZZ$1, 0))</f>
        <v/>
      </c>
    </row>
    <row r="438">
      <c r="A438">
        <f>INDEX(resultados!$A$2:$ZZ$496, 432, MATCH($B$1, resultados!$A$1:$ZZ$1, 0))</f>
        <v/>
      </c>
      <c r="B438">
        <f>INDEX(resultados!$A$2:$ZZ$496, 432, MATCH($B$2, resultados!$A$1:$ZZ$1, 0))</f>
        <v/>
      </c>
      <c r="C438">
        <f>INDEX(resultados!$A$2:$ZZ$496, 432, MATCH($B$3, resultados!$A$1:$ZZ$1, 0))</f>
        <v/>
      </c>
    </row>
    <row r="439">
      <c r="A439">
        <f>INDEX(resultados!$A$2:$ZZ$496, 433, MATCH($B$1, resultados!$A$1:$ZZ$1, 0))</f>
        <v/>
      </c>
      <c r="B439">
        <f>INDEX(resultados!$A$2:$ZZ$496, 433, MATCH($B$2, resultados!$A$1:$ZZ$1, 0))</f>
        <v/>
      </c>
      <c r="C439">
        <f>INDEX(resultados!$A$2:$ZZ$496, 433, MATCH($B$3, resultados!$A$1:$ZZ$1, 0))</f>
        <v/>
      </c>
    </row>
    <row r="440">
      <c r="A440">
        <f>INDEX(resultados!$A$2:$ZZ$496, 434, MATCH($B$1, resultados!$A$1:$ZZ$1, 0))</f>
        <v/>
      </c>
      <c r="B440">
        <f>INDEX(resultados!$A$2:$ZZ$496, 434, MATCH($B$2, resultados!$A$1:$ZZ$1, 0))</f>
        <v/>
      </c>
      <c r="C440">
        <f>INDEX(resultados!$A$2:$ZZ$496, 434, MATCH($B$3, resultados!$A$1:$ZZ$1, 0))</f>
        <v/>
      </c>
    </row>
    <row r="441">
      <c r="A441">
        <f>INDEX(resultados!$A$2:$ZZ$496, 435, MATCH($B$1, resultados!$A$1:$ZZ$1, 0))</f>
        <v/>
      </c>
      <c r="B441">
        <f>INDEX(resultados!$A$2:$ZZ$496, 435, MATCH($B$2, resultados!$A$1:$ZZ$1, 0))</f>
        <v/>
      </c>
      <c r="C441">
        <f>INDEX(resultados!$A$2:$ZZ$496, 435, MATCH($B$3, resultados!$A$1:$ZZ$1, 0))</f>
        <v/>
      </c>
    </row>
    <row r="442">
      <c r="A442">
        <f>INDEX(resultados!$A$2:$ZZ$496, 436, MATCH($B$1, resultados!$A$1:$ZZ$1, 0))</f>
        <v/>
      </c>
      <c r="B442">
        <f>INDEX(resultados!$A$2:$ZZ$496, 436, MATCH($B$2, resultados!$A$1:$ZZ$1, 0))</f>
        <v/>
      </c>
      <c r="C442">
        <f>INDEX(resultados!$A$2:$ZZ$496, 436, MATCH($B$3, resultados!$A$1:$ZZ$1, 0))</f>
        <v/>
      </c>
    </row>
    <row r="443">
      <c r="A443">
        <f>INDEX(resultados!$A$2:$ZZ$496, 437, MATCH($B$1, resultados!$A$1:$ZZ$1, 0))</f>
        <v/>
      </c>
      <c r="B443">
        <f>INDEX(resultados!$A$2:$ZZ$496, 437, MATCH($B$2, resultados!$A$1:$ZZ$1, 0))</f>
        <v/>
      </c>
      <c r="C443">
        <f>INDEX(resultados!$A$2:$ZZ$496, 437, MATCH($B$3, resultados!$A$1:$ZZ$1, 0))</f>
        <v/>
      </c>
    </row>
    <row r="444">
      <c r="A444">
        <f>INDEX(resultados!$A$2:$ZZ$496, 438, MATCH($B$1, resultados!$A$1:$ZZ$1, 0))</f>
        <v/>
      </c>
      <c r="B444">
        <f>INDEX(resultados!$A$2:$ZZ$496, 438, MATCH($B$2, resultados!$A$1:$ZZ$1, 0))</f>
        <v/>
      </c>
      <c r="C444">
        <f>INDEX(resultados!$A$2:$ZZ$496, 438, MATCH($B$3, resultados!$A$1:$ZZ$1, 0))</f>
        <v/>
      </c>
    </row>
    <row r="445">
      <c r="A445">
        <f>INDEX(resultados!$A$2:$ZZ$496, 439, MATCH($B$1, resultados!$A$1:$ZZ$1, 0))</f>
        <v/>
      </c>
      <c r="B445">
        <f>INDEX(resultados!$A$2:$ZZ$496, 439, MATCH($B$2, resultados!$A$1:$ZZ$1, 0))</f>
        <v/>
      </c>
      <c r="C445">
        <f>INDEX(resultados!$A$2:$ZZ$496, 439, MATCH($B$3, resultados!$A$1:$ZZ$1, 0))</f>
        <v/>
      </c>
    </row>
    <row r="446">
      <c r="A446">
        <f>INDEX(resultados!$A$2:$ZZ$496, 440, MATCH($B$1, resultados!$A$1:$ZZ$1, 0))</f>
        <v/>
      </c>
      <c r="B446">
        <f>INDEX(resultados!$A$2:$ZZ$496, 440, MATCH($B$2, resultados!$A$1:$ZZ$1, 0))</f>
        <v/>
      </c>
      <c r="C446">
        <f>INDEX(resultados!$A$2:$ZZ$496, 440, MATCH($B$3, resultados!$A$1:$ZZ$1, 0))</f>
        <v/>
      </c>
    </row>
    <row r="447">
      <c r="A447">
        <f>INDEX(resultados!$A$2:$ZZ$496, 441, MATCH($B$1, resultados!$A$1:$ZZ$1, 0))</f>
        <v/>
      </c>
      <c r="B447">
        <f>INDEX(resultados!$A$2:$ZZ$496, 441, MATCH($B$2, resultados!$A$1:$ZZ$1, 0))</f>
        <v/>
      </c>
      <c r="C447">
        <f>INDEX(resultados!$A$2:$ZZ$496, 441, MATCH($B$3, resultados!$A$1:$ZZ$1, 0))</f>
        <v/>
      </c>
    </row>
    <row r="448">
      <c r="A448">
        <f>INDEX(resultados!$A$2:$ZZ$496, 442, MATCH($B$1, resultados!$A$1:$ZZ$1, 0))</f>
        <v/>
      </c>
      <c r="B448">
        <f>INDEX(resultados!$A$2:$ZZ$496, 442, MATCH($B$2, resultados!$A$1:$ZZ$1, 0))</f>
        <v/>
      </c>
      <c r="C448">
        <f>INDEX(resultados!$A$2:$ZZ$496, 442, MATCH($B$3, resultados!$A$1:$ZZ$1, 0))</f>
        <v/>
      </c>
    </row>
    <row r="449">
      <c r="A449">
        <f>INDEX(resultados!$A$2:$ZZ$496, 443, MATCH($B$1, resultados!$A$1:$ZZ$1, 0))</f>
        <v/>
      </c>
      <c r="B449">
        <f>INDEX(resultados!$A$2:$ZZ$496, 443, MATCH($B$2, resultados!$A$1:$ZZ$1, 0))</f>
        <v/>
      </c>
      <c r="C449">
        <f>INDEX(resultados!$A$2:$ZZ$496, 443, MATCH($B$3, resultados!$A$1:$ZZ$1, 0))</f>
        <v/>
      </c>
    </row>
    <row r="450">
      <c r="A450">
        <f>INDEX(resultados!$A$2:$ZZ$496, 444, MATCH($B$1, resultados!$A$1:$ZZ$1, 0))</f>
        <v/>
      </c>
      <c r="B450">
        <f>INDEX(resultados!$A$2:$ZZ$496, 444, MATCH($B$2, resultados!$A$1:$ZZ$1, 0))</f>
        <v/>
      </c>
      <c r="C450">
        <f>INDEX(resultados!$A$2:$ZZ$496, 444, MATCH($B$3, resultados!$A$1:$ZZ$1, 0))</f>
        <v/>
      </c>
    </row>
    <row r="451">
      <c r="A451">
        <f>INDEX(resultados!$A$2:$ZZ$496, 445, MATCH($B$1, resultados!$A$1:$ZZ$1, 0))</f>
        <v/>
      </c>
      <c r="B451">
        <f>INDEX(resultados!$A$2:$ZZ$496, 445, MATCH($B$2, resultados!$A$1:$ZZ$1, 0))</f>
        <v/>
      </c>
      <c r="C451">
        <f>INDEX(resultados!$A$2:$ZZ$496, 445, MATCH($B$3, resultados!$A$1:$ZZ$1, 0))</f>
        <v/>
      </c>
    </row>
    <row r="452">
      <c r="A452">
        <f>INDEX(resultados!$A$2:$ZZ$496, 446, MATCH($B$1, resultados!$A$1:$ZZ$1, 0))</f>
        <v/>
      </c>
      <c r="B452">
        <f>INDEX(resultados!$A$2:$ZZ$496, 446, MATCH($B$2, resultados!$A$1:$ZZ$1, 0))</f>
        <v/>
      </c>
      <c r="C452">
        <f>INDEX(resultados!$A$2:$ZZ$496, 446, MATCH($B$3, resultados!$A$1:$ZZ$1, 0))</f>
        <v/>
      </c>
    </row>
    <row r="453">
      <c r="A453">
        <f>INDEX(resultados!$A$2:$ZZ$496, 447, MATCH($B$1, resultados!$A$1:$ZZ$1, 0))</f>
        <v/>
      </c>
      <c r="B453">
        <f>INDEX(resultados!$A$2:$ZZ$496, 447, MATCH($B$2, resultados!$A$1:$ZZ$1, 0))</f>
        <v/>
      </c>
      <c r="C453">
        <f>INDEX(resultados!$A$2:$ZZ$496, 447, MATCH($B$3, resultados!$A$1:$ZZ$1, 0))</f>
        <v/>
      </c>
    </row>
    <row r="454">
      <c r="A454">
        <f>INDEX(resultados!$A$2:$ZZ$496, 448, MATCH($B$1, resultados!$A$1:$ZZ$1, 0))</f>
        <v/>
      </c>
      <c r="B454">
        <f>INDEX(resultados!$A$2:$ZZ$496, 448, MATCH($B$2, resultados!$A$1:$ZZ$1, 0))</f>
        <v/>
      </c>
      <c r="C454">
        <f>INDEX(resultados!$A$2:$ZZ$496, 448, MATCH($B$3, resultados!$A$1:$ZZ$1, 0))</f>
        <v/>
      </c>
    </row>
    <row r="455">
      <c r="A455">
        <f>INDEX(resultados!$A$2:$ZZ$496, 449, MATCH($B$1, resultados!$A$1:$ZZ$1, 0))</f>
        <v/>
      </c>
      <c r="B455">
        <f>INDEX(resultados!$A$2:$ZZ$496, 449, MATCH($B$2, resultados!$A$1:$ZZ$1, 0))</f>
        <v/>
      </c>
      <c r="C455">
        <f>INDEX(resultados!$A$2:$ZZ$496, 449, MATCH($B$3, resultados!$A$1:$ZZ$1, 0))</f>
        <v/>
      </c>
    </row>
    <row r="456">
      <c r="A456">
        <f>INDEX(resultados!$A$2:$ZZ$496, 450, MATCH($B$1, resultados!$A$1:$ZZ$1, 0))</f>
        <v/>
      </c>
      <c r="B456">
        <f>INDEX(resultados!$A$2:$ZZ$496, 450, MATCH($B$2, resultados!$A$1:$ZZ$1, 0))</f>
        <v/>
      </c>
      <c r="C456">
        <f>INDEX(resultados!$A$2:$ZZ$496, 450, MATCH($B$3, resultados!$A$1:$ZZ$1, 0))</f>
        <v/>
      </c>
    </row>
    <row r="457">
      <c r="A457">
        <f>INDEX(resultados!$A$2:$ZZ$496, 451, MATCH($B$1, resultados!$A$1:$ZZ$1, 0))</f>
        <v/>
      </c>
      <c r="B457">
        <f>INDEX(resultados!$A$2:$ZZ$496, 451, MATCH($B$2, resultados!$A$1:$ZZ$1, 0))</f>
        <v/>
      </c>
      <c r="C457">
        <f>INDEX(resultados!$A$2:$ZZ$496, 451, MATCH($B$3, resultados!$A$1:$ZZ$1, 0))</f>
        <v/>
      </c>
    </row>
    <row r="458">
      <c r="A458">
        <f>INDEX(resultados!$A$2:$ZZ$496, 452, MATCH($B$1, resultados!$A$1:$ZZ$1, 0))</f>
        <v/>
      </c>
      <c r="B458">
        <f>INDEX(resultados!$A$2:$ZZ$496, 452, MATCH($B$2, resultados!$A$1:$ZZ$1, 0))</f>
        <v/>
      </c>
      <c r="C458">
        <f>INDEX(resultados!$A$2:$ZZ$496, 452, MATCH($B$3, resultados!$A$1:$ZZ$1, 0))</f>
        <v/>
      </c>
    </row>
    <row r="459">
      <c r="A459">
        <f>INDEX(resultados!$A$2:$ZZ$496, 453, MATCH($B$1, resultados!$A$1:$ZZ$1, 0))</f>
        <v/>
      </c>
      <c r="B459">
        <f>INDEX(resultados!$A$2:$ZZ$496, 453, MATCH($B$2, resultados!$A$1:$ZZ$1, 0))</f>
        <v/>
      </c>
      <c r="C459">
        <f>INDEX(resultados!$A$2:$ZZ$496, 453, MATCH($B$3, resultados!$A$1:$ZZ$1, 0))</f>
        <v/>
      </c>
    </row>
    <row r="460">
      <c r="A460">
        <f>INDEX(resultados!$A$2:$ZZ$496, 454, MATCH($B$1, resultados!$A$1:$ZZ$1, 0))</f>
        <v/>
      </c>
      <c r="B460">
        <f>INDEX(resultados!$A$2:$ZZ$496, 454, MATCH($B$2, resultados!$A$1:$ZZ$1, 0))</f>
        <v/>
      </c>
      <c r="C460">
        <f>INDEX(resultados!$A$2:$ZZ$496, 454, MATCH($B$3, resultados!$A$1:$ZZ$1, 0))</f>
        <v/>
      </c>
    </row>
    <row r="461">
      <c r="A461">
        <f>INDEX(resultados!$A$2:$ZZ$496, 455, MATCH($B$1, resultados!$A$1:$ZZ$1, 0))</f>
        <v/>
      </c>
      <c r="B461">
        <f>INDEX(resultados!$A$2:$ZZ$496, 455, MATCH($B$2, resultados!$A$1:$ZZ$1, 0))</f>
        <v/>
      </c>
      <c r="C461">
        <f>INDEX(resultados!$A$2:$ZZ$496, 455, MATCH($B$3, resultados!$A$1:$ZZ$1, 0))</f>
        <v/>
      </c>
    </row>
    <row r="462">
      <c r="A462">
        <f>INDEX(resultados!$A$2:$ZZ$496, 456, MATCH($B$1, resultados!$A$1:$ZZ$1, 0))</f>
        <v/>
      </c>
      <c r="B462">
        <f>INDEX(resultados!$A$2:$ZZ$496, 456, MATCH($B$2, resultados!$A$1:$ZZ$1, 0))</f>
        <v/>
      </c>
      <c r="C462">
        <f>INDEX(resultados!$A$2:$ZZ$496, 456, MATCH($B$3, resultados!$A$1:$ZZ$1, 0))</f>
        <v/>
      </c>
    </row>
    <row r="463">
      <c r="A463">
        <f>INDEX(resultados!$A$2:$ZZ$496, 457, MATCH($B$1, resultados!$A$1:$ZZ$1, 0))</f>
        <v/>
      </c>
      <c r="B463">
        <f>INDEX(resultados!$A$2:$ZZ$496, 457, MATCH($B$2, resultados!$A$1:$ZZ$1, 0))</f>
        <v/>
      </c>
      <c r="C463">
        <f>INDEX(resultados!$A$2:$ZZ$496, 457, MATCH($B$3, resultados!$A$1:$ZZ$1, 0))</f>
        <v/>
      </c>
    </row>
    <row r="464">
      <c r="A464">
        <f>INDEX(resultados!$A$2:$ZZ$496, 458, MATCH($B$1, resultados!$A$1:$ZZ$1, 0))</f>
        <v/>
      </c>
      <c r="B464">
        <f>INDEX(resultados!$A$2:$ZZ$496, 458, MATCH($B$2, resultados!$A$1:$ZZ$1, 0))</f>
        <v/>
      </c>
      <c r="C464">
        <f>INDEX(resultados!$A$2:$ZZ$496, 458, MATCH($B$3, resultados!$A$1:$ZZ$1, 0))</f>
        <v/>
      </c>
    </row>
    <row r="465">
      <c r="A465">
        <f>INDEX(resultados!$A$2:$ZZ$496, 459, MATCH($B$1, resultados!$A$1:$ZZ$1, 0))</f>
        <v/>
      </c>
      <c r="B465">
        <f>INDEX(resultados!$A$2:$ZZ$496, 459, MATCH($B$2, resultados!$A$1:$ZZ$1, 0))</f>
        <v/>
      </c>
      <c r="C465">
        <f>INDEX(resultados!$A$2:$ZZ$496, 459, MATCH($B$3, resultados!$A$1:$ZZ$1, 0))</f>
        <v/>
      </c>
    </row>
    <row r="466">
      <c r="A466">
        <f>INDEX(resultados!$A$2:$ZZ$496, 460, MATCH($B$1, resultados!$A$1:$ZZ$1, 0))</f>
        <v/>
      </c>
      <c r="B466">
        <f>INDEX(resultados!$A$2:$ZZ$496, 460, MATCH($B$2, resultados!$A$1:$ZZ$1, 0))</f>
        <v/>
      </c>
      <c r="C466">
        <f>INDEX(resultados!$A$2:$ZZ$496, 460, MATCH($B$3, resultados!$A$1:$ZZ$1, 0))</f>
        <v/>
      </c>
    </row>
    <row r="467">
      <c r="A467">
        <f>INDEX(resultados!$A$2:$ZZ$496, 461, MATCH($B$1, resultados!$A$1:$ZZ$1, 0))</f>
        <v/>
      </c>
      <c r="B467">
        <f>INDEX(resultados!$A$2:$ZZ$496, 461, MATCH($B$2, resultados!$A$1:$ZZ$1, 0))</f>
        <v/>
      </c>
      <c r="C467">
        <f>INDEX(resultados!$A$2:$ZZ$496, 461, MATCH($B$3, resultados!$A$1:$ZZ$1, 0))</f>
        <v/>
      </c>
    </row>
    <row r="468">
      <c r="A468">
        <f>INDEX(resultados!$A$2:$ZZ$496, 462, MATCH($B$1, resultados!$A$1:$ZZ$1, 0))</f>
        <v/>
      </c>
      <c r="B468">
        <f>INDEX(resultados!$A$2:$ZZ$496, 462, MATCH($B$2, resultados!$A$1:$ZZ$1, 0))</f>
        <v/>
      </c>
      <c r="C468">
        <f>INDEX(resultados!$A$2:$ZZ$496, 462, MATCH($B$3, resultados!$A$1:$ZZ$1, 0))</f>
        <v/>
      </c>
    </row>
    <row r="469">
      <c r="A469">
        <f>INDEX(resultados!$A$2:$ZZ$496, 463, MATCH($B$1, resultados!$A$1:$ZZ$1, 0))</f>
        <v/>
      </c>
      <c r="B469">
        <f>INDEX(resultados!$A$2:$ZZ$496, 463, MATCH($B$2, resultados!$A$1:$ZZ$1, 0))</f>
        <v/>
      </c>
      <c r="C469">
        <f>INDEX(resultados!$A$2:$ZZ$496, 463, MATCH($B$3, resultados!$A$1:$ZZ$1, 0))</f>
        <v/>
      </c>
    </row>
    <row r="470">
      <c r="A470">
        <f>INDEX(resultados!$A$2:$ZZ$496, 464, MATCH($B$1, resultados!$A$1:$ZZ$1, 0))</f>
        <v/>
      </c>
      <c r="B470">
        <f>INDEX(resultados!$A$2:$ZZ$496, 464, MATCH($B$2, resultados!$A$1:$ZZ$1, 0))</f>
        <v/>
      </c>
      <c r="C470">
        <f>INDEX(resultados!$A$2:$ZZ$496, 464, MATCH($B$3, resultados!$A$1:$ZZ$1, 0))</f>
        <v/>
      </c>
    </row>
    <row r="471">
      <c r="A471">
        <f>INDEX(resultados!$A$2:$ZZ$496, 465, MATCH($B$1, resultados!$A$1:$ZZ$1, 0))</f>
        <v/>
      </c>
      <c r="B471">
        <f>INDEX(resultados!$A$2:$ZZ$496, 465, MATCH($B$2, resultados!$A$1:$ZZ$1, 0))</f>
        <v/>
      </c>
      <c r="C471">
        <f>INDEX(resultados!$A$2:$ZZ$496, 465, MATCH($B$3, resultados!$A$1:$ZZ$1, 0))</f>
        <v/>
      </c>
    </row>
    <row r="472">
      <c r="A472">
        <f>INDEX(resultados!$A$2:$ZZ$496, 466, MATCH($B$1, resultados!$A$1:$ZZ$1, 0))</f>
        <v/>
      </c>
      <c r="B472">
        <f>INDEX(resultados!$A$2:$ZZ$496, 466, MATCH($B$2, resultados!$A$1:$ZZ$1, 0))</f>
        <v/>
      </c>
      <c r="C472">
        <f>INDEX(resultados!$A$2:$ZZ$496, 466, MATCH($B$3, resultados!$A$1:$ZZ$1, 0))</f>
        <v/>
      </c>
    </row>
    <row r="473">
      <c r="A473">
        <f>INDEX(resultados!$A$2:$ZZ$496, 467, MATCH($B$1, resultados!$A$1:$ZZ$1, 0))</f>
        <v/>
      </c>
      <c r="B473">
        <f>INDEX(resultados!$A$2:$ZZ$496, 467, MATCH($B$2, resultados!$A$1:$ZZ$1, 0))</f>
        <v/>
      </c>
      <c r="C473">
        <f>INDEX(resultados!$A$2:$ZZ$496, 467, MATCH($B$3, resultados!$A$1:$ZZ$1, 0))</f>
        <v/>
      </c>
    </row>
    <row r="474">
      <c r="A474">
        <f>INDEX(resultados!$A$2:$ZZ$496, 468, MATCH($B$1, resultados!$A$1:$ZZ$1, 0))</f>
        <v/>
      </c>
      <c r="B474">
        <f>INDEX(resultados!$A$2:$ZZ$496, 468, MATCH($B$2, resultados!$A$1:$ZZ$1, 0))</f>
        <v/>
      </c>
      <c r="C474">
        <f>INDEX(resultados!$A$2:$ZZ$496, 468, MATCH($B$3, resultados!$A$1:$ZZ$1, 0))</f>
        <v/>
      </c>
    </row>
    <row r="475">
      <c r="A475">
        <f>INDEX(resultados!$A$2:$ZZ$496, 469, MATCH($B$1, resultados!$A$1:$ZZ$1, 0))</f>
        <v/>
      </c>
      <c r="B475">
        <f>INDEX(resultados!$A$2:$ZZ$496, 469, MATCH($B$2, resultados!$A$1:$ZZ$1, 0))</f>
        <v/>
      </c>
      <c r="C475">
        <f>INDEX(resultados!$A$2:$ZZ$496, 469, MATCH($B$3, resultados!$A$1:$ZZ$1, 0))</f>
        <v/>
      </c>
    </row>
    <row r="476">
      <c r="A476">
        <f>INDEX(resultados!$A$2:$ZZ$496, 470, MATCH($B$1, resultados!$A$1:$ZZ$1, 0))</f>
        <v/>
      </c>
      <c r="B476">
        <f>INDEX(resultados!$A$2:$ZZ$496, 470, MATCH($B$2, resultados!$A$1:$ZZ$1, 0))</f>
        <v/>
      </c>
      <c r="C476">
        <f>INDEX(resultados!$A$2:$ZZ$496, 470, MATCH($B$3, resultados!$A$1:$ZZ$1, 0))</f>
        <v/>
      </c>
    </row>
    <row r="477">
      <c r="A477">
        <f>INDEX(resultados!$A$2:$ZZ$496, 471, MATCH($B$1, resultados!$A$1:$ZZ$1, 0))</f>
        <v/>
      </c>
      <c r="B477">
        <f>INDEX(resultados!$A$2:$ZZ$496, 471, MATCH($B$2, resultados!$A$1:$ZZ$1, 0))</f>
        <v/>
      </c>
      <c r="C477">
        <f>INDEX(resultados!$A$2:$ZZ$496, 471, MATCH($B$3, resultados!$A$1:$ZZ$1, 0))</f>
        <v/>
      </c>
    </row>
    <row r="478">
      <c r="A478">
        <f>INDEX(resultados!$A$2:$ZZ$496, 472, MATCH($B$1, resultados!$A$1:$ZZ$1, 0))</f>
        <v/>
      </c>
      <c r="B478">
        <f>INDEX(resultados!$A$2:$ZZ$496, 472, MATCH($B$2, resultados!$A$1:$ZZ$1, 0))</f>
        <v/>
      </c>
      <c r="C478">
        <f>INDEX(resultados!$A$2:$ZZ$496, 472, MATCH($B$3, resultados!$A$1:$ZZ$1, 0))</f>
        <v/>
      </c>
    </row>
    <row r="479">
      <c r="A479">
        <f>INDEX(resultados!$A$2:$ZZ$496, 473, MATCH($B$1, resultados!$A$1:$ZZ$1, 0))</f>
        <v/>
      </c>
      <c r="B479">
        <f>INDEX(resultados!$A$2:$ZZ$496, 473, MATCH($B$2, resultados!$A$1:$ZZ$1, 0))</f>
        <v/>
      </c>
      <c r="C479">
        <f>INDEX(resultados!$A$2:$ZZ$496, 473, MATCH($B$3, resultados!$A$1:$ZZ$1, 0))</f>
        <v/>
      </c>
    </row>
    <row r="480">
      <c r="A480">
        <f>INDEX(resultados!$A$2:$ZZ$496, 474, MATCH($B$1, resultados!$A$1:$ZZ$1, 0))</f>
        <v/>
      </c>
      <c r="B480">
        <f>INDEX(resultados!$A$2:$ZZ$496, 474, MATCH($B$2, resultados!$A$1:$ZZ$1, 0))</f>
        <v/>
      </c>
      <c r="C480">
        <f>INDEX(resultados!$A$2:$ZZ$496, 474, MATCH($B$3, resultados!$A$1:$ZZ$1, 0))</f>
        <v/>
      </c>
    </row>
    <row r="481">
      <c r="A481">
        <f>INDEX(resultados!$A$2:$ZZ$496, 475, MATCH($B$1, resultados!$A$1:$ZZ$1, 0))</f>
        <v/>
      </c>
      <c r="B481">
        <f>INDEX(resultados!$A$2:$ZZ$496, 475, MATCH($B$2, resultados!$A$1:$ZZ$1, 0))</f>
        <v/>
      </c>
      <c r="C481">
        <f>INDEX(resultados!$A$2:$ZZ$496, 475, MATCH($B$3, resultados!$A$1:$ZZ$1, 0))</f>
        <v/>
      </c>
    </row>
    <row r="482">
      <c r="A482">
        <f>INDEX(resultados!$A$2:$ZZ$496, 476, MATCH($B$1, resultados!$A$1:$ZZ$1, 0))</f>
        <v/>
      </c>
      <c r="B482">
        <f>INDEX(resultados!$A$2:$ZZ$496, 476, MATCH($B$2, resultados!$A$1:$ZZ$1, 0))</f>
        <v/>
      </c>
      <c r="C482">
        <f>INDEX(resultados!$A$2:$ZZ$496, 476, MATCH($B$3, resultados!$A$1:$ZZ$1, 0))</f>
        <v/>
      </c>
    </row>
    <row r="483">
      <c r="A483">
        <f>INDEX(resultados!$A$2:$ZZ$496, 477, MATCH($B$1, resultados!$A$1:$ZZ$1, 0))</f>
        <v/>
      </c>
      <c r="B483">
        <f>INDEX(resultados!$A$2:$ZZ$496, 477, MATCH($B$2, resultados!$A$1:$ZZ$1, 0))</f>
        <v/>
      </c>
      <c r="C483">
        <f>INDEX(resultados!$A$2:$ZZ$496, 477, MATCH($B$3, resultados!$A$1:$ZZ$1, 0))</f>
        <v/>
      </c>
    </row>
    <row r="484">
      <c r="A484">
        <f>INDEX(resultados!$A$2:$ZZ$496, 478, MATCH($B$1, resultados!$A$1:$ZZ$1, 0))</f>
        <v/>
      </c>
      <c r="B484">
        <f>INDEX(resultados!$A$2:$ZZ$496, 478, MATCH($B$2, resultados!$A$1:$ZZ$1, 0))</f>
        <v/>
      </c>
      <c r="C484">
        <f>INDEX(resultados!$A$2:$ZZ$496, 478, MATCH($B$3, resultados!$A$1:$ZZ$1, 0))</f>
        <v/>
      </c>
    </row>
    <row r="485">
      <c r="A485">
        <f>INDEX(resultados!$A$2:$ZZ$496, 479, MATCH($B$1, resultados!$A$1:$ZZ$1, 0))</f>
        <v/>
      </c>
      <c r="B485">
        <f>INDEX(resultados!$A$2:$ZZ$496, 479, MATCH($B$2, resultados!$A$1:$ZZ$1, 0))</f>
        <v/>
      </c>
      <c r="C485">
        <f>INDEX(resultados!$A$2:$ZZ$496, 479, MATCH($B$3, resultados!$A$1:$ZZ$1, 0))</f>
        <v/>
      </c>
    </row>
    <row r="486">
      <c r="A486">
        <f>INDEX(resultados!$A$2:$ZZ$496, 480, MATCH($B$1, resultados!$A$1:$ZZ$1, 0))</f>
        <v/>
      </c>
      <c r="B486">
        <f>INDEX(resultados!$A$2:$ZZ$496, 480, MATCH($B$2, resultados!$A$1:$ZZ$1, 0))</f>
        <v/>
      </c>
      <c r="C486">
        <f>INDEX(resultados!$A$2:$ZZ$496, 480, MATCH($B$3, resultados!$A$1:$ZZ$1, 0))</f>
        <v/>
      </c>
    </row>
    <row r="487">
      <c r="A487">
        <f>INDEX(resultados!$A$2:$ZZ$496, 481, MATCH($B$1, resultados!$A$1:$ZZ$1, 0))</f>
        <v/>
      </c>
      <c r="B487">
        <f>INDEX(resultados!$A$2:$ZZ$496, 481, MATCH($B$2, resultados!$A$1:$ZZ$1, 0))</f>
        <v/>
      </c>
      <c r="C487">
        <f>INDEX(resultados!$A$2:$ZZ$496, 481, MATCH($B$3, resultados!$A$1:$ZZ$1, 0))</f>
        <v/>
      </c>
    </row>
    <row r="488">
      <c r="A488">
        <f>INDEX(resultados!$A$2:$ZZ$496, 482, MATCH($B$1, resultados!$A$1:$ZZ$1, 0))</f>
        <v/>
      </c>
      <c r="B488">
        <f>INDEX(resultados!$A$2:$ZZ$496, 482, MATCH($B$2, resultados!$A$1:$ZZ$1, 0))</f>
        <v/>
      </c>
      <c r="C488">
        <f>INDEX(resultados!$A$2:$ZZ$496, 482, MATCH($B$3, resultados!$A$1:$ZZ$1, 0))</f>
        <v/>
      </c>
    </row>
    <row r="489">
      <c r="A489">
        <f>INDEX(resultados!$A$2:$ZZ$496, 483, MATCH($B$1, resultados!$A$1:$ZZ$1, 0))</f>
        <v/>
      </c>
      <c r="B489">
        <f>INDEX(resultados!$A$2:$ZZ$496, 483, MATCH($B$2, resultados!$A$1:$ZZ$1, 0))</f>
        <v/>
      </c>
      <c r="C489">
        <f>INDEX(resultados!$A$2:$ZZ$496, 483, MATCH($B$3, resultados!$A$1:$ZZ$1, 0))</f>
        <v/>
      </c>
    </row>
    <row r="490">
      <c r="A490">
        <f>INDEX(resultados!$A$2:$ZZ$496, 484, MATCH($B$1, resultados!$A$1:$ZZ$1, 0))</f>
        <v/>
      </c>
      <c r="B490">
        <f>INDEX(resultados!$A$2:$ZZ$496, 484, MATCH($B$2, resultados!$A$1:$ZZ$1, 0))</f>
        <v/>
      </c>
      <c r="C490">
        <f>INDEX(resultados!$A$2:$ZZ$496, 484, MATCH($B$3, resultados!$A$1:$ZZ$1, 0))</f>
        <v/>
      </c>
    </row>
    <row r="491">
      <c r="A491">
        <f>INDEX(resultados!$A$2:$ZZ$496, 485, MATCH($B$1, resultados!$A$1:$ZZ$1, 0))</f>
        <v/>
      </c>
      <c r="B491">
        <f>INDEX(resultados!$A$2:$ZZ$496, 485, MATCH($B$2, resultados!$A$1:$ZZ$1, 0))</f>
        <v/>
      </c>
      <c r="C491">
        <f>INDEX(resultados!$A$2:$ZZ$496, 485, MATCH($B$3, resultados!$A$1:$ZZ$1, 0))</f>
        <v/>
      </c>
    </row>
    <row r="492">
      <c r="A492">
        <f>INDEX(resultados!$A$2:$ZZ$496, 486, MATCH($B$1, resultados!$A$1:$ZZ$1, 0))</f>
        <v/>
      </c>
      <c r="B492">
        <f>INDEX(resultados!$A$2:$ZZ$496, 486, MATCH($B$2, resultados!$A$1:$ZZ$1, 0))</f>
        <v/>
      </c>
      <c r="C492">
        <f>INDEX(resultados!$A$2:$ZZ$496, 486, MATCH($B$3, resultados!$A$1:$ZZ$1, 0))</f>
        <v/>
      </c>
    </row>
    <row r="493">
      <c r="A493">
        <f>INDEX(resultados!$A$2:$ZZ$496, 487, MATCH($B$1, resultados!$A$1:$ZZ$1, 0))</f>
        <v/>
      </c>
      <c r="B493">
        <f>INDEX(resultados!$A$2:$ZZ$496, 487, MATCH($B$2, resultados!$A$1:$ZZ$1, 0))</f>
        <v/>
      </c>
      <c r="C493">
        <f>INDEX(resultados!$A$2:$ZZ$496, 487, MATCH($B$3, resultados!$A$1:$ZZ$1, 0))</f>
        <v/>
      </c>
    </row>
    <row r="494">
      <c r="A494">
        <f>INDEX(resultados!$A$2:$ZZ$496, 488, MATCH($B$1, resultados!$A$1:$ZZ$1, 0))</f>
        <v/>
      </c>
      <c r="B494">
        <f>INDEX(resultados!$A$2:$ZZ$496, 488, MATCH($B$2, resultados!$A$1:$ZZ$1, 0))</f>
        <v/>
      </c>
      <c r="C494">
        <f>INDEX(resultados!$A$2:$ZZ$496, 488, MATCH($B$3, resultados!$A$1:$ZZ$1, 0))</f>
        <v/>
      </c>
    </row>
    <row r="495">
      <c r="A495">
        <f>INDEX(resultados!$A$2:$ZZ$496, 489, MATCH($B$1, resultados!$A$1:$ZZ$1, 0))</f>
        <v/>
      </c>
      <c r="B495">
        <f>INDEX(resultados!$A$2:$ZZ$496, 489, MATCH($B$2, resultados!$A$1:$ZZ$1, 0))</f>
        <v/>
      </c>
      <c r="C495">
        <f>INDEX(resultados!$A$2:$ZZ$496, 489, MATCH($B$3, resultados!$A$1:$ZZ$1, 0))</f>
        <v/>
      </c>
    </row>
    <row r="496">
      <c r="A496">
        <f>INDEX(resultados!$A$2:$ZZ$496, 490, MATCH($B$1, resultados!$A$1:$ZZ$1, 0))</f>
        <v/>
      </c>
      <c r="B496">
        <f>INDEX(resultados!$A$2:$ZZ$496, 490, MATCH($B$2, resultados!$A$1:$ZZ$1, 0))</f>
        <v/>
      </c>
      <c r="C496">
        <f>INDEX(resultados!$A$2:$ZZ$496, 490, MATCH($B$3, resultados!$A$1:$ZZ$1, 0))</f>
        <v/>
      </c>
    </row>
    <row r="497">
      <c r="A497">
        <f>INDEX(resultados!$A$2:$ZZ$496, 491, MATCH($B$1, resultados!$A$1:$ZZ$1, 0))</f>
        <v/>
      </c>
      <c r="B497">
        <f>INDEX(resultados!$A$2:$ZZ$496, 491, MATCH($B$2, resultados!$A$1:$ZZ$1, 0))</f>
        <v/>
      </c>
      <c r="C497">
        <f>INDEX(resultados!$A$2:$ZZ$496, 491, MATCH($B$3, resultados!$A$1:$ZZ$1, 0))</f>
        <v/>
      </c>
    </row>
    <row r="498">
      <c r="A498">
        <f>INDEX(resultados!$A$2:$ZZ$496, 492, MATCH($B$1, resultados!$A$1:$ZZ$1, 0))</f>
        <v/>
      </c>
      <c r="B498">
        <f>INDEX(resultados!$A$2:$ZZ$496, 492, MATCH($B$2, resultados!$A$1:$ZZ$1, 0))</f>
        <v/>
      </c>
      <c r="C498">
        <f>INDEX(resultados!$A$2:$ZZ$496, 492, MATCH($B$3, resultados!$A$1:$ZZ$1, 0))</f>
        <v/>
      </c>
    </row>
    <row r="499">
      <c r="A499">
        <f>INDEX(resultados!$A$2:$ZZ$496, 493, MATCH($B$1, resultados!$A$1:$ZZ$1, 0))</f>
        <v/>
      </c>
      <c r="B499">
        <f>INDEX(resultados!$A$2:$ZZ$496, 493, MATCH($B$2, resultados!$A$1:$ZZ$1, 0))</f>
        <v/>
      </c>
      <c r="C499">
        <f>INDEX(resultados!$A$2:$ZZ$496, 493, MATCH($B$3, resultados!$A$1:$ZZ$1, 0))</f>
        <v/>
      </c>
    </row>
    <row r="500">
      <c r="A500">
        <f>INDEX(resultados!$A$2:$ZZ$496, 494, MATCH($B$1, resultados!$A$1:$ZZ$1, 0))</f>
        <v/>
      </c>
      <c r="B500">
        <f>INDEX(resultados!$A$2:$ZZ$496, 494, MATCH($B$2, resultados!$A$1:$ZZ$1, 0))</f>
        <v/>
      </c>
      <c r="C500">
        <f>INDEX(resultados!$A$2:$ZZ$496, 494, MATCH($B$3, resultados!$A$1:$ZZ$1, 0))</f>
        <v/>
      </c>
    </row>
    <row r="501">
      <c r="A501">
        <f>INDEX(resultados!$A$2:$ZZ$496, 495, MATCH($B$1, resultados!$A$1:$ZZ$1, 0))</f>
        <v/>
      </c>
      <c r="B501">
        <f>INDEX(resultados!$A$2:$ZZ$496, 495, MATCH($B$2, resultados!$A$1:$ZZ$1, 0))</f>
        <v/>
      </c>
      <c r="C501">
        <f>INDEX(resultados!$A$2:$ZZ$496, 495,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0.7288</v>
      </c>
      <c r="E2" t="n">
        <v>137.2</v>
      </c>
      <c r="F2" t="n">
        <v>125.26</v>
      </c>
      <c r="G2" t="n">
        <v>11.58</v>
      </c>
      <c r="H2" t="n">
        <v>0.24</v>
      </c>
      <c r="I2" t="n">
        <v>649</v>
      </c>
      <c r="J2" t="n">
        <v>71.52</v>
      </c>
      <c r="K2" t="n">
        <v>32.27</v>
      </c>
      <c r="L2" t="n">
        <v>1</v>
      </c>
      <c r="M2" t="n">
        <v>647</v>
      </c>
      <c r="N2" t="n">
        <v>8.25</v>
      </c>
      <c r="O2" t="n">
        <v>9054.6</v>
      </c>
      <c r="P2" t="n">
        <v>892.34</v>
      </c>
      <c r="Q2" t="n">
        <v>1206.75</v>
      </c>
      <c r="R2" t="n">
        <v>1210.7</v>
      </c>
      <c r="S2" t="n">
        <v>133.29</v>
      </c>
      <c r="T2" t="n">
        <v>518818.71</v>
      </c>
      <c r="U2" t="n">
        <v>0.11</v>
      </c>
      <c r="V2" t="n">
        <v>0.6</v>
      </c>
      <c r="W2" t="n">
        <v>1.3</v>
      </c>
      <c r="X2" t="n">
        <v>30.72</v>
      </c>
      <c r="Y2" t="n">
        <v>0.5</v>
      </c>
      <c r="Z2" t="n">
        <v>10</v>
      </c>
      <c r="AA2" t="n">
        <v>1333.110644100805</v>
      </c>
      <c r="AB2" t="n">
        <v>1824.020795949547</v>
      </c>
      <c r="AC2" t="n">
        <v>1649.938811213388</v>
      </c>
      <c r="AD2" t="n">
        <v>1333110.644100805</v>
      </c>
      <c r="AE2" t="n">
        <v>1824020.795949547</v>
      </c>
      <c r="AF2" t="n">
        <v>1.576765251676286e-06</v>
      </c>
      <c r="AG2" t="n">
        <v>20</v>
      </c>
      <c r="AH2" t="n">
        <v>1649938.811213388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0.8844</v>
      </c>
      <c r="E3" t="n">
        <v>113.07</v>
      </c>
      <c r="F3" t="n">
        <v>107.01</v>
      </c>
      <c r="G3" t="n">
        <v>23.69</v>
      </c>
      <c r="H3" t="n">
        <v>0.48</v>
      </c>
      <c r="I3" t="n">
        <v>271</v>
      </c>
      <c r="J3" t="n">
        <v>72.7</v>
      </c>
      <c r="K3" t="n">
        <v>32.27</v>
      </c>
      <c r="L3" t="n">
        <v>2</v>
      </c>
      <c r="M3" t="n">
        <v>269</v>
      </c>
      <c r="N3" t="n">
        <v>8.43</v>
      </c>
      <c r="O3" t="n">
        <v>9200.25</v>
      </c>
      <c r="P3" t="n">
        <v>749.78</v>
      </c>
      <c r="Q3" t="n">
        <v>1206.61</v>
      </c>
      <c r="R3" t="n">
        <v>590.58</v>
      </c>
      <c r="S3" t="n">
        <v>133.29</v>
      </c>
      <c r="T3" t="n">
        <v>210645.33</v>
      </c>
      <c r="U3" t="n">
        <v>0.23</v>
      </c>
      <c r="V3" t="n">
        <v>0.7</v>
      </c>
      <c r="W3" t="n">
        <v>0.71</v>
      </c>
      <c r="X3" t="n">
        <v>12.47</v>
      </c>
      <c r="Y3" t="n">
        <v>0.5</v>
      </c>
      <c r="Z3" t="n">
        <v>10</v>
      </c>
      <c r="AA3" t="n">
        <v>940.6690825807491</v>
      </c>
      <c r="AB3" t="n">
        <v>1287.064938178025</v>
      </c>
      <c r="AC3" t="n">
        <v>1164.229266885299</v>
      </c>
      <c r="AD3" t="n">
        <v>940669.0825807491</v>
      </c>
      <c r="AE3" t="n">
        <v>1287064.938178025</v>
      </c>
      <c r="AF3" t="n">
        <v>1.913407229119797e-06</v>
      </c>
      <c r="AG3" t="n">
        <v>16</v>
      </c>
      <c r="AH3" t="n">
        <v>1164229.266885299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0.9366</v>
      </c>
      <c r="E4" t="n">
        <v>106.76</v>
      </c>
      <c r="F4" t="n">
        <v>102.28</v>
      </c>
      <c r="G4" t="n">
        <v>36.1</v>
      </c>
      <c r="H4" t="n">
        <v>0.71</v>
      </c>
      <c r="I4" t="n">
        <v>170</v>
      </c>
      <c r="J4" t="n">
        <v>73.88</v>
      </c>
      <c r="K4" t="n">
        <v>32.27</v>
      </c>
      <c r="L4" t="n">
        <v>3</v>
      </c>
      <c r="M4" t="n">
        <v>168</v>
      </c>
      <c r="N4" t="n">
        <v>8.609999999999999</v>
      </c>
      <c r="O4" t="n">
        <v>9346.23</v>
      </c>
      <c r="P4" t="n">
        <v>704.75</v>
      </c>
      <c r="Q4" t="n">
        <v>1206.6</v>
      </c>
      <c r="R4" t="n">
        <v>430.24</v>
      </c>
      <c r="S4" t="n">
        <v>133.29</v>
      </c>
      <c r="T4" t="n">
        <v>130983.88</v>
      </c>
      <c r="U4" t="n">
        <v>0.31</v>
      </c>
      <c r="V4" t="n">
        <v>0.73</v>
      </c>
      <c r="W4" t="n">
        <v>0.54</v>
      </c>
      <c r="X4" t="n">
        <v>7.73</v>
      </c>
      <c r="Y4" t="n">
        <v>0.5</v>
      </c>
      <c r="Z4" t="n">
        <v>10</v>
      </c>
      <c r="AA4" t="n">
        <v>842.1751076094423</v>
      </c>
      <c r="AB4" t="n">
        <v>1152.30113637478</v>
      </c>
      <c r="AC4" t="n">
        <v>1042.327133183972</v>
      </c>
      <c r="AD4" t="n">
        <v>842175.1076094423</v>
      </c>
      <c r="AE4" t="n">
        <v>1152301.13637478</v>
      </c>
      <c r="AF4" t="n">
        <v>2.026342391218455e-06</v>
      </c>
      <c r="AG4" t="n">
        <v>15</v>
      </c>
      <c r="AH4" t="n">
        <v>1042327.133183972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0.9629</v>
      </c>
      <c r="E5" t="n">
        <v>103.86</v>
      </c>
      <c r="F5" t="n">
        <v>100.1</v>
      </c>
      <c r="G5" t="n">
        <v>48.83</v>
      </c>
      <c r="H5" t="n">
        <v>0.93</v>
      </c>
      <c r="I5" t="n">
        <v>123</v>
      </c>
      <c r="J5" t="n">
        <v>75.06999999999999</v>
      </c>
      <c r="K5" t="n">
        <v>32.27</v>
      </c>
      <c r="L5" t="n">
        <v>4</v>
      </c>
      <c r="M5" t="n">
        <v>121</v>
      </c>
      <c r="N5" t="n">
        <v>8.800000000000001</v>
      </c>
      <c r="O5" t="n">
        <v>9492.549999999999</v>
      </c>
      <c r="P5" t="n">
        <v>676.63</v>
      </c>
      <c r="Q5" t="n">
        <v>1206.62</v>
      </c>
      <c r="R5" t="n">
        <v>356.45</v>
      </c>
      <c r="S5" t="n">
        <v>133.29</v>
      </c>
      <c r="T5" t="n">
        <v>94320.89999999999</v>
      </c>
      <c r="U5" t="n">
        <v>0.37</v>
      </c>
      <c r="V5" t="n">
        <v>0.75</v>
      </c>
      <c r="W5" t="n">
        <v>0.47</v>
      </c>
      <c r="X5" t="n">
        <v>5.56</v>
      </c>
      <c r="Y5" t="n">
        <v>0.5</v>
      </c>
      <c r="Z5" t="n">
        <v>10</v>
      </c>
      <c r="AA5" t="n">
        <v>795.2241294637303</v>
      </c>
      <c r="AB5" t="n">
        <v>1088.060736744848</v>
      </c>
      <c r="AC5" t="n">
        <v>984.2177471327539</v>
      </c>
      <c r="AD5" t="n">
        <v>795224.1294637303</v>
      </c>
      <c r="AE5" t="n">
        <v>1088060.736744848</v>
      </c>
      <c r="AF5" t="n">
        <v>2.083242674038277e-06</v>
      </c>
      <c r="AG5" t="n">
        <v>15</v>
      </c>
      <c r="AH5" t="n">
        <v>984217.7471327538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0.9799</v>
      </c>
      <c r="E6" t="n">
        <v>102.05</v>
      </c>
      <c r="F6" t="n">
        <v>98.73</v>
      </c>
      <c r="G6" t="n">
        <v>62.35</v>
      </c>
      <c r="H6" t="n">
        <v>1.15</v>
      </c>
      <c r="I6" t="n">
        <v>95</v>
      </c>
      <c r="J6" t="n">
        <v>76.26000000000001</v>
      </c>
      <c r="K6" t="n">
        <v>32.27</v>
      </c>
      <c r="L6" t="n">
        <v>5</v>
      </c>
      <c r="M6" t="n">
        <v>93</v>
      </c>
      <c r="N6" t="n">
        <v>8.99</v>
      </c>
      <c r="O6" t="n">
        <v>9639.200000000001</v>
      </c>
      <c r="P6" t="n">
        <v>655.71</v>
      </c>
      <c r="Q6" t="n">
        <v>1206.6</v>
      </c>
      <c r="R6" t="n">
        <v>309.58</v>
      </c>
      <c r="S6" t="n">
        <v>133.29</v>
      </c>
      <c r="T6" t="n">
        <v>71027.87</v>
      </c>
      <c r="U6" t="n">
        <v>0.43</v>
      </c>
      <c r="V6" t="n">
        <v>0.76</v>
      </c>
      <c r="W6" t="n">
        <v>0.43</v>
      </c>
      <c r="X6" t="n">
        <v>4.19</v>
      </c>
      <c r="Y6" t="n">
        <v>0.5</v>
      </c>
      <c r="Z6" t="n">
        <v>10</v>
      </c>
      <c r="AA6" t="n">
        <v>763.8063784083949</v>
      </c>
      <c r="AB6" t="n">
        <v>1045.073583697584</v>
      </c>
      <c r="AC6" t="n">
        <v>945.333227639473</v>
      </c>
      <c r="AD6" t="n">
        <v>763806.378408395</v>
      </c>
      <c r="AE6" t="n">
        <v>1045073.583697584</v>
      </c>
      <c r="AF6" t="n">
        <v>2.120022324530177e-06</v>
      </c>
      <c r="AG6" t="n">
        <v>15</v>
      </c>
      <c r="AH6" t="n">
        <v>945333.2276394729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0.9876</v>
      </c>
      <c r="E7" t="n">
        <v>101.25</v>
      </c>
      <c r="F7" t="n">
        <v>98.2</v>
      </c>
      <c r="G7" t="n">
        <v>75.54000000000001</v>
      </c>
      <c r="H7" t="n">
        <v>1.36</v>
      </c>
      <c r="I7" t="n">
        <v>78</v>
      </c>
      <c r="J7" t="n">
        <v>77.45</v>
      </c>
      <c r="K7" t="n">
        <v>32.27</v>
      </c>
      <c r="L7" t="n">
        <v>6</v>
      </c>
      <c r="M7" t="n">
        <v>76</v>
      </c>
      <c r="N7" t="n">
        <v>9.18</v>
      </c>
      <c r="O7" t="n">
        <v>9786.190000000001</v>
      </c>
      <c r="P7" t="n">
        <v>639.65</v>
      </c>
      <c r="Q7" t="n">
        <v>1206.61</v>
      </c>
      <c r="R7" t="n">
        <v>292.37</v>
      </c>
      <c r="S7" t="n">
        <v>133.29</v>
      </c>
      <c r="T7" t="n">
        <v>62506.87</v>
      </c>
      <c r="U7" t="n">
        <v>0.46</v>
      </c>
      <c r="V7" t="n">
        <v>0.76</v>
      </c>
      <c r="W7" t="n">
        <v>0.4</v>
      </c>
      <c r="X7" t="n">
        <v>3.66</v>
      </c>
      <c r="Y7" t="n">
        <v>0.5</v>
      </c>
      <c r="Z7" t="n">
        <v>10</v>
      </c>
      <c r="AA7" t="n">
        <v>744.1901071695762</v>
      </c>
      <c r="AB7" t="n">
        <v>1018.233735979823</v>
      </c>
      <c r="AC7" t="n">
        <v>921.0549373179319</v>
      </c>
      <c r="AD7" t="n">
        <v>744190.1071695762</v>
      </c>
      <c r="AE7" t="n">
        <v>1018233.735979823</v>
      </c>
      <c r="AF7" t="n">
        <v>2.136681342694155e-06</v>
      </c>
      <c r="AG7" t="n">
        <v>15</v>
      </c>
      <c r="AH7" t="n">
        <v>921054.9373179319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0.9966</v>
      </c>
      <c r="E8" t="n">
        <v>100.34</v>
      </c>
      <c r="F8" t="n">
        <v>97.48</v>
      </c>
      <c r="G8" t="n">
        <v>89.98</v>
      </c>
      <c r="H8" t="n">
        <v>1.56</v>
      </c>
      <c r="I8" t="n">
        <v>65</v>
      </c>
      <c r="J8" t="n">
        <v>78.65000000000001</v>
      </c>
      <c r="K8" t="n">
        <v>32.27</v>
      </c>
      <c r="L8" t="n">
        <v>7</v>
      </c>
      <c r="M8" t="n">
        <v>63</v>
      </c>
      <c r="N8" t="n">
        <v>9.380000000000001</v>
      </c>
      <c r="O8" t="n">
        <v>9933.52</v>
      </c>
      <c r="P8" t="n">
        <v>621.46</v>
      </c>
      <c r="Q8" t="n">
        <v>1206.6</v>
      </c>
      <c r="R8" t="n">
        <v>267.77</v>
      </c>
      <c r="S8" t="n">
        <v>133.29</v>
      </c>
      <c r="T8" t="n">
        <v>50270.09</v>
      </c>
      <c r="U8" t="n">
        <v>0.5</v>
      </c>
      <c r="V8" t="n">
        <v>0.77</v>
      </c>
      <c r="W8" t="n">
        <v>0.38</v>
      </c>
      <c r="X8" t="n">
        <v>2.94</v>
      </c>
      <c r="Y8" t="n">
        <v>0.5</v>
      </c>
      <c r="Z8" t="n">
        <v>10</v>
      </c>
      <c r="AA8" t="n">
        <v>714.7495364421696</v>
      </c>
      <c r="AB8" t="n">
        <v>977.9518482842714</v>
      </c>
      <c r="AC8" t="n">
        <v>884.6174964480593</v>
      </c>
      <c r="AD8" t="n">
        <v>714749.5364421697</v>
      </c>
      <c r="AE8" t="n">
        <v>977951.8482842713</v>
      </c>
      <c r="AF8" t="n">
        <v>2.156152922366338e-06</v>
      </c>
      <c r="AG8" t="n">
        <v>14</v>
      </c>
      <c r="AH8" t="n">
        <v>884617.4964480593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1.002</v>
      </c>
      <c r="E9" t="n">
        <v>99.8</v>
      </c>
      <c r="F9" t="n">
        <v>97.08</v>
      </c>
      <c r="G9" t="n">
        <v>104.02</v>
      </c>
      <c r="H9" t="n">
        <v>1.75</v>
      </c>
      <c r="I9" t="n">
        <v>56</v>
      </c>
      <c r="J9" t="n">
        <v>79.84</v>
      </c>
      <c r="K9" t="n">
        <v>32.27</v>
      </c>
      <c r="L9" t="n">
        <v>8</v>
      </c>
      <c r="M9" t="n">
        <v>54</v>
      </c>
      <c r="N9" t="n">
        <v>9.57</v>
      </c>
      <c r="O9" t="n">
        <v>10081.19</v>
      </c>
      <c r="P9" t="n">
        <v>604.28</v>
      </c>
      <c r="Q9" t="n">
        <v>1206.64</v>
      </c>
      <c r="R9" t="n">
        <v>254.18</v>
      </c>
      <c r="S9" t="n">
        <v>133.29</v>
      </c>
      <c r="T9" t="n">
        <v>43520.86</v>
      </c>
      <c r="U9" t="n">
        <v>0.52</v>
      </c>
      <c r="V9" t="n">
        <v>0.77</v>
      </c>
      <c r="W9" t="n">
        <v>0.36</v>
      </c>
      <c r="X9" t="n">
        <v>2.54</v>
      </c>
      <c r="Y9" t="n">
        <v>0.5</v>
      </c>
      <c r="Z9" t="n">
        <v>10</v>
      </c>
      <c r="AA9" t="n">
        <v>696.2538324828686</v>
      </c>
      <c r="AB9" t="n">
        <v>952.6452101542852</v>
      </c>
      <c r="AC9" t="n">
        <v>861.7260883431096</v>
      </c>
      <c r="AD9" t="n">
        <v>696253.8324828686</v>
      </c>
      <c r="AE9" t="n">
        <v>952645.2101542852</v>
      </c>
      <c r="AF9" t="n">
        <v>2.167835870169648e-06</v>
      </c>
      <c r="AG9" t="n">
        <v>14</v>
      </c>
      <c r="AH9" t="n">
        <v>861726.0883431096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1.0073</v>
      </c>
      <c r="E10" t="n">
        <v>99.27</v>
      </c>
      <c r="F10" t="n">
        <v>96.68000000000001</v>
      </c>
      <c r="G10" t="n">
        <v>120.85</v>
      </c>
      <c r="H10" t="n">
        <v>1.94</v>
      </c>
      <c r="I10" t="n">
        <v>48</v>
      </c>
      <c r="J10" t="n">
        <v>81.04000000000001</v>
      </c>
      <c r="K10" t="n">
        <v>32.27</v>
      </c>
      <c r="L10" t="n">
        <v>9</v>
      </c>
      <c r="M10" t="n">
        <v>43</v>
      </c>
      <c r="N10" t="n">
        <v>9.77</v>
      </c>
      <c r="O10" t="n">
        <v>10229.34</v>
      </c>
      <c r="P10" t="n">
        <v>588.4299999999999</v>
      </c>
      <c r="Q10" t="n">
        <v>1206.6</v>
      </c>
      <c r="R10" t="n">
        <v>240.37</v>
      </c>
      <c r="S10" t="n">
        <v>133.29</v>
      </c>
      <c r="T10" t="n">
        <v>36655.56</v>
      </c>
      <c r="U10" t="n">
        <v>0.55</v>
      </c>
      <c r="V10" t="n">
        <v>0.77</v>
      </c>
      <c r="W10" t="n">
        <v>0.36</v>
      </c>
      <c r="X10" t="n">
        <v>2.14</v>
      </c>
      <c r="Y10" t="n">
        <v>0.5</v>
      </c>
      <c r="Z10" t="n">
        <v>10</v>
      </c>
      <c r="AA10" t="n">
        <v>679.1630358116827</v>
      </c>
      <c r="AB10" t="n">
        <v>929.2608281560338</v>
      </c>
      <c r="AC10" t="n">
        <v>840.5734789425849</v>
      </c>
      <c r="AD10" t="n">
        <v>679163.0358116827</v>
      </c>
      <c r="AE10" t="n">
        <v>929260.8281560338</v>
      </c>
      <c r="AF10" t="n">
        <v>2.179302467087711e-06</v>
      </c>
      <c r="AG10" t="n">
        <v>14</v>
      </c>
      <c r="AH10" t="n">
        <v>840573.4789425848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1.0132</v>
      </c>
      <c r="E11" t="n">
        <v>98.7</v>
      </c>
      <c r="F11" t="n">
        <v>96.19</v>
      </c>
      <c r="G11" t="n">
        <v>134.21</v>
      </c>
      <c r="H11" t="n">
        <v>2.13</v>
      </c>
      <c r="I11" t="n">
        <v>43</v>
      </c>
      <c r="J11" t="n">
        <v>82.25</v>
      </c>
      <c r="K11" t="n">
        <v>32.27</v>
      </c>
      <c r="L11" t="n">
        <v>10</v>
      </c>
      <c r="M11" t="n">
        <v>20</v>
      </c>
      <c r="N11" t="n">
        <v>9.98</v>
      </c>
      <c r="O11" t="n">
        <v>10377.72</v>
      </c>
      <c r="P11" t="n">
        <v>574.4</v>
      </c>
      <c r="Q11" t="n">
        <v>1206.63</v>
      </c>
      <c r="R11" t="n">
        <v>222.28</v>
      </c>
      <c r="S11" t="n">
        <v>133.29</v>
      </c>
      <c r="T11" t="n">
        <v>27638.2</v>
      </c>
      <c r="U11" t="n">
        <v>0.6</v>
      </c>
      <c r="V11" t="n">
        <v>0.78</v>
      </c>
      <c r="W11" t="n">
        <v>0.37</v>
      </c>
      <c r="X11" t="n">
        <v>1.65</v>
      </c>
      <c r="Y11" t="n">
        <v>0.5</v>
      </c>
      <c r="Z11" t="n">
        <v>10</v>
      </c>
      <c r="AA11" t="n">
        <v>663.4232768550785</v>
      </c>
      <c r="AB11" t="n">
        <v>907.7249955624503</v>
      </c>
      <c r="AC11" t="n">
        <v>821.0929959860022</v>
      </c>
      <c r="AD11" t="n">
        <v>663423.2768550785</v>
      </c>
      <c r="AE11" t="n">
        <v>907724.9955624503</v>
      </c>
      <c r="AF11" t="n">
        <v>2.192067169317252e-06</v>
      </c>
      <c r="AG11" t="n">
        <v>14</v>
      </c>
      <c r="AH11" t="n">
        <v>821092.9959860021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96.59</v>
      </c>
      <c r="G12" t="n">
        <v>137.99</v>
      </c>
      <c r="H12" t="n">
        <v>2.31</v>
      </c>
      <c r="I12" t="n">
        <v>42</v>
      </c>
      <c r="J12" t="n">
        <v>83.45</v>
      </c>
      <c r="K12" t="n">
        <v>32.27</v>
      </c>
      <c r="L12" t="n">
        <v>11</v>
      </c>
      <c r="M12" t="n">
        <v>4</v>
      </c>
      <c r="N12" t="n">
        <v>10.18</v>
      </c>
      <c r="O12" t="n">
        <v>10526.45</v>
      </c>
      <c r="P12" t="n">
        <v>579.24</v>
      </c>
      <c r="Q12" t="n">
        <v>1206.6</v>
      </c>
      <c r="R12" t="n">
        <v>236.23</v>
      </c>
      <c r="S12" t="n">
        <v>133.29</v>
      </c>
      <c r="T12" t="n">
        <v>34616.54</v>
      </c>
      <c r="U12" t="n">
        <v>0.5600000000000001</v>
      </c>
      <c r="V12" t="n">
        <v>0.77</v>
      </c>
      <c r="W12" t="n">
        <v>0.39</v>
      </c>
      <c r="X12" t="n">
        <v>2.05</v>
      </c>
      <c r="Y12" t="n">
        <v>0.5</v>
      </c>
      <c r="Z12" t="n">
        <v>10</v>
      </c>
      <c r="AA12" t="n">
        <v>670.0898931908416</v>
      </c>
      <c r="AB12" t="n">
        <v>916.8465541433969</v>
      </c>
      <c r="AC12" t="n">
        <v>829.344005818171</v>
      </c>
      <c r="AD12" t="n">
        <v>670089.8931908417</v>
      </c>
      <c r="AE12" t="n">
        <v>916846.5541433969</v>
      </c>
      <c r="AF12" t="n">
        <v>2.183413133907394e-06</v>
      </c>
      <c r="AG12" t="n">
        <v>14</v>
      </c>
      <c r="AH12" t="n">
        <v>829344.005818171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1.0095</v>
      </c>
      <c r="E13" t="n">
        <v>99.06</v>
      </c>
      <c r="F13" t="n">
        <v>96.56</v>
      </c>
      <c r="G13" t="n">
        <v>137.94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586.9299999999999</v>
      </c>
      <c r="Q13" t="n">
        <v>1206.61</v>
      </c>
      <c r="R13" t="n">
        <v>234.79</v>
      </c>
      <c r="S13" t="n">
        <v>133.29</v>
      </c>
      <c r="T13" t="n">
        <v>33897.53</v>
      </c>
      <c r="U13" t="n">
        <v>0.57</v>
      </c>
      <c r="V13" t="n">
        <v>0.77</v>
      </c>
      <c r="W13" t="n">
        <v>0.4</v>
      </c>
      <c r="X13" t="n">
        <v>2.02</v>
      </c>
      <c r="Y13" t="n">
        <v>0.5</v>
      </c>
      <c r="Z13" t="n">
        <v>10</v>
      </c>
      <c r="AA13" t="n">
        <v>676.533933407781</v>
      </c>
      <c r="AB13" t="n">
        <v>925.6635742592034</v>
      </c>
      <c r="AC13" t="n">
        <v>837.3195419088905</v>
      </c>
      <c r="AD13" t="n">
        <v>676533.9334077809</v>
      </c>
      <c r="AE13" t="n">
        <v>925663.5742592034</v>
      </c>
      <c r="AF13" t="n">
        <v>2.184062186563133e-06</v>
      </c>
      <c r="AG13" t="n">
        <v>14</v>
      </c>
      <c r="AH13" t="n">
        <v>837319.5419088905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0.8502</v>
      </c>
      <c r="E2" t="n">
        <v>117.62</v>
      </c>
      <c r="F2" t="n">
        <v>111.8</v>
      </c>
      <c r="G2" t="n">
        <v>18.08</v>
      </c>
      <c r="H2" t="n">
        <v>0.43</v>
      </c>
      <c r="I2" t="n">
        <v>371</v>
      </c>
      <c r="J2" t="n">
        <v>39.78</v>
      </c>
      <c r="K2" t="n">
        <v>19.54</v>
      </c>
      <c r="L2" t="n">
        <v>1</v>
      </c>
      <c r="M2" t="n">
        <v>369</v>
      </c>
      <c r="N2" t="n">
        <v>4.24</v>
      </c>
      <c r="O2" t="n">
        <v>5140</v>
      </c>
      <c r="P2" t="n">
        <v>511.49</v>
      </c>
      <c r="Q2" t="n">
        <v>1206.67</v>
      </c>
      <c r="R2" t="n">
        <v>753.26</v>
      </c>
      <c r="S2" t="n">
        <v>133.29</v>
      </c>
      <c r="T2" t="n">
        <v>291486.64</v>
      </c>
      <c r="U2" t="n">
        <v>0.18</v>
      </c>
      <c r="V2" t="n">
        <v>0.67</v>
      </c>
      <c r="W2" t="n">
        <v>0.87</v>
      </c>
      <c r="X2" t="n">
        <v>17.26</v>
      </c>
      <c r="Y2" t="n">
        <v>0.5</v>
      </c>
      <c r="Z2" t="n">
        <v>10</v>
      </c>
      <c r="AA2" t="n">
        <v>716.2578837643058</v>
      </c>
      <c r="AB2" t="n">
        <v>980.0156356340054</v>
      </c>
      <c r="AC2" t="n">
        <v>886.4843188296787</v>
      </c>
      <c r="AD2" t="n">
        <v>716257.8837643059</v>
      </c>
      <c r="AE2" t="n">
        <v>980015.6356340054</v>
      </c>
      <c r="AF2" t="n">
        <v>1.881325175218491e-06</v>
      </c>
      <c r="AG2" t="n">
        <v>17</v>
      </c>
      <c r="AH2" t="n">
        <v>886484.3188296787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0.9494</v>
      </c>
      <c r="E3" t="n">
        <v>105.33</v>
      </c>
      <c r="F3" t="n">
        <v>101.85</v>
      </c>
      <c r="G3" t="n">
        <v>38.19</v>
      </c>
      <c r="H3" t="n">
        <v>0.84</v>
      </c>
      <c r="I3" t="n">
        <v>160</v>
      </c>
      <c r="J3" t="n">
        <v>40.89</v>
      </c>
      <c r="K3" t="n">
        <v>19.54</v>
      </c>
      <c r="L3" t="n">
        <v>2</v>
      </c>
      <c r="M3" t="n">
        <v>158</v>
      </c>
      <c r="N3" t="n">
        <v>4.35</v>
      </c>
      <c r="O3" t="n">
        <v>5277.26</v>
      </c>
      <c r="P3" t="n">
        <v>442.01</v>
      </c>
      <c r="Q3" t="n">
        <v>1206.61</v>
      </c>
      <c r="R3" t="n">
        <v>415.69</v>
      </c>
      <c r="S3" t="n">
        <v>133.29</v>
      </c>
      <c r="T3" t="n">
        <v>123756.64</v>
      </c>
      <c r="U3" t="n">
        <v>0.32</v>
      </c>
      <c r="V3" t="n">
        <v>0.73</v>
      </c>
      <c r="W3" t="n">
        <v>0.53</v>
      </c>
      <c r="X3" t="n">
        <v>7.31</v>
      </c>
      <c r="Y3" t="n">
        <v>0.5</v>
      </c>
      <c r="Z3" t="n">
        <v>10</v>
      </c>
      <c r="AA3" t="n">
        <v>570.7617073127818</v>
      </c>
      <c r="AB3" t="n">
        <v>780.941348174744</v>
      </c>
      <c r="AC3" t="n">
        <v>706.4094019630119</v>
      </c>
      <c r="AD3" t="n">
        <v>570761.7073127818</v>
      </c>
      <c r="AE3" t="n">
        <v>780941.3481747441</v>
      </c>
      <c r="AF3" t="n">
        <v>2.100835240358074e-06</v>
      </c>
      <c r="AG3" t="n">
        <v>15</v>
      </c>
      <c r="AH3" t="n">
        <v>706409.4019630118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0.983</v>
      </c>
      <c r="E4" t="n">
        <v>101.73</v>
      </c>
      <c r="F4" t="n">
        <v>98.94</v>
      </c>
      <c r="G4" t="n">
        <v>60.58</v>
      </c>
      <c r="H4" t="n">
        <v>1.22</v>
      </c>
      <c r="I4" t="n">
        <v>98</v>
      </c>
      <c r="J4" t="n">
        <v>42.01</v>
      </c>
      <c r="K4" t="n">
        <v>19.54</v>
      </c>
      <c r="L4" t="n">
        <v>3</v>
      </c>
      <c r="M4" t="n">
        <v>93</v>
      </c>
      <c r="N4" t="n">
        <v>4.46</v>
      </c>
      <c r="O4" t="n">
        <v>5414.79</v>
      </c>
      <c r="P4" t="n">
        <v>402.38</v>
      </c>
      <c r="Q4" t="n">
        <v>1206.6</v>
      </c>
      <c r="R4" t="n">
        <v>316.79</v>
      </c>
      <c r="S4" t="n">
        <v>133.29</v>
      </c>
      <c r="T4" t="n">
        <v>74614.78</v>
      </c>
      <c r="U4" t="n">
        <v>0.42</v>
      </c>
      <c r="V4" t="n">
        <v>0.76</v>
      </c>
      <c r="W4" t="n">
        <v>0.44</v>
      </c>
      <c r="X4" t="n">
        <v>4.4</v>
      </c>
      <c r="Y4" t="n">
        <v>0.5</v>
      </c>
      <c r="Z4" t="n">
        <v>10</v>
      </c>
      <c r="AA4" t="n">
        <v>518.3374315596783</v>
      </c>
      <c r="AB4" t="n">
        <v>709.2121412935306</v>
      </c>
      <c r="AC4" t="n">
        <v>641.5259299139673</v>
      </c>
      <c r="AD4" t="n">
        <v>518337.4315596783</v>
      </c>
      <c r="AE4" t="n">
        <v>709212.1412935306</v>
      </c>
      <c r="AF4" t="n">
        <v>2.175185423711805e-06</v>
      </c>
      <c r="AG4" t="n">
        <v>15</v>
      </c>
      <c r="AH4" t="n">
        <v>641525.9299139673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0.9861</v>
      </c>
      <c r="E5" t="n">
        <v>101.4</v>
      </c>
      <c r="F5" t="n">
        <v>98.78</v>
      </c>
      <c r="G5" t="n">
        <v>71.41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8</v>
      </c>
      <c r="N5" t="n">
        <v>4.58</v>
      </c>
      <c r="O5" t="n">
        <v>5552.61</v>
      </c>
      <c r="P5" t="n">
        <v>395.14</v>
      </c>
      <c r="Q5" t="n">
        <v>1206.62</v>
      </c>
      <c r="R5" t="n">
        <v>309.2</v>
      </c>
      <c r="S5" t="n">
        <v>133.29</v>
      </c>
      <c r="T5" t="n">
        <v>70895.50999999999</v>
      </c>
      <c r="U5" t="n">
        <v>0.43</v>
      </c>
      <c r="V5" t="n">
        <v>0.76</v>
      </c>
      <c r="W5" t="n">
        <v>0.51</v>
      </c>
      <c r="X5" t="n">
        <v>4.24</v>
      </c>
      <c r="Y5" t="n">
        <v>0.5</v>
      </c>
      <c r="Z5" t="n">
        <v>10</v>
      </c>
      <c r="AA5" t="n">
        <v>510.573872112401</v>
      </c>
      <c r="AB5" t="n">
        <v>698.5896967536956</v>
      </c>
      <c r="AC5" t="n">
        <v>631.9172765723196</v>
      </c>
      <c r="AD5" t="n">
        <v>510573.872112401</v>
      </c>
      <c r="AE5" t="n">
        <v>698589.6967536956</v>
      </c>
      <c r="AF5" t="n">
        <v>2.182045113247417e-06</v>
      </c>
      <c r="AG5" t="n">
        <v>15</v>
      </c>
      <c r="AH5" t="n">
        <v>631917.2765723196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0.9893</v>
      </c>
      <c r="E6" t="n">
        <v>101.09</v>
      </c>
      <c r="F6" t="n">
        <v>98.48</v>
      </c>
      <c r="G6" t="n">
        <v>72.06</v>
      </c>
      <c r="H6" t="n">
        <v>1.94</v>
      </c>
      <c r="I6" t="n">
        <v>82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403.2</v>
      </c>
      <c r="Q6" t="n">
        <v>1206.61</v>
      </c>
      <c r="R6" t="n">
        <v>297.63</v>
      </c>
      <c r="S6" t="n">
        <v>133.29</v>
      </c>
      <c r="T6" t="n">
        <v>65119.47</v>
      </c>
      <c r="U6" t="n">
        <v>0.45</v>
      </c>
      <c r="V6" t="n">
        <v>0.76</v>
      </c>
      <c r="W6" t="n">
        <v>0.52</v>
      </c>
      <c r="X6" t="n">
        <v>3.94</v>
      </c>
      <c r="Y6" t="n">
        <v>0.5</v>
      </c>
      <c r="Z6" t="n">
        <v>10</v>
      </c>
      <c r="AA6" t="n">
        <v>516.2112020594425</v>
      </c>
      <c r="AB6" t="n">
        <v>706.3029402886827</v>
      </c>
      <c r="AC6" t="n">
        <v>638.8943789699329</v>
      </c>
      <c r="AD6" t="n">
        <v>516211.2020594425</v>
      </c>
      <c r="AE6" t="n">
        <v>706302.9402886827</v>
      </c>
      <c r="AF6" t="n">
        <v>2.189126083090629e-06</v>
      </c>
      <c r="AG6" t="n">
        <v>15</v>
      </c>
      <c r="AH6" t="n">
        <v>638894.3789699329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0.4968</v>
      </c>
      <c r="E2" t="n">
        <v>201.3</v>
      </c>
      <c r="F2" t="n">
        <v>160.45</v>
      </c>
      <c r="G2" t="n">
        <v>7.2</v>
      </c>
      <c r="H2" t="n">
        <v>0.12</v>
      </c>
      <c r="I2" t="n">
        <v>1337</v>
      </c>
      <c r="J2" t="n">
        <v>141.81</v>
      </c>
      <c r="K2" t="n">
        <v>47.83</v>
      </c>
      <c r="L2" t="n">
        <v>1</v>
      </c>
      <c r="M2" t="n">
        <v>1335</v>
      </c>
      <c r="N2" t="n">
        <v>22.98</v>
      </c>
      <c r="O2" t="n">
        <v>17723.39</v>
      </c>
      <c r="P2" t="n">
        <v>1822.34</v>
      </c>
      <c r="Q2" t="n">
        <v>1206.8</v>
      </c>
      <c r="R2" t="n">
        <v>2409.75</v>
      </c>
      <c r="S2" t="n">
        <v>133.29</v>
      </c>
      <c r="T2" t="n">
        <v>1114902.67</v>
      </c>
      <c r="U2" t="n">
        <v>0.06</v>
      </c>
      <c r="V2" t="n">
        <v>0.47</v>
      </c>
      <c r="W2" t="n">
        <v>2.41</v>
      </c>
      <c r="X2" t="n">
        <v>65.89</v>
      </c>
      <c r="Y2" t="n">
        <v>0.5</v>
      </c>
      <c r="Z2" t="n">
        <v>10</v>
      </c>
      <c r="AA2" t="n">
        <v>3721.921468896254</v>
      </c>
      <c r="AB2" t="n">
        <v>5092.497153330728</v>
      </c>
      <c r="AC2" t="n">
        <v>4606.476372381297</v>
      </c>
      <c r="AD2" t="n">
        <v>3721921.468896254</v>
      </c>
      <c r="AE2" t="n">
        <v>5092497.153330728</v>
      </c>
      <c r="AF2" t="n">
        <v>1.036268021482311e-06</v>
      </c>
      <c r="AG2" t="n">
        <v>28</v>
      </c>
      <c r="AH2" t="n">
        <v>4606476.372381297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0.7516</v>
      </c>
      <c r="E3" t="n">
        <v>133.04</v>
      </c>
      <c r="F3" t="n">
        <v>116.98</v>
      </c>
      <c r="G3" t="n">
        <v>14.65</v>
      </c>
      <c r="H3" t="n">
        <v>0.25</v>
      </c>
      <c r="I3" t="n">
        <v>479</v>
      </c>
      <c r="J3" t="n">
        <v>143.17</v>
      </c>
      <c r="K3" t="n">
        <v>47.83</v>
      </c>
      <c r="L3" t="n">
        <v>2</v>
      </c>
      <c r="M3" t="n">
        <v>477</v>
      </c>
      <c r="N3" t="n">
        <v>23.34</v>
      </c>
      <c r="O3" t="n">
        <v>17891.86</v>
      </c>
      <c r="P3" t="n">
        <v>1321.36</v>
      </c>
      <c r="Q3" t="n">
        <v>1206.63</v>
      </c>
      <c r="R3" t="n">
        <v>928.8099999999999</v>
      </c>
      <c r="S3" t="n">
        <v>133.29</v>
      </c>
      <c r="T3" t="n">
        <v>378720.83</v>
      </c>
      <c r="U3" t="n">
        <v>0.14</v>
      </c>
      <c r="V3" t="n">
        <v>0.64</v>
      </c>
      <c r="W3" t="n">
        <v>1.04</v>
      </c>
      <c r="X3" t="n">
        <v>22.43</v>
      </c>
      <c r="Y3" t="n">
        <v>0.5</v>
      </c>
      <c r="Z3" t="n">
        <v>10</v>
      </c>
      <c r="AA3" t="n">
        <v>1827.711729961978</v>
      </c>
      <c r="AB3" t="n">
        <v>2500.755821884716</v>
      </c>
      <c r="AC3" t="n">
        <v>2262.087196076878</v>
      </c>
      <c r="AD3" t="n">
        <v>1827711.729961978</v>
      </c>
      <c r="AE3" t="n">
        <v>2500755.821884716</v>
      </c>
      <c r="AF3" t="n">
        <v>1.567751700777183e-06</v>
      </c>
      <c r="AG3" t="n">
        <v>19</v>
      </c>
      <c r="AH3" t="n">
        <v>2262087.196076878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0.8421</v>
      </c>
      <c r="E4" t="n">
        <v>118.76</v>
      </c>
      <c r="F4" t="n">
        <v>108.06</v>
      </c>
      <c r="G4" t="n">
        <v>22.13</v>
      </c>
      <c r="H4" t="n">
        <v>0.37</v>
      </c>
      <c r="I4" t="n">
        <v>293</v>
      </c>
      <c r="J4" t="n">
        <v>144.54</v>
      </c>
      <c r="K4" t="n">
        <v>47.83</v>
      </c>
      <c r="L4" t="n">
        <v>3</v>
      </c>
      <c r="M4" t="n">
        <v>291</v>
      </c>
      <c r="N4" t="n">
        <v>23.71</v>
      </c>
      <c r="O4" t="n">
        <v>18060.85</v>
      </c>
      <c r="P4" t="n">
        <v>1215.73</v>
      </c>
      <c r="Q4" t="n">
        <v>1206.66</v>
      </c>
      <c r="R4" t="n">
        <v>626.11</v>
      </c>
      <c r="S4" t="n">
        <v>133.29</v>
      </c>
      <c r="T4" t="n">
        <v>228299.79</v>
      </c>
      <c r="U4" t="n">
        <v>0.21</v>
      </c>
      <c r="V4" t="n">
        <v>0.6899999999999999</v>
      </c>
      <c r="W4" t="n">
        <v>0.75</v>
      </c>
      <c r="X4" t="n">
        <v>13.52</v>
      </c>
      <c r="Y4" t="n">
        <v>0.5</v>
      </c>
      <c r="Z4" t="n">
        <v>10</v>
      </c>
      <c r="AA4" t="n">
        <v>1512.234585734953</v>
      </c>
      <c r="AB4" t="n">
        <v>2069.106075283971</v>
      </c>
      <c r="AC4" t="n">
        <v>1871.633495467484</v>
      </c>
      <c r="AD4" t="n">
        <v>1512234.585734953</v>
      </c>
      <c r="AE4" t="n">
        <v>2069106.075283971</v>
      </c>
      <c r="AF4" t="n">
        <v>1.756524357669593e-06</v>
      </c>
      <c r="AG4" t="n">
        <v>17</v>
      </c>
      <c r="AH4" t="n">
        <v>1871633.495467484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0.8887</v>
      </c>
      <c r="E5" t="n">
        <v>112.52</v>
      </c>
      <c r="F5" t="n">
        <v>104.2</v>
      </c>
      <c r="G5" t="n">
        <v>29.63</v>
      </c>
      <c r="H5" t="n">
        <v>0.49</v>
      </c>
      <c r="I5" t="n">
        <v>211</v>
      </c>
      <c r="J5" t="n">
        <v>145.92</v>
      </c>
      <c r="K5" t="n">
        <v>47.83</v>
      </c>
      <c r="L5" t="n">
        <v>4</v>
      </c>
      <c r="M5" t="n">
        <v>209</v>
      </c>
      <c r="N5" t="n">
        <v>24.09</v>
      </c>
      <c r="O5" t="n">
        <v>18230.35</v>
      </c>
      <c r="P5" t="n">
        <v>1167.28</v>
      </c>
      <c r="Q5" t="n">
        <v>1206.6</v>
      </c>
      <c r="R5" t="n">
        <v>495.28</v>
      </c>
      <c r="S5" t="n">
        <v>133.29</v>
      </c>
      <c r="T5" t="n">
        <v>163296.32</v>
      </c>
      <c r="U5" t="n">
        <v>0.27</v>
      </c>
      <c r="V5" t="n">
        <v>0.72</v>
      </c>
      <c r="W5" t="n">
        <v>0.61</v>
      </c>
      <c r="X5" t="n">
        <v>9.66</v>
      </c>
      <c r="Y5" t="n">
        <v>0.5</v>
      </c>
      <c r="Z5" t="n">
        <v>10</v>
      </c>
      <c r="AA5" t="n">
        <v>1380.495727534263</v>
      </c>
      <c r="AB5" t="n">
        <v>1888.855157585547</v>
      </c>
      <c r="AC5" t="n">
        <v>1708.585472370446</v>
      </c>
      <c r="AD5" t="n">
        <v>1380495.727534263</v>
      </c>
      <c r="AE5" t="n">
        <v>1888855.157585547</v>
      </c>
      <c r="AF5" t="n">
        <v>1.853726631826348e-06</v>
      </c>
      <c r="AG5" t="n">
        <v>16</v>
      </c>
      <c r="AH5" t="n">
        <v>1708585.472370446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0.9169</v>
      </c>
      <c r="E6" t="n">
        <v>109.06</v>
      </c>
      <c r="F6" t="n">
        <v>102.07</v>
      </c>
      <c r="G6" t="n">
        <v>37.12</v>
      </c>
      <c r="H6" t="n">
        <v>0.6</v>
      </c>
      <c r="I6" t="n">
        <v>165</v>
      </c>
      <c r="J6" t="n">
        <v>147.3</v>
      </c>
      <c r="K6" t="n">
        <v>47.83</v>
      </c>
      <c r="L6" t="n">
        <v>5</v>
      </c>
      <c r="M6" t="n">
        <v>163</v>
      </c>
      <c r="N6" t="n">
        <v>24.47</v>
      </c>
      <c r="O6" t="n">
        <v>18400.38</v>
      </c>
      <c r="P6" t="n">
        <v>1139.16</v>
      </c>
      <c r="Q6" t="n">
        <v>1206.6</v>
      </c>
      <c r="R6" t="n">
        <v>423.03</v>
      </c>
      <c r="S6" t="n">
        <v>133.29</v>
      </c>
      <c r="T6" t="n">
        <v>127403.15</v>
      </c>
      <c r="U6" t="n">
        <v>0.32</v>
      </c>
      <c r="V6" t="n">
        <v>0.73</v>
      </c>
      <c r="W6" t="n">
        <v>0.54</v>
      </c>
      <c r="X6" t="n">
        <v>7.53</v>
      </c>
      <c r="Y6" t="n">
        <v>0.5</v>
      </c>
      <c r="Z6" t="n">
        <v>10</v>
      </c>
      <c r="AA6" t="n">
        <v>1312.847341038867</v>
      </c>
      <c r="AB6" t="n">
        <v>1796.295650746365</v>
      </c>
      <c r="AC6" t="n">
        <v>1624.859714955912</v>
      </c>
      <c r="AD6" t="n">
        <v>1312847.341038867</v>
      </c>
      <c r="AE6" t="n">
        <v>1796295.650746366</v>
      </c>
      <c r="AF6" t="n">
        <v>1.912548608891165e-06</v>
      </c>
      <c r="AG6" t="n">
        <v>16</v>
      </c>
      <c r="AH6" t="n">
        <v>1624859.714955912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100.65</v>
      </c>
      <c r="G7" t="n">
        <v>44.73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1119.04</v>
      </c>
      <c r="Q7" t="n">
        <v>1206.62</v>
      </c>
      <c r="R7" t="n">
        <v>374.91</v>
      </c>
      <c r="S7" t="n">
        <v>133.29</v>
      </c>
      <c r="T7" t="n">
        <v>103492.63</v>
      </c>
      <c r="U7" t="n">
        <v>0.36</v>
      </c>
      <c r="V7" t="n">
        <v>0.74</v>
      </c>
      <c r="W7" t="n">
        <v>0.49</v>
      </c>
      <c r="X7" t="n">
        <v>6.11</v>
      </c>
      <c r="Y7" t="n">
        <v>0.5</v>
      </c>
      <c r="Z7" t="n">
        <v>10</v>
      </c>
      <c r="AA7" t="n">
        <v>1260.178075539396</v>
      </c>
      <c r="AB7" t="n">
        <v>1724.231238085988</v>
      </c>
      <c r="AC7" t="n">
        <v>1559.673028696802</v>
      </c>
      <c r="AD7" t="n">
        <v>1260178.075539396</v>
      </c>
      <c r="AE7" t="n">
        <v>1724231.238085988</v>
      </c>
      <c r="AF7" t="n">
        <v>1.953431968836924e-06</v>
      </c>
      <c r="AG7" t="n">
        <v>15</v>
      </c>
      <c r="AH7" t="n">
        <v>1559673.028696802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0.9496</v>
      </c>
      <c r="E8" t="n">
        <v>105.31</v>
      </c>
      <c r="F8" t="n">
        <v>99.76000000000001</v>
      </c>
      <c r="G8" t="n">
        <v>52.05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113</v>
      </c>
      <c r="N8" t="n">
        <v>25.24</v>
      </c>
      <c r="O8" t="n">
        <v>18742.03</v>
      </c>
      <c r="P8" t="n">
        <v>1104.98</v>
      </c>
      <c r="Q8" t="n">
        <v>1206.62</v>
      </c>
      <c r="R8" t="n">
        <v>344.72</v>
      </c>
      <c r="S8" t="n">
        <v>133.29</v>
      </c>
      <c r="T8" t="n">
        <v>88498.45</v>
      </c>
      <c r="U8" t="n">
        <v>0.39</v>
      </c>
      <c r="V8" t="n">
        <v>0.75</v>
      </c>
      <c r="W8" t="n">
        <v>0.46</v>
      </c>
      <c r="X8" t="n">
        <v>5.22</v>
      </c>
      <c r="Y8" t="n">
        <v>0.5</v>
      </c>
      <c r="Z8" t="n">
        <v>10</v>
      </c>
      <c r="AA8" t="n">
        <v>1230.577799539729</v>
      </c>
      <c r="AB8" t="n">
        <v>1683.730834591229</v>
      </c>
      <c r="AC8" t="n">
        <v>1523.03792686891</v>
      </c>
      <c r="AD8" t="n">
        <v>1230577.799539729</v>
      </c>
      <c r="AE8" t="n">
        <v>1683730.834591229</v>
      </c>
      <c r="AF8" t="n">
        <v>1.980757071657815e-06</v>
      </c>
      <c r="AG8" t="n">
        <v>15</v>
      </c>
      <c r="AH8" t="n">
        <v>1523037.92686891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0.9613</v>
      </c>
      <c r="E9" t="n">
        <v>104.03</v>
      </c>
      <c r="F9" t="n">
        <v>98.94</v>
      </c>
      <c r="G9" t="n">
        <v>59.96</v>
      </c>
      <c r="H9" t="n">
        <v>0.9399999999999999</v>
      </c>
      <c r="I9" t="n">
        <v>99</v>
      </c>
      <c r="J9" t="n">
        <v>151.46</v>
      </c>
      <c r="K9" t="n">
        <v>47.83</v>
      </c>
      <c r="L9" t="n">
        <v>8</v>
      </c>
      <c r="M9" t="n">
        <v>97</v>
      </c>
      <c r="N9" t="n">
        <v>25.63</v>
      </c>
      <c r="O9" t="n">
        <v>18913.66</v>
      </c>
      <c r="P9" t="n">
        <v>1091.11</v>
      </c>
      <c r="Q9" t="n">
        <v>1206.62</v>
      </c>
      <c r="R9" t="n">
        <v>317.02</v>
      </c>
      <c r="S9" t="n">
        <v>133.29</v>
      </c>
      <c r="T9" t="n">
        <v>74724.91</v>
      </c>
      <c r="U9" t="n">
        <v>0.42</v>
      </c>
      <c r="V9" t="n">
        <v>0.76</v>
      </c>
      <c r="W9" t="n">
        <v>0.43</v>
      </c>
      <c r="X9" t="n">
        <v>4.4</v>
      </c>
      <c r="Y9" t="n">
        <v>0.5</v>
      </c>
      <c r="Z9" t="n">
        <v>10</v>
      </c>
      <c r="AA9" t="n">
        <v>1203.60860826111</v>
      </c>
      <c r="AB9" t="n">
        <v>1646.830397287076</v>
      </c>
      <c r="AC9" t="n">
        <v>1489.659215510976</v>
      </c>
      <c r="AD9" t="n">
        <v>1203608.60826111</v>
      </c>
      <c r="AE9" t="n">
        <v>1646830.397287076</v>
      </c>
      <c r="AF9" t="n">
        <v>2.005161934482579e-06</v>
      </c>
      <c r="AG9" t="n">
        <v>15</v>
      </c>
      <c r="AH9" t="n">
        <v>1489659.215510976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0.9755</v>
      </c>
      <c r="E10" t="n">
        <v>102.52</v>
      </c>
      <c r="F10" t="n">
        <v>97.77</v>
      </c>
      <c r="G10" t="n">
        <v>67.43000000000001</v>
      </c>
      <c r="H10" t="n">
        <v>1.04</v>
      </c>
      <c r="I10" t="n">
        <v>87</v>
      </c>
      <c r="J10" t="n">
        <v>152.85</v>
      </c>
      <c r="K10" t="n">
        <v>47.83</v>
      </c>
      <c r="L10" t="n">
        <v>9</v>
      </c>
      <c r="M10" t="n">
        <v>85</v>
      </c>
      <c r="N10" t="n">
        <v>26.03</v>
      </c>
      <c r="O10" t="n">
        <v>19085.83</v>
      </c>
      <c r="P10" t="n">
        <v>1073.91</v>
      </c>
      <c r="Q10" t="n">
        <v>1206.59</v>
      </c>
      <c r="R10" t="n">
        <v>276.4</v>
      </c>
      <c r="S10" t="n">
        <v>133.29</v>
      </c>
      <c r="T10" t="n">
        <v>54474.76</v>
      </c>
      <c r="U10" t="n">
        <v>0.48</v>
      </c>
      <c r="V10" t="n">
        <v>0.77</v>
      </c>
      <c r="W10" t="n">
        <v>0.41</v>
      </c>
      <c r="X10" t="n">
        <v>3.24</v>
      </c>
      <c r="Y10" t="n">
        <v>0.5</v>
      </c>
      <c r="Z10" t="n">
        <v>10</v>
      </c>
      <c r="AA10" t="n">
        <v>1171.244449392698</v>
      </c>
      <c r="AB10" t="n">
        <v>1602.548327317394</v>
      </c>
      <c r="AC10" t="n">
        <v>1449.603364148925</v>
      </c>
      <c r="AD10" t="n">
        <v>1171244.449392698</v>
      </c>
      <c r="AE10" t="n">
        <v>1602548.327317394</v>
      </c>
      <c r="AF10" t="n">
        <v>2.03478151158614e-06</v>
      </c>
      <c r="AG10" t="n">
        <v>15</v>
      </c>
      <c r="AH10" t="n">
        <v>1449603.364148925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0.9743000000000001</v>
      </c>
      <c r="E11" t="n">
        <v>102.64</v>
      </c>
      <c r="F11" t="n">
        <v>98.16</v>
      </c>
      <c r="G11" t="n">
        <v>75.51000000000001</v>
      </c>
      <c r="H11" t="n">
        <v>1.15</v>
      </c>
      <c r="I11" t="n">
        <v>78</v>
      </c>
      <c r="J11" t="n">
        <v>154.25</v>
      </c>
      <c r="K11" t="n">
        <v>47.83</v>
      </c>
      <c r="L11" t="n">
        <v>10</v>
      </c>
      <c r="M11" t="n">
        <v>76</v>
      </c>
      <c r="N11" t="n">
        <v>26.43</v>
      </c>
      <c r="O11" t="n">
        <v>19258.55</v>
      </c>
      <c r="P11" t="n">
        <v>1074.5</v>
      </c>
      <c r="Q11" t="n">
        <v>1206.6</v>
      </c>
      <c r="R11" t="n">
        <v>290.86</v>
      </c>
      <c r="S11" t="n">
        <v>133.29</v>
      </c>
      <c r="T11" t="n">
        <v>61751.58</v>
      </c>
      <c r="U11" t="n">
        <v>0.46</v>
      </c>
      <c r="V11" t="n">
        <v>0.76</v>
      </c>
      <c r="W11" t="n">
        <v>0.4</v>
      </c>
      <c r="X11" t="n">
        <v>3.62</v>
      </c>
      <c r="Y11" t="n">
        <v>0.5</v>
      </c>
      <c r="Z11" t="n">
        <v>10</v>
      </c>
      <c r="AA11" t="n">
        <v>1173.462070155339</v>
      </c>
      <c r="AB11" t="n">
        <v>1605.582573879364</v>
      </c>
      <c r="AC11" t="n">
        <v>1452.348026477612</v>
      </c>
      <c r="AD11" t="n">
        <v>1173462.07015534</v>
      </c>
      <c r="AE11" t="n">
        <v>1605582.573879364</v>
      </c>
      <c r="AF11" t="n">
        <v>2.032278448732318e-06</v>
      </c>
      <c r="AG11" t="n">
        <v>15</v>
      </c>
      <c r="AH11" t="n">
        <v>1452348.026477612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0.9798</v>
      </c>
      <c r="E12" t="n">
        <v>102.06</v>
      </c>
      <c r="F12" t="n">
        <v>97.78</v>
      </c>
      <c r="G12" t="n">
        <v>82.63</v>
      </c>
      <c r="H12" t="n">
        <v>1.25</v>
      </c>
      <c r="I12" t="n">
        <v>71</v>
      </c>
      <c r="J12" t="n">
        <v>155.66</v>
      </c>
      <c r="K12" t="n">
        <v>47.83</v>
      </c>
      <c r="L12" t="n">
        <v>11</v>
      </c>
      <c r="M12" t="n">
        <v>69</v>
      </c>
      <c r="N12" t="n">
        <v>26.83</v>
      </c>
      <c r="O12" t="n">
        <v>19431.82</v>
      </c>
      <c r="P12" t="n">
        <v>1066.9</v>
      </c>
      <c r="Q12" t="n">
        <v>1206.59</v>
      </c>
      <c r="R12" t="n">
        <v>277.99</v>
      </c>
      <c r="S12" t="n">
        <v>133.29</v>
      </c>
      <c r="T12" t="n">
        <v>55354.34</v>
      </c>
      <c r="U12" t="n">
        <v>0.48</v>
      </c>
      <c r="V12" t="n">
        <v>0.77</v>
      </c>
      <c r="W12" t="n">
        <v>0.39</v>
      </c>
      <c r="X12" t="n">
        <v>3.24</v>
      </c>
      <c r="Y12" t="n">
        <v>0.5</v>
      </c>
      <c r="Z12" t="n">
        <v>10</v>
      </c>
      <c r="AA12" t="n">
        <v>1160.389985411463</v>
      </c>
      <c r="AB12" t="n">
        <v>1587.696770833115</v>
      </c>
      <c r="AC12" t="n">
        <v>1436.169219371215</v>
      </c>
      <c r="AD12" t="n">
        <v>1160389.985411463</v>
      </c>
      <c r="AE12" t="n">
        <v>1587696.770833115</v>
      </c>
      <c r="AF12" t="n">
        <v>2.043750820145668e-06</v>
      </c>
      <c r="AG12" t="n">
        <v>15</v>
      </c>
      <c r="AH12" t="n">
        <v>1436169.219371215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0.9846</v>
      </c>
      <c r="E13" t="n">
        <v>101.56</v>
      </c>
      <c r="F13" t="n">
        <v>97.45999999999999</v>
      </c>
      <c r="G13" t="n">
        <v>89.95999999999999</v>
      </c>
      <c r="H13" t="n">
        <v>1.35</v>
      </c>
      <c r="I13" t="n">
        <v>65</v>
      </c>
      <c r="J13" t="n">
        <v>157.07</v>
      </c>
      <c r="K13" t="n">
        <v>47.83</v>
      </c>
      <c r="L13" t="n">
        <v>12</v>
      </c>
      <c r="M13" t="n">
        <v>63</v>
      </c>
      <c r="N13" t="n">
        <v>27.24</v>
      </c>
      <c r="O13" t="n">
        <v>19605.66</v>
      </c>
      <c r="P13" t="n">
        <v>1059.09</v>
      </c>
      <c r="Q13" t="n">
        <v>1206.59</v>
      </c>
      <c r="R13" t="n">
        <v>266.89</v>
      </c>
      <c r="S13" t="n">
        <v>133.29</v>
      </c>
      <c r="T13" t="n">
        <v>49832.7</v>
      </c>
      <c r="U13" t="n">
        <v>0.5</v>
      </c>
      <c r="V13" t="n">
        <v>0.77</v>
      </c>
      <c r="W13" t="n">
        <v>0.38</v>
      </c>
      <c r="X13" t="n">
        <v>2.92</v>
      </c>
      <c r="Y13" t="n">
        <v>0.5</v>
      </c>
      <c r="Z13" t="n">
        <v>10</v>
      </c>
      <c r="AA13" t="n">
        <v>1148.07136732103</v>
      </c>
      <c r="AB13" t="n">
        <v>1570.841894102709</v>
      </c>
      <c r="AC13" t="n">
        <v>1420.922948419991</v>
      </c>
      <c r="AD13" t="n">
        <v>1148071.36732103</v>
      </c>
      <c r="AE13" t="n">
        <v>1570841.894102709</v>
      </c>
      <c r="AF13" t="n">
        <v>2.053763071560957e-06</v>
      </c>
      <c r="AG13" t="n">
        <v>15</v>
      </c>
      <c r="AH13" t="n">
        <v>1420922.948419991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0.9889</v>
      </c>
      <c r="E14" t="n">
        <v>101.12</v>
      </c>
      <c r="F14" t="n">
        <v>97.19</v>
      </c>
      <c r="G14" t="n">
        <v>98.84</v>
      </c>
      <c r="H14" t="n">
        <v>1.45</v>
      </c>
      <c r="I14" t="n">
        <v>59</v>
      </c>
      <c r="J14" t="n">
        <v>158.48</v>
      </c>
      <c r="K14" t="n">
        <v>47.83</v>
      </c>
      <c r="L14" t="n">
        <v>13</v>
      </c>
      <c r="M14" t="n">
        <v>57</v>
      </c>
      <c r="N14" t="n">
        <v>27.65</v>
      </c>
      <c r="O14" t="n">
        <v>19780.06</v>
      </c>
      <c r="P14" t="n">
        <v>1051.59</v>
      </c>
      <c r="Q14" t="n">
        <v>1206.61</v>
      </c>
      <c r="R14" t="n">
        <v>257.82</v>
      </c>
      <c r="S14" t="n">
        <v>133.29</v>
      </c>
      <c r="T14" t="n">
        <v>45329.14</v>
      </c>
      <c r="U14" t="n">
        <v>0.52</v>
      </c>
      <c r="V14" t="n">
        <v>0.77</v>
      </c>
      <c r="W14" t="n">
        <v>0.37</v>
      </c>
      <c r="X14" t="n">
        <v>2.65</v>
      </c>
      <c r="Y14" t="n">
        <v>0.5</v>
      </c>
      <c r="Z14" t="n">
        <v>10</v>
      </c>
      <c r="AA14" t="n">
        <v>1136.710530115552</v>
      </c>
      <c r="AB14" t="n">
        <v>1555.297495433409</v>
      </c>
      <c r="AC14" t="n">
        <v>1406.862085342989</v>
      </c>
      <c r="AD14" t="n">
        <v>1136710.530115552</v>
      </c>
      <c r="AE14" t="n">
        <v>1555297.495433409</v>
      </c>
      <c r="AF14" t="n">
        <v>2.062732380120485e-06</v>
      </c>
      <c r="AG14" t="n">
        <v>15</v>
      </c>
      <c r="AH14" t="n">
        <v>1406862.085342989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0.9918</v>
      </c>
      <c r="E15" t="n">
        <v>100.83</v>
      </c>
      <c r="F15" t="n">
        <v>97.01000000000001</v>
      </c>
      <c r="G15" t="n">
        <v>105.83</v>
      </c>
      <c r="H15" t="n">
        <v>1.55</v>
      </c>
      <c r="I15" t="n">
        <v>55</v>
      </c>
      <c r="J15" t="n">
        <v>159.9</v>
      </c>
      <c r="K15" t="n">
        <v>47.83</v>
      </c>
      <c r="L15" t="n">
        <v>14</v>
      </c>
      <c r="M15" t="n">
        <v>53</v>
      </c>
      <c r="N15" t="n">
        <v>28.07</v>
      </c>
      <c r="O15" t="n">
        <v>19955.16</v>
      </c>
      <c r="P15" t="n">
        <v>1046.91</v>
      </c>
      <c r="Q15" t="n">
        <v>1206.6</v>
      </c>
      <c r="R15" t="n">
        <v>251.9</v>
      </c>
      <c r="S15" t="n">
        <v>133.29</v>
      </c>
      <c r="T15" t="n">
        <v>42386.06</v>
      </c>
      <c r="U15" t="n">
        <v>0.53</v>
      </c>
      <c r="V15" t="n">
        <v>0.77</v>
      </c>
      <c r="W15" t="n">
        <v>0.36</v>
      </c>
      <c r="X15" t="n">
        <v>2.47</v>
      </c>
      <c r="Y15" t="n">
        <v>0.5</v>
      </c>
      <c r="Z15" t="n">
        <v>10</v>
      </c>
      <c r="AA15" t="n">
        <v>1129.438219657253</v>
      </c>
      <c r="AB15" t="n">
        <v>1545.347199432671</v>
      </c>
      <c r="AC15" t="n">
        <v>1397.861431627233</v>
      </c>
      <c r="AD15" t="n">
        <v>1129438.219657253</v>
      </c>
      <c r="AE15" t="n">
        <v>1545347.199432671</v>
      </c>
      <c r="AF15" t="n">
        <v>2.068781448683889e-06</v>
      </c>
      <c r="AG15" t="n">
        <v>15</v>
      </c>
      <c r="AH15" t="n">
        <v>1397861.431627233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96.83</v>
      </c>
      <c r="G16" t="n">
        <v>113.92</v>
      </c>
      <c r="H16" t="n">
        <v>1.65</v>
      </c>
      <c r="I16" t="n">
        <v>51</v>
      </c>
      <c r="J16" t="n">
        <v>161.32</v>
      </c>
      <c r="K16" t="n">
        <v>47.83</v>
      </c>
      <c r="L16" t="n">
        <v>15</v>
      </c>
      <c r="M16" t="n">
        <v>49</v>
      </c>
      <c r="N16" t="n">
        <v>28.5</v>
      </c>
      <c r="O16" t="n">
        <v>20130.71</v>
      </c>
      <c r="P16" t="n">
        <v>1040.04</v>
      </c>
      <c r="Q16" t="n">
        <v>1206.6</v>
      </c>
      <c r="R16" t="n">
        <v>245.69</v>
      </c>
      <c r="S16" t="n">
        <v>133.29</v>
      </c>
      <c r="T16" t="n">
        <v>39300.16</v>
      </c>
      <c r="U16" t="n">
        <v>0.54</v>
      </c>
      <c r="V16" t="n">
        <v>0.77</v>
      </c>
      <c r="W16" t="n">
        <v>0.36</v>
      </c>
      <c r="X16" t="n">
        <v>2.29</v>
      </c>
      <c r="Y16" t="n">
        <v>0.5</v>
      </c>
      <c r="Z16" t="n">
        <v>10</v>
      </c>
      <c r="AA16" t="n">
        <v>1112.712569075344</v>
      </c>
      <c r="AB16" t="n">
        <v>1522.462426422878</v>
      </c>
      <c r="AC16" t="n">
        <v>1377.160749234513</v>
      </c>
      <c r="AD16" t="n">
        <v>1112712.569075344</v>
      </c>
      <c r="AE16" t="n">
        <v>1522462.426422877</v>
      </c>
      <c r="AF16" t="n">
        <v>2.074830517247292e-06</v>
      </c>
      <c r="AG16" t="n">
        <v>14</v>
      </c>
      <c r="AH16" t="n">
        <v>1377160.749234513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0.9972</v>
      </c>
      <c r="E17" t="n">
        <v>100.29</v>
      </c>
      <c r="F17" t="n">
        <v>96.67</v>
      </c>
      <c r="G17" t="n">
        <v>120.84</v>
      </c>
      <c r="H17" t="n">
        <v>1.74</v>
      </c>
      <c r="I17" t="n">
        <v>48</v>
      </c>
      <c r="J17" t="n">
        <v>162.75</v>
      </c>
      <c r="K17" t="n">
        <v>47.83</v>
      </c>
      <c r="L17" t="n">
        <v>16</v>
      </c>
      <c r="M17" t="n">
        <v>46</v>
      </c>
      <c r="N17" t="n">
        <v>28.92</v>
      </c>
      <c r="O17" t="n">
        <v>20306.85</v>
      </c>
      <c r="P17" t="n">
        <v>1035.21</v>
      </c>
      <c r="Q17" t="n">
        <v>1206.6</v>
      </c>
      <c r="R17" t="n">
        <v>240.25</v>
      </c>
      <c r="S17" t="n">
        <v>133.29</v>
      </c>
      <c r="T17" t="n">
        <v>36597.61</v>
      </c>
      <c r="U17" t="n">
        <v>0.55</v>
      </c>
      <c r="V17" t="n">
        <v>0.77</v>
      </c>
      <c r="W17" t="n">
        <v>0.35</v>
      </c>
      <c r="X17" t="n">
        <v>2.13</v>
      </c>
      <c r="Y17" t="n">
        <v>0.5</v>
      </c>
      <c r="Z17" t="n">
        <v>10</v>
      </c>
      <c r="AA17" t="n">
        <v>1105.819123917493</v>
      </c>
      <c r="AB17" t="n">
        <v>1513.030510640568</v>
      </c>
      <c r="AC17" t="n">
        <v>1368.62900225669</v>
      </c>
      <c r="AD17" t="n">
        <v>1105819.123917493</v>
      </c>
      <c r="AE17" t="n">
        <v>1513030.510640568</v>
      </c>
      <c r="AF17" t="n">
        <v>2.080045231526087e-06</v>
      </c>
      <c r="AG17" t="n">
        <v>14</v>
      </c>
      <c r="AH17" t="n">
        <v>1368629.00225669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0.9998</v>
      </c>
      <c r="E18" t="n">
        <v>100.02</v>
      </c>
      <c r="F18" t="n">
        <v>96.48999999999999</v>
      </c>
      <c r="G18" t="n">
        <v>128.66</v>
      </c>
      <c r="H18" t="n">
        <v>1.83</v>
      </c>
      <c r="I18" t="n">
        <v>45</v>
      </c>
      <c r="J18" t="n">
        <v>164.19</v>
      </c>
      <c r="K18" t="n">
        <v>47.83</v>
      </c>
      <c r="L18" t="n">
        <v>17</v>
      </c>
      <c r="M18" t="n">
        <v>43</v>
      </c>
      <c r="N18" t="n">
        <v>29.36</v>
      </c>
      <c r="O18" t="n">
        <v>20483.57</v>
      </c>
      <c r="P18" t="n">
        <v>1027.66</v>
      </c>
      <c r="Q18" t="n">
        <v>1206.59</v>
      </c>
      <c r="R18" t="n">
        <v>234.02</v>
      </c>
      <c r="S18" t="n">
        <v>133.29</v>
      </c>
      <c r="T18" t="n">
        <v>33495.4</v>
      </c>
      <c r="U18" t="n">
        <v>0.57</v>
      </c>
      <c r="V18" t="n">
        <v>0.78</v>
      </c>
      <c r="W18" t="n">
        <v>0.35</v>
      </c>
      <c r="X18" t="n">
        <v>1.96</v>
      </c>
      <c r="Y18" t="n">
        <v>0.5</v>
      </c>
      <c r="Z18" t="n">
        <v>10</v>
      </c>
      <c r="AA18" t="n">
        <v>1096.472712973775</v>
      </c>
      <c r="AB18" t="n">
        <v>1500.242338852823</v>
      </c>
      <c r="AC18" t="n">
        <v>1357.061315636056</v>
      </c>
      <c r="AD18" t="n">
        <v>1096472.712973775</v>
      </c>
      <c r="AE18" t="n">
        <v>1500242.338852823</v>
      </c>
      <c r="AF18" t="n">
        <v>2.085468534376035e-06</v>
      </c>
      <c r="AG18" t="n">
        <v>14</v>
      </c>
      <c r="AH18" t="n">
        <v>1357061.315636056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1.0012</v>
      </c>
      <c r="E19" t="n">
        <v>99.88</v>
      </c>
      <c r="F19" t="n">
        <v>96.44</v>
      </c>
      <c r="G19" t="n">
        <v>137.77</v>
      </c>
      <c r="H19" t="n">
        <v>1.93</v>
      </c>
      <c r="I19" t="n">
        <v>42</v>
      </c>
      <c r="J19" t="n">
        <v>165.62</v>
      </c>
      <c r="K19" t="n">
        <v>47.83</v>
      </c>
      <c r="L19" t="n">
        <v>18</v>
      </c>
      <c r="M19" t="n">
        <v>40</v>
      </c>
      <c r="N19" t="n">
        <v>29.8</v>
      </c>
      <c r="O19" t="n">
        <v>20660.89</v>
      </c>
      <c r="P19" t="n">
        <v>1023.82</v>
      </c>
      <c r="Q19" t="n">
        <v>1206.59</v>
      </c>
      <c r="R19" t="n">
        <v>232.48</v>
      </c>
      <c r="S19" t="n">
        <v>133.29</v>
      </c>
      <c r="T19" t="n">
        <v>32741.34</v>
      </c>
      <c r="U19" t="n">
        <v>0.57</v>
      </c>
      <c r="V19" t="n">
        <v>0.78</v>
      </c>
      <c r="W19" t="n">
        <v>0.34</v>
      </c>
      <c r="X19" t="n">
        <v>1.9</v>
      </c>
      <c r="Y19" t="n">
        <v>0.5</v>
      </c>
      <c r="Z19" t="n">
        <v>10</v>
      </c>
      <c r="AA19" t="n">
        <v>1091.70176223936</v>
      </c>
      <c r="AB19" t="n">
        <v>1493.714513578505</v>
      </c>
      <c r="AC19" t="n">
        <v>1351.156496844058</v>
      </c>
      <c r="AD19" t="n">
        <v>1091701.76223936</v>
      </c>
      <c r="AE19" t="n">
        <v>1493714.513578505</v>
      </c>
      <c r="AF19" t="n">
        <v>2.088388774372161e-06</v>
      </c>
      <c r="AG19" t="n">
        <v>14</v>
      </c>
      <c r="AH19" t="n">
        <v>1351156.496844058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1.0027</v>
      </c>
      <c r="E20" t="n">
        <v>99.73</v>
      </c>
      <c r="F20" t="n">
        <v>96.34999999999999</v>
      </c>
      <c r="G20" t="n">
        <v>144.52</v>
      </c>
      <c r="H20" t="n">
        <v>2.02</v>
      </c>
      <c r="I20" t="n">
        <v>40</v>
      </c>
      <c r="J20" t="n">
        <v>167.07</v>
      </c>
      <c r="K20" t="n">
        <v>47.83</v>
      </c>
      <c r="L20" t="n">
        <v>19</v>
      </c>
      <c r="M20" t="n">
        <v>38</v>
      </c>
      <c r="N20" t="n">
        <v>30.24</v>
      </c>
      <c r="O20" t="n">
        <v>20838.81</v>
      </c>
      <c r="P20" t="n">
        <v>1018.26</v>
      </c>
      <c r="Q20" t="n">
        <v>1206.59</v>
      </c>
      <c r="R20" t="n">
        <v>229.43</v>
      </c>
      <c r="S20" t="n">
        <v>133.29</v>
      </c>
      <c r="T20" t="n">
        <v>31229.4</v>
      </c>
      <c r="U20" t="n">
        <v>0.58</v>
      </c>
      <c r="V20" t="n">
        <v>0.78</v>
      </c>
      <c r="W20" t="n">
        <v>0.34</v>
      </c>
      <c r="X20" t="n">
        <v>1.81</v>
      </c>
      <c r="Y20" t="n">
        <v>0.5</v>
      </c>
      <c r="Z20" t="n">
        <v>10</v>
      </c>
      <c r="AA20" t="n">
        <v>1085.314039974435</v>
      </c>
      <c r="AB20" t="n">
        <v>1484.974550169218</v>
      </c>
      <c r="AC20" t="n">
        <v>1343.250663275938</v>
      </c>
      <c r="AD20" t="n">
        <v>1085314.039974435</v>
      </c>
      <c r="AE20" t="n">
        <v>1484974.550169218</v>
      </c>
      <c r="AF20" t="n">
        <v>2.091517602939438e-06</v>
      </c>
      <c r="AG20" t="n">
        <v>14</v>
      </c>
      <c r="AH20" t="n">
        <v>1343250.663275938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1.0042</v>
      </c>
      <c r="E21" t="n">
        <v>99.58</v>
      </c>
      <c r="F21" t="n">
        <v>96.25</v>
      </c>
      <c r="G21" t="n">
        <v>151.98</v>
      </c>
      <c r="H21" t="n">
        <v>2.1</v>
      </c>
      <c r="I21" t="n">
        <v>38</v>
      </c>
      <c r="J21" t="n">
        <v>168.51</v>
      </c>
      <c r="K21" t="n">
        <v>47.83</v>
      </c>
      <c r="L21" t="n">
        <v>20</v>
      </c>
      <c r="M21" t="n">
        <v>36</v>
      </c>
      <c r="N21" t="n">
        <v>30.69</v>
      </c>
      <c r="O21" t="n">
        <v>21017.33</v>
      </c>
      <c r="P21" t="n">
        <v>1012.06</v>
      </c>
      <c r="Q21" t="n">
        <v>1206.59</v>
      </c>
      <c r="R21" t="n">
        <v>226.01</v>
      </c>
      <c r="S21" t="n">
        <v>133.29</v>
      </c>
      <c r="T21" t="n">
        <v>29529.12</v>
      </c>
      <c r="U21" t="n">
        <v>0.59</v>
      </c>
      <c r="V21" t="n">
        <v>0.78</v>
      </c>
      <c r="W21" t="n">
        <v>0.34</v>
      </c>
      <c r="X21" t="n">
        <v>1.71</v>
      </c>
      <c r="Y21" t="n">
        <v>0.5</v>
      </c>
      <c r="Z21" t="n">
        <v>10</v>
      </c>
      <c r="AA21" t="n">
        <v>1078.380782609152</v>
      </c>
      <c r="AB21" t="n">
        <v>1475.48816156831</v>
      </c>
      <c r="AC21" t="n">
        <v>1334.66964228887</v>
      </c>
      <c r="AD21" t="n">
        <v>1078380.782609152</v>
      </c>
      <c r="AE21" t="n">
        <v>1475488.16156831</v>
      </c>
      <c r="AF21" t="n">
        <v>2.094646431506716e-06</v>
      </c>
      <c r="AG21" t="n">
        <v>14</v>
      </c>
      <c r="AH21" t="n">
        <v>1334669.64228887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1.0058</v>
      </c>
      <c r="E22" t="n">
        <v>99.42</v>
      </c>
      <c r="F22" t="n">
        <v>96.15000000000001</v>
      </c>
      <c r="G22" t="n">
        <v>160.26</v>
      </c>
      <c r="H22" t="n">
        <v>2.19</v>
      </c>
      <c r="I22" t="n">
        <v>36</v>
      </c>
      <c r="J22" t="n">
        <v>169.97</v>
      </c>
      <c r="K22" t="n">
        <v>47.83</v>
      </c>
      <c r="L22" t="n">
        <v>21</v>
      </c>
      <c r="M22" t="n">
        <v>34</v>
      </c>
      <c r="N22" t="n">
        <v>31.14</v>
      </c>
      <c r="O22" t="n">
        <v>21196.47</v>
      </c>
      <c r="P22" t="n">
        <v>1008.57</v>
      </c>
      <c r="Q22" t="n">
        <v>1206.59</v>
      </c>
      <c r="R22" t="n">
        <v>222.78</v>
      </c>
      <c r="S22" t="n">
        <v>133.29</v>
      </c>
      <c r="T22" t="n">
        <v>27923.8</v>
      </c>
      <c r="U22" t="n">
        <v>0.6</v>
      </c>
      <c r="V22" t="n">
        <v>0.78</v>
      </c>
      <c r="W22" t="n">
        <v>0.33</v>
      </c>
      <c r="X22" t="n">
        <v>1.61</v>
      </c>
      <c r="Y22" t="n">
        <v>0.5</v>
      </c>
      <c r="Z22" t="n">
        <v>10</v>
      </c>
      <c r="AA22" t="n">
        <v>1073.718398863437</v>
      </c>
      <c r="AB22" t="n">
        <v>1469.108882437568</v>
      </c>
      <c r="AC22" t="n">
        <v>1328.899192604992</v>
      </c>
      <c r="AD22" t="n">
        <v>1073718.398863436</v>
      </c>
      <c r="AE22" t="n">
        <v>1469108.882437568</v>
      </c>
      <c r="AF22" t="n">
        <v>2.097983848645145e-06</v>
      </c>
      <c r="AG22" t="n">
        <v>14</v>
      </c>
      <c r="AH22" t="n">
        <v>1328899.192604992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1.0076</v>
      </c>
      <c r="E23" t="n">
        <v>99.25</v>
      </c>
      <c r="F23" t="n">
        <v>96.04000000000001</v>
      </c>
      <c r="G23" t="n">
        <v>169.48</v>
      </c>
      <c r="H23" t="n">
        <v>2.28</v>
      </c>
      <c r="I23" t="n">
        <v>34</v>
      </c>
      <c r="J23" t="n">
        <v>171.42</v>
      </c>
      <c r="K23" t="n">
        <v>47.83</v>
      </c>
      <c r="L23" t="n">
        <v>22</v>
      </c>
      <c r="M23" t="n">
        <v>32</v>
      </c>
      <c r="N23" t="n">
        <v>31.6</v>
      </c>
      <c r="O23" t="n">
        <v>21376.23</v>
      </c>
      <c r="P23" t="n">
        <v>1004.11</v>
      </c>
      <c r="Q23" t="n">
        <v>1206.59</v>
      </c>
      <c r="R23" t="n">
        <v>218.92</v>
      </c>
      <c r="S23" t="n">
        <v>133.29</v>
      </c>
      <c r="T23" t="n">
        <v>26002.65</v>
      </c>
      <c r="U23" t="n">
        <v>0.61</v>
      </c>
      <c r="V23" t="n">
        <v>0.78</v>
      </c>
      <c r="W23" t="n">
        <v>0.33</v>
      </c>
      <c r="X23" t="n">
        <v>1.5</v>
      </c>
      <c r="Y23" t="n">
        <v>0.5</v>
      </c>
      <c r="Z23" t="n">
        <v>10</v>
      </c>
      <c r="AA23" t="n">
        <v>1068.032093286405</v>
      </c>
      <c r="AB23" t="n">
        <v>1461.328628284977</v>
      </c>
      <c r="AC23" t="n">
        <v>1321.861474989069</v>
      </c>
      <c r="AD23" t="n">
        <v>1068032.093286405</v>
      </c>
      <c r="AE23" t="n">
        <v>1461328.628284977</v>
      </c>
      <c r="AF23" t="n">
        <v>2.101738442925878e-06</v>
      </c>
      <c r="AG23" t="n">
        <v>14</v>
      </c>
      <c r="AH23" t="n">
        <v>1321861.474989069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1.0081</v>
      </c>
      <c r="E24" t="n">
        <v>99.2</v>
      </c>
      <c r="F24" t="n">
        <v>96.02</v>
      </c>
      <c r="G24" t="n">
        <v>174.58</v>
      </c>
      <c r="H24" t="n">
        <v>2.36</v>
      </c>
      <c r="I24" t="n">
        <v>33</v>
      </c>
      <c r="J24" t="n">
        <v>172.89</v>
      </c>
      <c r="K24" t="n">
        <v>47.83</v>
      </c>
      <c r="L24" t="n">
        <v>23</v>
      </c>
      <c r="M24" t="n">
        <v>31</v>
      </c>
      <c r="N24" t="n">
        <v>32.06</v>
      </c>
      <c r="O24" t="n">
        <v>21556.61</v>
      </c>
      <c r="P24" t="n">
        <v>1000.35</v>
      </c>
      <c r="Q24" t="n">
        <v>1206.61</v>
      </c>
      <c r="R24" t="n">
        <v>218.08</v>
      </c>
      <c r="S24" t="n">
        <v>133.29</v>
      </c>
      <c r="T24" t="n">
        <v>25589.18</v>
      </c>
      <c r="U24" t="n">
        <v>0.61</v>
      </c>
      <c r="V24" t="n">
        <v>0.78</v>
      </c>
      <c r="W24" t="n">
        <v>0.33</v>
      </c>
      <c r="X24" t="n">
        <v>1.48</v>
      </c>
      <c r="Y24" t="n">
        <v>0.5</v>
      </c>
      <c r="Z24" t="n">
        <v>10</v>
      </c>
      <c r="AA24" t="n">
        <v>1064.288831632425</v>
      </c>
      <c r="AB24" t="n">
        <v>1456.206932548952</v>
      </c>
      <c r="AC24" t="n">
        <v>1317.228586705745</v>
      </c>
      <c r="AD24" t="n">
        <v>1064288.831632425</v>
      </c>
      <c r="AE24" t="n">
        <v>1456206.932548952</v>
      </c>
      <c r="AF24" t="n">
        <v>2.102781385781637e-06</v>
      </c>
      <c r="AG24" t="n">
        <v>14</v>
      </c>
      <c r="AH24" t="n">
        <v>1317228.586705745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1.0101</v>
      </c>
      <c r="E25" t="n">
        <v>99</v>
      </c>
      <c r="F25" t="n">
        <v>95.88</v>
      </c>
      <c r="G25" t="n">
        <v>185.57</v>
      </c>
      <c r="H25" t="n">
        <v>2.44</v>
      </c>
      <c r="I25" t="n">
        <v>31</v>
      </c>
      <c r="J25" t="n">
        <v>174.35</v>
      </c>
      <c r="K25" t="n">
        <v>47.83</v>
      </c>
      <c r="L25" t="n">
        <v>24</v>
      </c>
      <c r="M25" t="n">
        <v>29</v>
      </c>
      <c r="N25" t="n">
        <v>32.53</v>
      </c>
      <c r="O25" t="n">
        <v>21737.62</v>
      </c>
      <c r="P25" t="n">
        <v>994.51</v>
      </c>
      <c r="Q25" t="n">
        <v>1206.59</v>
      </c>
      <c r="R25" t="n">
        <v>213.25</v>
      </c>
      <c r="S25" t="n">
        <v>133.29</v>
      </c>
      <c r="T25" t="n">
        <v>23180.48</v>
      </c>
      <c r="U25" t="n">
        <v>0.63</v>
      </c>
      <c r="V25" t="n">
        <v>0.78</v>
      </c>
      <c r="W25" t="n">
        <v>0.32</v>
      </c>
      <c r="X25" t="n">
        <v>1.34</v>
      </c>
      <c r="Y25" t="n">
        <v>0.5</v>
      </c>
      <c r="Z25" t="n">
        <v>10</v>
      </c>
      <c r="AA25" t="n">
        <v>1057.225494830569</v>
      </c>
      <c r="AB25" t="n">
        <v>1446.542563524225</v>
      </c>
      <c r="AC25" t="n">
        <v>1308.486571496711</v>
      </c>
      <c r="AD25" t="n">
        <v>1057225.494830569</v>
      </c>
      <c r="AE25" t="n">
        <v>1446542.563524225</v>
      </c>
      <c r="AF25" t="n">
        <v>2.106953157204674e-06</v>
      </c>
      <c r="AG25" t="n">
        <v>14</v>
      </c>
      <c r="AH25" t="n">
        <v>1308486.571496711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1.0121</v>
      </c>
      <c r="E26" t="n">
        <v>98.81</v>
      </c>
      <c r="F26" t="n">
        <v>95.70999999999999</v>
      </c>
      <c r="G26" t="n">
        <v>191.42</v>
      </c>
      <c r="H26" t="n">
        <v>2.52</v>
      </c>
      <c r="I26" t="n">
        <v>30</v>
      </c>
      <c r="J26" t="n">
        <v>175.83</v>
      </c>
      <c r="K26" t="n">
        <v>47.83</v>
      </c>
      <c r="L26" t="n">
        <v>25</v>
      </c>
      <c r="M26" t="n">
        <v>28</v>
      </c>
      <c r="N26" t="n">
        <v>33</v>
      </c>
      <c r="O26" t="n">
        <v>21919.27</v>
      </c>
      <c r="P26" t="n">
        <v>987.33</v>
      </c>
      <c r="Q26" t="n">
        <v>1206.59</v>
      </c>
      <c r="R26" t="n">
        <v>206.94</v>
      </c>
      <c r="S26" t="n">
        <v>133.29</v>
      </c>
      <c r="T26" t="n">
        <v>20032.5</v>
      </c>
      <c r="U26" t="n">
        <v>0.64</v>
      </c>
      <c r="V26" t="n">
        <v>0.78</v>
      </c>
      <c r="W26" t="n">
        <v>0.34</v>
      </c>
      <c r="X26" t="n">
        <v>1.17</v>
      </c>
      <c r="Y26" t="n">
        <v>0.5</v>
      </c>
      <c r="Z26" t="n">
        <v>10</v>
      </c>
      <c r="AA26" t="n">
        <v>1049.008416855403</v>
      </c>
      <c r="AB26" t="n">
        <v>1435.299594926708</v>
      </c>
      <c r="AC26" t="n">
        <v>1298.316616042536</v>
      </c>
      <c r="AD26" t="n">
        <v>1049008.416855403</v>
      </c>
      <c r="AE26" t="n">
        <v>1435299.594926708</v>
      </c>
      <c r="AF26" t="n">
        <v>2.11112492862771e-06</v>
      </c>
      <c r="AG26" t="n">
        <v>14</v>
      </c>
      <c r="AH26" t="n">
        <v>1298316.616042536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1.0112</v>
      </c>
      <c r="E27" t="n">
        <v>98.89</v>
      </c>
      <c r="F27" t="n">
        <v>95.81999999999999</v>
      </c>
      <c r="G27" t="n">
        <v>198.26</v>
      </c>
      <c r="H27" t="n">
        <v>2.6</v>
      </c>
      <c r="I27" t="n">
        <v>29</v>
      </c>
      <c r="J27" t="n">
        <v>177.3</v>
      </c>
      <c r="K27" t="n">
        <v>47.83</v>
      </c>
      <c r="L27" t="n">
        <v>26</v>
      </c>
      <c r="M27" t="n">
        <v>27</v>
      </c>
      <c r="N27" t="n">
        <v>33.48</v>
      </c>
      <c r="O27" t="n">
        <v>22101.56</v>
      </c>
      <c r="P27" t="n">
        <v>984.4299999999999</v>
      </c>
      <c r="Q27" t="n">
        <v>1206.59</v>
      </c>
      <c r="R27" t="n">
        <v>211.74</v>
      </c>
      <c r="S27" t="n">
        <v>133.29</v>
      </c>
      <c r="T27" t="n">
        <v>22436.77</v>
      </c>
      <c r="U27" t="n">
        <v>0.63</v>
      </c>
      <c r="V27" t="n">
        <v>0.78</v>
      </c>
      <c r="W27" t="n">
        <v>0.32</v>
      </c>
      <c r="X27" t="n">
        <v>1.28</v>
      </c>
      <c r="Y27" t="n">
        <v>0.5</v>
      </c>
      <c r="Z27" t="n">
        <v>10</v>
      </c>
      <c r="AA27" t="n">
        <v>1047.455107361137</v>
      </c>
      <c r="AB27" t="n">
        <v>1433.174288349474</v>
      </c>
      <c r="AC27" t="n">
        <v>1296.394145742146</v>
      </c>
      <c r="AD27" t="n">
        <v>1047455.107361137</v>
      </c>
      <c r="AE27" t="n">
        <v>1433174.288349474</v>
      </c>
      <c r="AF27" t="n">
        <v>2.109247631487344e-06</v>
      </c>
      <c r="AG27" t="n">
        <v>14</v>
      </c>
      <c r="AH27" t="n">
        <v>1296394.145742146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1.0123</v>
      </c>
      <c r="E28" t="n">
        <v>98.78</v>
      </c>
      <c r="F28" t="n">
        <v>95.77</v>
      </c>
      <c r="G28" t="n">
        <v>212.83</v>
      </c>
      <c r="H28" t="n">
        <v>2.68</v>
      </c>
      <c r="I28" t="n">
        <v>27</v>
      </c>
      <c r="J28" t="n">
        <v>178.79</v>
      </c>
      <c r="K28" t="n">
        <v>47.83</v>
      </c>
      <c r="L28" t="n">
        <v>27</v>
      </c>
      <c r="M28" t="n">
        <v>25</v>
      </c>
      <c r="N28" t="n">
        <v>33.96</v>
      </c>
      <c r="O28" t="n">
        <v>22284.51</v>
      </c>
      <c r="P28" t="n">
        <v>978.87</v>
      </c>
      <c r="Q28" t="n">
        <v>1206.6</v>
      </c>
      <c r="R28" t="n">
        <v>209.92</v>
      </c>
      <c r="S28" t="n">
        <v>133.29</v>
      </c>
      <c r="T28" t="n">
        <v>21537.86</v>
      </c>
      <c r="U28" t="n">
        <v>0.63</v>
      </c>
      <c r="V28" t="n">
        <v>0.78</v>
      </c>
      <c r="W28" t="n">
        <v>0.32</v>
      </c>
      <c r="X28" t="n">
        <v>1.23</v>
      </c>
      <c r="Y28" t="n">
        <v>0.5</v>
      </c>
      <c r="Z28" t="n">
        <v>10</v>
      </c>
      <c r="AA28" t="n">
        <v>1041.603372707448</v>
      </c>
      <c r="AB28" t="n">
        <v>1425.167686835983</v>
      </c>
      <c r="AC28" t="n">
        <v>1289.151683039768</v>
      </c>
      <c r="AD28" t="n">
        <v>1041603.372707448</v>
      </c>
      <c r="AE28" t="n">
        <v>1425167.686835984</v>
      </c>
      <c r="AF28" t="n">
        <v>2.111542105770014e-06</v>
      </c>
      <c r="AG28" t="n">
        <v>14</v>
      </c>
      <c r="AH28" t="n">
        <v>1289151.683039768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1.0134</v>
      </c>
      <c r="E29" t="n">
        <v>98.68000000000001</v>
      </c>
      <c r="F29" t="n">
        <v>95.7</v>
      </c>
      <c r="G29" t="n">
        <v>220.84</v>
      </c>
      <c r="H29" t="n">
        <v>2.75</v>
      </c>
      <c r="I29" t="n">
        <v>26</v>
      </c>
      <c r="J29" t="n">
        <v>180.28</v>
      </c>
      <c r="K29" t="n">
        <v>47.83</v>
      </c>
      <c r="L29" t="n">
        <v>28</v>
      </c>
      <c r="M29" t="n">
        <v>24</v>
      </c>
      <c r="N29" t="n">
        <v>34.45</v>
      </c>
      <c r="O29" t="n">
        <v>22468.11</v>
      </c>
      <c r="P29" t="n">
        <v>973.3099999999999</v>
      </c>
      <c r="Q29" t="n">
        <v>1206.59</v>
      </c>
      <c r="R29" t="n">
        <v>207.29</v>
      </c>
      <c r="S29" t="n">
        <v>133.29</v>
      </c>
      <c r="T29" t="n">
        <v>20226.68</v>
      </c>
      <c r="U29" t="n">
        <v>0.64</v>
      </c>
      <c r="V29" t="n">
        <v>0.78</v>
      </c>
      <c r="W29" t="n">
        <v>0.32</v>
      </c>
      <c r="X29" t="n">
        <v>1.16</v>
      </c>
      <c r="Y29" t="n">
        <v>0.5</v>
      </c>
      <c r="Z29" t="n">
        <v>10</v>
      </c>
      <c r="AA29" t="n">
        <v>1035.74513312145</v>
      </c>
      <c r="AB29" t="n">
        <v>1417.152184987132</v>
      </c>
      <c r="AC29" t="n">
        <v>1281.901169437543</v>
      </c>
      <c r="AD29" t="n">
        <v>1035745.13312145</v>
      </c>
      <c r="AE29" t="n">
        <v>1417152.184987132</v>
      </c>
      <c r="AF29" t="n">
        <v>2.113836580052685e-06</v>
      </c>
      <c r="AG29" t="n">
        <v>14</v>
      </c>
      <c r="AH29" t="n">
        <v>1281901.169437543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1.0139</v>
      </c>
      <c r="E30" t="n">
        <v>98.62</v>
      </c>
      <c r="F30" t="n">
        <v>95.67</v>
      </c>
      <c r="G30" t="n">
        <v>229.62</v>
      </c>
      <c r="H30" t="n">
        <v>2.83</v>
      </c>
      <c r="I30" t="n">
        <v>25</v>
      </c>
      <c r="J30" t="n">
        <v>181.77</v>
      </c>
      <c r="K30" t="n">
        <v>47.83</v>
      </c>
      <c r="L30" t="n">
        <v>29</v>
      </c>
      <c r="M30" t="n">
        <v>23</v>
      </c>
      <c r="N30" t="n">
        <v>34.94</v>
      </c>
      <c r="O30" t="n">
        <v>22652.51</v>
      </c>
      <c r="P30" t="n">
        <v>970.25</v>
      </c>
      <c r="Q30" t="n">
        <v>1206.61</v>
      </c>
      <c r="R30" t="n">
        <v>206.58</v>
      </c>
      <c r="S30" t="n">
        <v>133.29</v>
      </c>
      <c r="T30" t="n">
        <v>19878.05</v>
      </c>
      <c r="U30" t="n">
        <v>0.65</v>
      </c>
      <c r="V30" t="n">
        <v>0.78</v>
      </c>
      <c r="W30" t="n">
        <v>0.32</v>
      </c>
      <c r="X30" t="n">
        <v>1.14</v>
      </c>
      <c r="Y30" t="n">
        <v>0.5</v>
      </c>
      <c r="Z30" t="n">
        <v>10</v>
      </c>
      <c r="AA30" t="n">
        <v>1032.630750843992</v>
      </c>
      <c r="AB30" t="n">
        <v>1412.890949758265</v>
      </c>
      <c r="AC30" t="n">
        <v>1278.046620518238</v>
      </c>
      <c r="AD30" t="n">
        <v>1032630.750843992</v>
      </c>
      <c r="AE30" t="n">
        <v>1412890.949758265</v>
      </c>
      <c r="AF30" t="n">
        <v>2.114879522908444e-06</v>
      </c>
      <c r="AG30" t="n">
        <v>14</v>
      </c>
      <c r="AH30" t="n">
        <v>1278046.620518238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1.0152</v>
      </c>
      <c r="E31" t="n">
        <v>98.5</v>
      </c>
      <c r="F31" t="n">
        <v>95.58</v>
      </c>
      <c r="G31" t="n">
        <v>238.95</v>
      </c>
      <c r="H31" t="n">
        <v>2.9</v>
      </c>
      <c r="I31" t="n">
        <v>24</v>
      </c>
      <c r="J31" t="n">
        <v>183.27</v>
      </c>
      <c r="K31" t="n">
        <v>47.83</v>
      </c>
      <c r="L31" t="n">
        <v>30</v>
      </c>
      <c r="M31" t="n">
        <v>22</v>
      </c>
      <c r="N31" t="n">
        <v>35.44</v>
      </c>
      <c r="O31" t="n">
        <v>22837.46</v>
      </c>
      <c r="P31" t="n">
        <v>964.1</v>
      </c>
      <c r="Q31" t="n">
        <v>1206.59</v>
      </c>
      <c r="R31" t="n">
        <v>203.26</v>
      </c>
      <c r="S31" t="n">
        <v>133.29</v>
      </c>
      <c r="T31" t="n">
        <v>18221.83</v>
      </c>
      <c r="U31" t="n">
        <v>0.66</v>
      </c>
      <c r="V31" t="n">
        <v>0.78</v>
      </c>
      <c r="W31" t="n">
        <v>0.32</v>
      </c>
      <c r="X31" t="n">
        <v>1.04</v>
      </c>
      <c r="Y31" t="n">
        <v>0.5</v>
      </c>
      <c r="Z31" t="n">
        <v>10</v>
      </c>
      <c r="AA31" t="n">
        <v>1026.085173419629</v>
      </c>
      <c r="AB31" t="n">
        <v>1403.935001955756</v>
      </c>
      <c r="AC31" t="n">
        <v>1269.945415804249</v>
      </c>
      <c r="AD31" t="n">
        <v>1026085.173419629</v>
      </c>
      <c r="AE31" t="n">
        <v>1403935.001955756</v>
      </c>
      <c r="AF31" t="n">
        <v>2.117591174333418e-06</v>
      </c>
      <c r="AG31" t="n">
        <v>14</v>
      </c>
      <c r="AH31" t="n">
        <v>1269945.415804249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1.0151</v>
      </c>
      <c r="E32" t="n">
        <v>98.51000000000001</v>
      </c>
      <c r="F32" t="n">
        <v>95.59</v>
      </c>
      <c r="G32" t="n">
        <v>238.97</v>
      </c>
      <c r="H32" t="n">
        <v>2.98</v>
      </c>
      <c r="I32" t="n">
        <v>24</v>
      </c>
      <c r="J32" t="n">
        <v>184.78</v>
      </c>
      <c r="K32" t="n">
        <v>47.83</v>
      </c>
      <c r="L32" t="n">
        <v>31</v>
      </c>
      <c r="M32" t="n">
        <v>22</v>
      </c>
      <c r="N32" t="n">
        <v>35.95</v>
      </c>
      <c r="O32" t="n">
        <v>23023.09</v>
      </c>
      <c r="P32" t="n">
        <v>959.1</v>
      </c>
      <c r="Q32" t="n">
        <v>1206.59</v>
      </c>
      <c r="R32" t="n">
        <v>203.58</v>
      </c>
      <c r="S32" t="n">
        <v>133.29</v>
      </c>
      <c r="T32" t="n">
        <v>18382.03</v>
      </c>
      <c r="U32" t="n">
        <v>0.65</v>
      </c>
      <c r="V32" t="n">
        <v>0.78</v>
      </c>
      <c r="W32" t="n">
        <v>0.31</v>
      </c>
      <c r="X32" t="n">
        <v>1.05</v>
      </c>
      <c r="Y32" t="n">
        <v>0.5</v>
      </c>
      <c r="Z32" t="n">
        <v>10</v>
      </c>
      <c r="AA32" t="n">
        <v>1021.896441460943</v>
      </c>
      <c r="AB32" t="n">
        <v>1398.203794096069</v>
      </c>
      <c r="AC32" t="n">
        <v>1264.76118637889</v>
      </c>
      <c r="AD32" t="n">
        <v>1021896.441460943</v>
      </c>
      <c r="AE32" t="n">
        <v>1398203.794096069</v>
      </c>
      <c r="AF32" t="n">
        <v>2.117382585762265e-06</v>
      </c>
      <c r="AG32" t="n">
        <v>14</v>
      </c>
      <c r="AH32" t="n">
        <v>1264761.18637889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1.0162</v>
      </c>
      <c r="E33" t="n">
        <v>98.40000000000001</v>
      </c>
      <c r="F33" t="n">
        <v>95.51000000000001</v>
      </c>
      <c r="G33" t="n">
        <v>249.15</v>
      </c>
      <c r="H33" t="n">
        <v>3.05</v>
      </c>
      <c r="I33" t="n">
        <v>23</v>
      </c>
      <c r="J33" t="n">
        <v>186.29</v>
      </c>
      <c r="K33" t="n">
        <v>47.83</v>
      </c>
      <c r="L33" t="n">
        <v>32</v>
      </c>
      <c r="M33" t="n">
        <v>21</v>
      </c>
      <c r="N33" t="n">
        <v>36.46</v>
      </c>
      <c r="O33" t="n">
        <v>23209.42</v>
      </c>
      <c r="P33" t="n">
        <v>960.59</v>
      </c>
      <c r="Q33" t="n">
        <v>1206.61</v>
      </c>
      <c r="R33" t="n">
        <v>200.69</v>
      </c>
      <c r="S33" t="n">
        <v>133.29</v>
      </c>
      <c r="T33" t="n">
        <v>16943.44</v>
      </c>
      <c r="U33" t="n">
        <v>0.66</v>
      </c>
      <c r="V33" t="n">
        <v>0.78</v>
      </c>
      <c r="W33" t="n">
        <v>0.31</v>
      </c>
      <c r="X33" t="n">
        <v>0.97</v>
      </c>
      <c r="Y33" t="n">
        <v>0.5</v>
      </c>
      <c r="Z33" t="n">
        <v>10</v>
      </c>
      <c r="AA33" t="n">
        <v>1022.106768103466</v>
      </c>
      <c r="AB33" t="n">
        <v>1398.491572287325</v>
      </c>
      <c r="AC33" t="n">
        <v>1265.021499423472</v>
      </c>
      <c r="AD33" t="n">
        <v>1022106.768103466</v>
      </c>
      <c r="AE33" t="n">
        <v>1398491.572287325</v>
      </c>
      <c r="AF33" t="n">
        <v>2.119677060044936e-06</v>
      </c>
      <c r="AG33" t="n">
        <v>14</v>
      </c>
      <c r="AH33" t="n">
        <v>1265021.499423472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1.0172</v>
      </c>
      <c r="E34" t="n">
        <v>98.31</v>
      </c>
      <c r="F34" t="n">
        <v>95.45</v>
      </c>
      <c r="G34" t="n">
        <v>260.32</v>
      </c>
      <c r="H34" t="n">
        <v>3.12</v>
      </c>
      <c r="I34" t="n">
        <v>22</v>
      </c>
      <c r="J34" t="n">
        <v>187.8</v>
      </c>
      <c r="K34" t="n">
        <v>47.83</v>
      </c>
      <c r="L34" t="n">
        <v>33</v>
      </c>
      <c r="M34" t="n">
        <v>20</v>
      </c>
      <c r="N34" t="n">
        <v>36.98</v>
      </c>
      <c r="O34" t="n">
        <v>23396.44</v>
      </c>
      <c r="P34" t="n">
        <v>954.39</v>
      </c>
      <c r="Q34" t="n">
        <v>1206.59</v>
      </c>
      <c r="R34" t="n">
        <v>198.91</v>
      </c>
      <c r="S34" t="n">
        <v>133.29</v>
      </c>
      <c r="T34" t="n">
        <v>16057.71</v>
      </c>
      <c r="U34" t="n">
        <v>0.67</v>
      </c>
      <c r="V34" t="n">
        <v>0.78</v>
      </c>
      <c r="W34" t="n">
        <v>0.3</v>
      </c>
      <c r="X34" t="n">
        <v>0.91</v>
      </c>
      <c r="Y34" t="n">
        <v>0.5</v>
      </c>
      <c r="Z34" t="n">
        <v>10</v>
      </c>
      <c r="AA34" t="n">
        <v>1015.843139429784</v>
      </c>
      <c r="AB34" t="n">
        <v>1389.921399204199</v>
      </c>
      <c r="AC34" t="n">
        <v>1257.269251631086</v>
      </c>
      <c r="AD34" t="n">
        <v>1015843.139429784</v>
      </c>
      <c r="AE34" t="n">
        <v>1389921.399204199</v>
      </c>
      <c r="AF34" t="n">
        <v>2.121762945756455e-06</v>
      </c>
      <c r="AG34" t="n">
        <v>14</v>
      </c>
      <c r="AH34" t="n">
        <v>1257269.251631086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1.0172</v>
      </c>
      <c r="E35" t="n">
        <v>98.31</v>
      </c>
      <c r="F35" t="n">
        <v>95.48</v>
      </c>
      <c r="G35" t="n">
        <v>272.8</v>
      </c>
      <c r="H35" t="n">
        <v>3.19</v>
      </c>
      <c r="I35" t="n">
        <v>21</v>
      </c>
      <c r="J35" t="n">
        <v>189.33</v>
      </c>
      <c r="K35" t="n">
        <v>47.83</v>
      </c>
      <c r="L35" t="n">
        <v>34</v>
      </c>
      <c r="M35" t="n">
        <v>19</v>
      </c>
      <c r="N35" t="n">
        <v>37.5</v>
      </c>
      <c r="O35" t="n">
        <v>23584.16</v>
      </c>
      <c r="P35" t="n">
        <v>947.27</v>
      </c>
      <c r="Q35" t="n">
        <v>1206.59</v>
      </c>
      <c r="R35" t="n">
        <v>200.04</v>
      </c>
      <c r="S35" t="n">
        <v>133.29</v>
      </c>
      <c r="T35" t="n">
        <v>16626.53</v>
      </c>
      <c r="U35" t="n">
        <v>0.67</v>
      </c>
      <c r="V35" t="n">
        <v>0.78</v>
      </c>
      <c r="W35" t="n">
        <v>0.31</v>
      </c>
      <c r="X35" t="n">
        <v>0.9399999999999999</v>
      </c>
      <c r="Y35" t="n">
        <v>0.5</v>
      </c>
      <c r="Z35" t="n">
        <v>10</v>
      </c>
      <c r="AA35" t="n">
        <v>1009.777193374415</v>
      </c>
      <c r="AB35" t="n">
        <v>1381.621704200591</v>
      </c>
      <c r="AC35" t="n">
        <v>1249.761667869927</v>
      </c>
      <c r="AD35" t="n">
        <v>1009777.193374415</v>
      </c>
      <c r="AE35" t="n">
        <v>1381621.704200591</v>
      </c>
      <c r="AF35" t="n">
        <v>2.121762945756455e-06</v>
      </c>
      <c r="AG35" t="n">
        <v>14</v>
      </c>
      <c r="AH35" t="n">
        <v>1249761.667869927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1.0171</v>
      </c>
      <c r="E36" t="n">
        <v>98.31999999999999</v>
      </c>
      <c r="F36" t="n">
        <v>95.48</v>
      </c>
      <c r="G36" t="n">
        <v>272.81</v>
      </c>
      <c r="H36" t="n">
        <v>3.25</v>
      </c>
      <c r="I36" t="n">
        <v>21</v>
      </c>
      <c r="J36" t="n">
        <v>190.85</v>
      </c>
      <c r="K36" t="n">
        <v>47.83</v>
      </c>
      <c r="L36" t="n">
        <v>35</v>
      </c>
      <c r="M36" t="n">
        <v>17</v>
      </c>
      <c r="N36" t="n">
        <v>38.03</v>
      </c>
      <c r="O36" t="n">
        <v>23772.6</v>
      </c>
      <c r="P36" t="n">
        <v>943.13</v>
      </c>
      <c r="Q36" t="n">
        <v>1206.59</v>
      </c>
      <c r="R36" t="n">
        <v>200.17</v>
      </c>
      <c r="S36" t="n">
        <v>133.29</v>
      </c>
      <c r="T36" t="n">
        <v>16690.79</v>
      </c>
      <c r="U36" t="n">
        <v>0.67</v>
      </c>
      <c r="V36" t="n">
        <v>0.78</v>
      </c>
      <c r="W36" t="n">
        <v>0.31</v>
      </c>
      <c r="X36" t="n">
        <v>0.95</v>
      </c>
      <c r="Y36" t="n">
        <v>0.5</v>
      </c>
      <c r="Z36" t="n">
        <v>10</v>
      </c>
      <c r="AA36" t="n">
        <v>1006.321749398628</v>
      </c>
      <c r="AB36" t="n">
        <v>1376.89381330949</v>
      </c>
      <c r="AC36" t="n">
        <v>1245.485000249835</v>
      </c>
      <c r="AD36" t="n">
        <v>1006321.749398628</v>
      </c>
      <c r="AE36" t="n">
        <v>1376893.81330949</v>
      </c>
      <c r="AF36" t="n">
        <v>2.121554357185302e-06</v>
      </c>
      <c r="AG36" t="n">
        <v>14</v>
      </c>
      <c r="AH36" t="n">
        <v>1245485.000249835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95.43000000000001</v>
      </c>
      <c r="G37" t="n">
        <v>286.29</v>
      </c>
      <c r="H37" t="n">
        <v>3.32</v>
      </c>
      <c r="I37" t="n">
        <v>20</v>
      </c>
      <c r="J37" t="n">
        <v>192.39</v>
      </c>
      <c r="K37" t="n">
        <v>47.83</v>
      </c>
      <c r="L37" t="n">
        <v>36</v>
      </c>
      <c r="M37" t="n">
        <v>15</v>
      </c>
      <c r="N37" t="n">
        <v>38.56</v>
      </c>
      <c r="O37" t="n">
        <v>23961.75</v>
      </c>
      <c r="P37" t="n">
        <v>942.8</v>
      </c>
      <c r="Q37" t="n">
        <v>1206.59</v>
      </c>
      <c r="R37" t="n">
        <v>198.11</v>
      </c>
      <c r="S37" t="n">
        <v>133.29</v>
      </c>
      <c r="T37" t="n">
        <v>15665.78</v>
      </c>
      <c r="U37" t="n">
        <v>0.67</v>
      </c>
      <c r="V37" t="n">
        <v>0.78</v>
      </c>
      <c r="W37" t="n">
        <v>0.31</v>
      </c>
      <c r="X37" t="n">
        <v>0.89</v>
      </c>
      <c r="Y37" t="n">
        <v>0.5</v>
      </c>
      <c r="Z37" t="n">
        <v>10</v>
      </c>
      <c r="AA37" t="n">
        <v>1005.197111007494</v>
      </c>
      <c r="AB37" t="n">
        <v>1375.355033447195</v>
      </c>
      <c r="AC37" t="n">
        <v>1244.093079377907</v>
      </c>
      <c r="AD37" t="n">
        <v>1005197.111007493</v>
      </c>
      <c r="AE37" t="n">
        <v>1375355.033447195</v>
      </c>
      <c r="AF37" t="n">
        <v>2.123431654325669e-06</v>
      </c>
      <c r="AG37" t="n">
        <v>14</v>
      </c>
      <c r="AH37" t="n">
        <v>1244093.079377907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1.0178</v>
      </c>
      <c r="E38" t="n">
        <v>98.25</v>
      </c>
      <c r="F38" t="n">
        <v>95.44</v>
      </c>
      <c r="G38" t="n">
        <v>286.33</v>
      </c>
      <c r="H38" t="n">
        <v>3.39</v>
      </c>
      <c r="I38" t="n">
        <v>20</v>
      </c>
      <c r="J38" t="n">
        <v>193.93</v>
      </c>
      <c r="K38" t="n">
        <v>47.83</v>
      </c>
      <c r="L38" t="n">
        <v>37</v>
      </c>
      <c r="M38" t="n">
        <v>13</v>
      </c>
      <c r="N38" t="n">
        <v>39.1</v>
      </c>
      <c r="O38" t="n">
        <v>24151.64</v>
      </c>
      <c r="P38" t="n">
        <v>931.3200000000001</v>
      </c>
      <c r="Q38" t="n">
        <v>1206.59</v>
      </c>
      <c r="R38" t="n">
        <v>198.49</v>
      </c>
      <c r="S38" t="n">
        <v>133.29</v>
      </c>
      <c r="T38" t="n">
        <v>15859.7</v>
      </c>
      <c r="U38" t="n">
        <v>0.67</v>
      </c>
      <c r="V38" t="n">
        <v>0.78</v>
      </c>
      <c r="W38" t="n">
        <v>0.31</v>
      </c>
      <c r="X38" t="n">
        <v>0.91</v>
      </c>
      <c r="Y38" t="n">
        <v>0.5</v>
      </c>
      <c r="Z38" t="n">
        <v>10</v>
      </c>
      <c r="AA38" t="n">
        <v>995.5620844983727</v>
      </c>
      <c r="AB38" t="n">
        <v>1362.171965110047</v>
      </c>
      <c r="AC38" t="n">
        <v>1232.168184580303</v>
      </c>
      <c r="AD38" t="n">
        <v>995562.0844983726</v>
      </c>
      <c r="AE38" t="n">
        <v>1362171.965110047</v>
      </c>
      <c r="AF38" t="n">
        <v>2.123014477183365e-06</v>
      </c>
      <c r="AG38" t="n">
        <v>14</v>
      </c>
      <c r="AH38" t="n">
        <v>1232168.184580303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1.0189</v>
      </c>
      <c r="E39" t="n">
        <v>98.15000000000001</v>
      </c>
      <c r="F39" t="n">
        <v>95.37</v>
      </c>
      <c r="G39" t="n">
        <v>301.17</v>
      </c>
      <c r="H39" t="n">
        <v>3.45</v>
      </c>
      <c r="I39" t="n">
        <v>19</v>
      </c>
      <c r="J39" t="n">
        <v>195.47</v>
      </c>
      <c r="K39" t="n">
        <v>47.83</v>
      </c>
      <c r="L39" t="n">
        <v>38</v>
      </c>
      <c r="M39" t="n">
        <v>12</v>
      </c>
      <c r="N39" t="n">
        <v>39.64</v>
      </c>
      <c r="O39" t="n">
        <v>24342.26</v>
      </c>
      <c r="P39" t="n">
        <v>937.53</v>
      </c>
      <c r="Q39" t="n">
        <v>1206.6</v>
      </c>
      <c r="R39" t="n">
        <v>195.96</v>
      </c>
      <c r="S39" t="n">
        <v>133.29</v>
      </c>
      <c r="T39" t="n">
        <v>14595.72</v>
      </c>
      <c r="U39" t="n">
        <v>0.68</v>
      </c>
      <c r="V39" t="n">
        <v>0.78</v>
      </c>
      <c r="W39" t="n">
        <v>0.31</v>
      </c>
      <c r="X39" t="n">
        <v>0.83</v>
      </c>
      <c r="Y39" t="n">
        <v>0.5</v>
      </c>
      <c r="Z39" t="n">
        <v>10</v>
      </c>
      <c r="AA39" t="n">
        <v>999.8433699963382</v>
      </c>
      <c r="AB39" t="n">
        <v>1368.029808805349</v>
      </c>
      <c r="AC39" t="n">
        <v>1237.466963894861</v>
      </c>
      <c r="AD39" t="n">
        <v>999843.3699963382</v>
      </c>
      <c r="AE39" t="n">
        <v>1368029.808805349</v>
      </c>
      <c r="AF39" t="n">
        <v>2.125308951466035e-06</v>
      </c>
      <c r="AG39" t="n">
        <v>14</v>
      </c>
      <c r="AH39" t="n">
        <v>1237466.963894861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1.0192</v>
      </c>
      <c r="E40" t="n">
        <v>98.11</v>
      </c>
      <c r="F40" t="n">
        <v>95.34</v>
      </c>
      <c r="G40" t="n">
        <v>301.06</v>
      </c>
      <c r="H40" t="n">
        <v>3.51</v>
      </c>
      <c r="I40" t="n">
        <v>19</v>
      </c>
      <c r="J40" t="n">
        <v>197.02</v>
      </c>
      <c r="K40" t="n">
        <v>47.83</v>
      </c>
      <c r="L40" t="n">
        <v>39</v>
      </c>
      <c r="M40" t="n">
        <v>8</v>
      </c>
      <c r="N40" t="n">
        <v>40.2</v>
      </c>
      <c r="O40" t="n">
        <v>24533.63</v>
      </c>
      <c r="P40" t="n">
        <v>938.76</v>
      </c>
      <c r="Q40" t="n">
        <v>1206.59</v>
      </c>
      <c r="R40" t="n">
        <v>194.6</v>
      </c>
      <c r="S40" t="n">
        <v>133.29</v>
      </c>
      <c r="T40" t="n">
        <v>13915.6</v>
      </c>
      <c r="U40" t="n">
        <v>0.68</v>
      </c>
      <c r="V40" t="n">
        <v>0.78</v>
      </c>
      <c r="W40" t="n">
        <v>0.32</v>
      </c>
      <c r="X40" t="n">
        <v>0.8</v>
      </c>
      <c r="Y40" t="n">
        <v>0.5</v>
      </c>
      <c r="Z40" t="n">
        <v>10</v>
      </c>
      <c r="AA40" t="n">
        <v>1000.602882221704</v>
      </c>
      <c r="AB40" t="n">
        <v>1369.069006939408</v>
      </c>
      <c r="AC40" t="n">
        <v>1238.40698241753</v>
      </c>
      <c r="AD40" t="n">
        <v>1000602.882221704</v>
      </c>
      <c r="AE40" t="n">
        <v>1369069.006939408</v>
      </c>
      <c r="AF40" t="n">
        <v>2.125934717179491e-06</v>
      </c>
      <c r="AG40" t="n">
        <v>14</v>
      </c>
      <c r="AH40" t="n">
        <v>1238406.98241753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1.0197</v>
      </c>
      <c r="E41" t="n">
        <v>98.06999999999999</v>
      </c>
      <c r="F41" t="n">
        <v>95.29000000000001</v>
      </c>
      <c r="G41" t="n">
        <v>300.92</v>
      </c>
      <c r="H41" t="n">
        <v>3.58</v>
      </c>
      <c r="I41" t="n">
        <v>19</v>
      </c>
      <c r="J41" t="n">
        <v>198.58</v>
      </c>
      <c r="K41" t="n">
        <v>47.83</v>
      </c>
      <c r="L41" t="n">
        <v>40</v>
      </c>
      <c r="M41" t="n">
        <v>5</v>
      </c>
      <c r="N41" t="n">
        <v>40.75</v>
      </c>
      <c r="O41" t="n">
        <v>24725.75</v>
      </c>
      <c r="P41" t="n">
        <v>945.0599999999999</v>
      </c>
      <c r="Q41" t="n">
        <v>1206.59</v>
      </c>
      <c r="R41" t="n">
        <v>192.79</v>
      </c>
      <c r="S41" t="n">
        <v>133.29</v>
      </c>
      <c r="T41" t="n">
        <v>13012.78</v>
      </c>
      <c r="U41" t="n">
        <v>0.6899999999999999</v>
      </c>
      <c r="V41" t="n">
        <v>0.79</v>
      </c>
      <c r="W41" t="n">
        <v>0.32</v>
      </c>
      <c r="X41" t="n">
        <v>0.75</v>
      </c>
      <c r="Y41" t="n">
        <v>0.5</v>
      </c>
      <c r="Z41" t="n">
        <v>10</v>
      </c>
      <c r="AA41" t="n">
        <v>1005.496782554716</v>
      </c>
      <c r="AB41" t="n">
        <v>1375.765057278682</v>
      </c>
      <c r="AC41" t="n">
        <v>1244.463971110388</v>
      </c>
      <c r="AD41" t="n">
        <v>1005496.782554716</v>
      </c>
      <c r="AE41" t="n">
        <v>1375765.057278682</v>
      </c>
      <c r="AF41" t="n">
        <v>2.12697766003525e-06</v>
      </c>
      <c r="AG41" t="n">
        <v>14</v>
      </c>
      <c r="AH41" t="n">
        <v>1244463.971110388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0.3988</v>
      </c>
      <c r="E2" t="n">
        <v>250.74</v>
      </c>
      <c r="F2" t="n">
        <v>184.82</v>
      </c>
      <c r="G2" t="n">
        <v>6.21</v>
      </c>
      <c r="H2" t="n">
        <v>0.1</v>
      </c>
      <c r="I2" t="n">
        <v>1786</v>
      </c>
      <c r="J2" t="n">
        <v>176.73</v>
      </c>
      <c r="K2" t="n">
        <v>52.44</v>
      </c>
      <c r="L2" t="n">
        <v>1</v>
      </c>
      <c r="M2" t="n">
        <v>1784</v>
      </c>
      <c r="N2" t="n">
        <v>33.29</v>
      </c>
      <c r="O2" t="n">
        <v>22031.19</v>
      </c>
      <c r="P2" t="n">
        <v>2422.71</v>
      </c>
      <c r="Q2" t="n">
        <v>1206.91</v>
      </c>
      <c r="R2" t="n">
        <v>3243.03</v>
      </c>
      <c r="S2" t="n">
        <v>133.29</v>
      </c>
      <c r="T2" t="n">
        <v>1529297.7</v>
      </c>
      <c r="U2" t="n">
        <v>0.04</v>
      </c>
      <c r="V2" t="n">
        <v>0.4</v>
      </c>
      <c r="W2" t="n">
        <v>3.14</v>
      </c>
      <c r="X2" t="n">
        <v>90.25</v>
      </c>
      <c r="Y2" t="n">
        <v>0.5</v>
      </c>
      <c r="Z2" t="n">
        <v>10</v>
      </c>
      <c r="AA2" t="n">
        <v>6058.638115549895</v>
      </c>
      <c r="AB2" t="n">
        <v>8289.695957945241</v>
      </c>
      <c r="AC2" t="n">
        <v>7498.539010379983</v>
      </c>
      <c r="AD2" t="n">
        <v>6058638.115549895</v>
      </c>
      <c r="AE2" t="n">
        <v>8289695.957945242</v>
      </c>
      <c r="AF2" t="n">
        <v>8.209953706210323e-07</v>
      </c>
      <c r="AG2" t="n">
        <v>35</v>
      </c>
      <c r="AH2" t="n">
        <v>7498539.010379983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0.6913</v>
      </c>
      <c r="E3" t="n">
        <v>144.66</v>
      </c>
      <c r="F3" t="n">
        <v>121.72</v>
      </c>
      <c r="G3" t="n">
        <v>12.66</v>
      </c>
      <c r="H3" t="n">
        <v>0.2</v>
      </c>
      <c r="I3" t="n">
        <v>577</v>
      </c>
      <c r="J3" t="n">
        <v>178.21</v>
      </c>
      <c r="K3" t="n">
        <v>52.44</v>
      </c>
      <c r="L3" t="n">
        <v>2</v>
      </c>
      <c r="M3" t="n">
        <v>575</v>
      </c>
      <c r="N3" t="n">
        <v>33.77</v>
      </c>
      <c r="O3" t="n">
        <v>22213.89</v>
      </c>
      <c r="P3" t="n">
        <v>1589.25</v>
      </c>
      <c r="Q3" t="n">
        <v>1206.67</v>
      </c>
      <c r="R3" t="n">
        <v>1090.08</v>
      </c>
      <c r="S3" t="n">
        <v>133.29</v>
      </c>
      <c r="T3" t="n">
        <v>458865.87</v>
      </c>
      <c r="U3" t="n">
        <v>0.12</v>
      </c>
      <c r="V3" t="n">
        <v>0.61</v>
      </c>
      <c r="W3" t="n">
        <v>1.2</v>
      </c>
      <c r="X3" t="n">
        <v>27.18</v>
      </c>
      <c r="Y3" t="n">
        <v>0.5</v>
      </c>
      <c r="Z3" t="n">
        <v>10</v>
      </c>
      <c r="AA3" t="n">
        <v>2353.868182407672</v>
      </c>
      <c r="AB3" t="n">
        <v>3220.666292505533</v>
      </c>
      <c r="AC3" t="n">
        <v>2913.290421782215</v>
      </c>
      <c r="AD3" t="n">
        <v>2353868.182407672</v>
      </c>
      <c r="AE3" t="n">
        <v>3220666.292505533</v>
      </c>
      <c r="AF3" t="n">
        <v>1.423154713416047e-06</v>
      </c>
      <c r="AG3" t="n">
        <v>21</v>
      </c>
      <c r="AH3" t="n">
        <v>2913290.421782215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0.7971</v>
      </c>
      <c r="E4" t="n">
        <v>125.46</v>
      </c>
      <c r="F4" t="n">
        <v>110.67</v>
      </c>
      <c r="G4" t="n">
        <v>19.08</v>
      </c>
      <c r="H4" t="n">
        <v>0.3</v>
      </c>
      <c r="I4" t="n">
        <v>348</v>
      </c>
      <c r="J4" t="n">
        <v>179.7</v>
      </c>
      <c r="K4" t="n">
        <v>52.44</v>
      </c>
      <c r="L4" t="n">
        <v>3</v>
      </c>
      <c r="M4" t="n">
        <v>346</v>
      </c>
      <c r="N4" t="n">
        <v>34.26</v>
      </c>
      <c r="O4" t="n">
        <v>22397.24</v>
      </c>
      <c r="P4" t="n">
        <v>1441.15</v>
      </c>
      <c r="Q4" t="n">
        <v>1206.67</v>
      </c>
      <c r="R4" t="n">
        <v>714.6799999999999</v>
      </c>
      <c r="S4" t="n">
        <v>133.29</v>
      </c>
      <c r="T4" t="n">
        <v>272310.38</v>
      </c>
      <c r="U4" t="n">
        <v>0.19</v>
      </c>
      <c r="V4" t="n">
        <v>0.68</v>
      </c>
      <c r="W4" t="n">
        <v>0.83</v>
      </c>
      <c r="X4" t="n">
        <v>16.13</v>
      </c>
      <c r="Y4" t="n">
        <v>0.5</v>
      </c>
      <c r="Z4" t="n">
        <v>10</v>
      </c>
      <c r="AA4" t="n">
        <v>1863.290507446916</v>
      </c>
      <c r="AB4" t="n">
        <v>2549.436274864492</v>
      </c>
      <c r="AC4" t="n">
        <v>2306.121654947709</v>
      </c>
      <c r="AD4" t="n">
        <v>1863290.507446916</v>
      </c>
      <c r="AE4" t="n">
        <v>2549436.274864492</v>
      </c>
      <c r="AF4" t="n">
        <v>1.640961409032159e-06</v>
      </c>
      <c r="AG4" t="n">
        <v>18</v>
      </c>
      <c r="AH4" t="n">
        <v>2306121.654947709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0.853</v>
      </c>
      <c r="E5" t="n">
        <v>117.23</v>
      </c>
      <c r="F5" t="n">
        <v>105.96</v>
      </c>
      <c r="G5" t="n">
        <v>25.53</v>
      </c>
      <c r="H5" t="n">
        <v>0.39</v>
      </c>
      <c r="I5" t="n">
        <v>249</v>
      </c>
      <c r="J5" t="n">
        <v>181.19</v>
      </c>
      <c r="K5" t="n">
        <v>52.44</v>
      </c>
      <c r="L5" t="n">
        <v>4</v>
      </c>
      <c r="M5" t="n">
        <v>247</v>
      </c>
      <c r="N5" t="n">
        <v>34.75</v>
      </c>
      <c r="O5" t="n">
        <v>22581.25</v>
      </c>
      <c r="P5" t="n">
        <v>1376.97</v>
      </c>
      <c r="Q5" t="n">
        <v>1206.63</v>
      </c>
      <c r="R5" t="n">
        <v>555.1900000000001</v>
      </c>
      <c r="S5" t="n">
        <v>133.29</v>
      </c>
      <c r="T5" t="n">
        <v>193061.95</v>
      </c>
      <c r="U5" t="n">
        <v>0.24</v>
      </c>
      <c r="V5" t="n">
        <v>0.71</v>
      </c>
      <c r="W5" t="n">
        <v>0.67</v>
      </c>
      <c r="X5" t="n">
        <v>11.42</v>
      </c>
      <c r="Y5" t="n">
        <v>0.5</v>
      </c>
      <c r="Z5" t="n">
        <v>10</v>
      </c>
      <c r="AA5" t="n">
        <v>1671.195423625531</v>
      </c>
      <c r="AB5" t="n">
        <v>2286.603306543086</v>
      </c>
      <c r="AC5" t="n">
        <v>2068.37309623451</v>
      </c>
      <c r="AD5" t="n">
        <v>1671195.423625531</v>
      </c>
      <c r="AE5" t="n">
        <v>2286603.306543086</v>
      </c>
      <c r="AF5" t="n">
        <v>1.75604075009965e-06</v>
      </c>
      <c r="AG5" t="n">
        <v>17</v>
      </c>
      <c r="AH5" t="n">
        <v>2068373.09623451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0.887</v>
      </c>
      <c r="E6" t="n">
        <v>112.73</v>
      </c>
      <c r="F6" t="n">
        <v>103.42</v>
      </c>
      <c r="G6" t="n">
        <v>31.98</v>
      </c>
      <c r="H6" t="n">
        <v>0.49</v>
      </c>
      <c r="I6" t="n">
        <v>194</v>
      </c>
      <c r="J6" t="n">
        <v>182.69</v>
      </c>
      <c r="K6" t="n">
        <v>52.44</v>
      </c>
      <c r="L6" t="n">
        <v>5</v>
      </c>
      <c r="M6" t="n">
        <v>192</v>
      </c>
      <c r="N6" t="n">
        <v>35.25</v>
      </c>
      <c r="O6" t="n">
        <v>22766.06</v>
      </c>
      <c r="P6" t="n">
        <v>1341.09</v>
      </c>
      <c r="Q6" t="n">
        <v>1206.62</v>
      </c>
      <c r="R6" t="n">
        <v>468.52</v>
      </c>
      <c r="S6" t="n">
        <v>133.29</v>
      </c>
      <c r="T6" t="n">
        <v>150000.48</v>
      </c>
      <c r="U6" t="n">
        <v>0.28</v>
      </c>
      <c r="V6" t="n">
        <v>0.72</v>
      </c>
      <c r="W6" t="n">
        <v>0.59</v>
      </c>
      <c r="X6" t="n">
        <v>8.869999999999999</v>
      </c>
      <c r="Y6" t="n">
        <v>0.5</v>
      </c>
      <c r="Z6" t="n">
        <v>10</v>
      </c>
      <c r="AA6" t="n">
        <v>1566.214971381925</v>
      </c>
      <c r="AB6" t="n">
        <v>2142.964420372699</v>
      </c>
      <c r="AC6" t="n">
        <v>1938.442903761782</v>
      </c>
      <c r="AD6" t="n">
        <v>1566214.971381925</v>
      </c>
      <c r="AE6" t="n">
        <v>2142964.420372699</v>
      </c>
      <c r="AF6" t="n">
        <v>1.826035340373259e-06</v>
      </c>
      <c r="AG6" t="n">
        <v>16</v>
      </c>
      <c r="AH6" t="n">
        <v>1938442.903761782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0.9101</v>
      </c>
      <c r="E7" t="n">
        <v>109.88</v>
      </c>
      <c r="F7" t="n">
        <v>101.8</v>
      </c>
      <c r="G7" t="n">
        <v>38.42</v>
      </c>
      <c r="H7" t="n">
        <v>0.58</v>
      </c>
      <c r="I7" t="n">
        <v>159</v>
      </c>
      <c r="J7" t="n">
        <v>184.19</v>
      </c>
      <c r="K7" t="n">
        <v>52.44</v>
      </c>
      <c r="L7" t="n">
        <v>6</v>
      </c>
      <c r="M7" t="n">
        <v>157</v>
      </c>
      <c r="N7" t="n">
        <v>35.75</v>
      </c>
      <c r="O7" t="n">
        <v>22951.43</v>
      </c>
      <c r="P7" t="n">
        <v>1317.41</v>
      </c>
      <c r="Q7" t="n">
        <v>1206.6</v>
      </c>
      <c r="R7" t="n">
        <v>414.05</v>
      </c>
      <c r="S7" t="n">
        <v>133.29</v>
      </c>
      <c r="T7" t="n">
        <v>122940.49</v>
      </c>
      <c r="U7" t="n">
        <v>0.32</v>
      </c>
      <c r="V7" t="n">
        <v>0.73</v>
      </c>
      <c r="W7" t="n">
        <v>0.53</v>
      </c>
      <c r="X7" t="n">
        <v>7.26</v>
      </c>
      <c r="Y7" t="n">
        <v>0.5</v>
      </c>
      <c r="Z7" t="n">
        <v>10</v>
      </c>
      <c r="AA7" t="n">
        <v>1505.040433233398</v>
      </c>
      <c r="AB7" t="n">
        <v>2059.262718447735</v>
      </c>
      <c r="AC7" t="n">
        <v>1862.72957479246</v>
      </c>
      <c r="AD7" t="n">
        <v>1505040.433233398</v>
      </c>
      <c r="AE7" t="n">
        <v>2059262.718447735</v>
      </c>
      <c r="AF7" t="n">
        <v>1.873590488470916e-06</v>
      </c>
      <c r="AG7" t="n">
        <v>16</v>
      </c>
      <c r="AH7" t="n">
        <v>1862729.57479246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100.67</v>
      </c>
      <c r="G8" t="n">
        <v>44.74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1300.32</v>
      </c>
      <c r="Q8" t="n">
        <v>1206.61</v>
      </c>
      <c r="R8" t="n">
        <v>375.79</v>
      </c>
      <c r="S8" t="n">
        <v>133.29</v>
      </c>
      <c r="T8" t="n">
        <v>103934.03</v>
      </c>
      <c r="U8" t="n">
        <v>0.35</v>
      </c>
      <c r="V8" t="n">
        <v>0.74</v>
      </c>
      <c r="W8" t="n">
        <v>0.49</v>
      </c>
      <c r="X8" t="n">
        <v>6.13</v>
      </c>
      <c r="Y8" t="n">
        <v>0.5</v>
      </c>
      <c r="Z8" t="n">
        <v>10</v>
      </c>
      <c r="AA8" t="n">
        <v>1455.120692894495</v>
      </c>
      <c r="AB8" t="n">
        <v>1990.960327412534</v>
      </c>
      <c r="AC8" t="n">
        <v>1800.945868094651</v>
      </c>
      <c r="AD8" t="n">
        <v>1455120.692894495</v>
      </c>
      <c r="AE8" t="n">
        <v>1990960.327412534</v>
      </c>
      <c r="AF8" t="n">
        <v>1.907970184281777e-06</v>
      </c>
      <c r="AG8" t="n">
        <v>15</v>
      </c>
      <c r="AH8" t="n">
        <v>1800945.868094651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0.9398</v>
      </c>
      <c r="E9" t="n">
        <v>106.4</v>
      </c>
      <c r="F9" t="n">
        <v>99.81999999999999</v>
      </c>
      <c r="G9" t="n">
        <v>51.19</v>
      </c>
      <c r="H9" t="n">
        <v>0.76</v>
      </c>
      <c r="I9" t="n">
        <v>117</v>
      </c>
      <c r="J9" t="n">
        <v>187.22</v>
      </c>
      <c r="K9" t="n">
        <v>52.44</v>
      </c>
      <c r="L9" t="n">
        <v>8</v>
      </c>
      <c r="M9" t="n">
        <v>115</v>
      </c>
      <c r="N9" t="n">
        <v>36.78</v>
      </c>
      <c r="O9" t="n">
        <v>23324.24</v>
      </c>
      <c r="P9" t="n">
        <v>1286.92</v>
      </c>
      <c r="Q9" t="n">
        <v>1206.61</v>
      </c>
      <c r="R9" t="n">
        <v>347.18</v>
      </c>
      <c r="S9" t="n">
        <v>133.29</v>
      </c>
      <c r="T9" t="n">
        <v>89716.03999999999</v>
      </c>
      <c r="U9" t="n">
        <v>0.38</v>
      </c>
      <c r="V9" t="n">
        <v>0.75</v>
      </c>
      <c r="W9" t="n">
        <v>0.46</v>
      </c>
      <c r="X9" t="n">
        <v>5.28</v>
      </c>
      <c r="Y9" t="n">
        <v>0.5</v>
      </c>
      <c r="Z9" t="n">
        <v>10</v>
      </c>
      <c r="AA9" t="n">
        <v>1423.214629312428</v>
      </c>
      <c r="AB9" t="n">
        <v>1947.305043623369</v>
      </c>
      <c r="AC9" t="n">
        <v>1761.456983319748</v>
      </c>
      <c r="AD9" t="n">
        <v>1423214.629312428</v>
      </c>
      <c r="AE9" t="n">
        <v>1947305.043623369</v>
      </c>
      <c r="AF9" t="n">
        <v>1.934732821739333e-06</v>
      </c>
      <c r="AG9" t="n">
        <v>15</v>
      </c>
      <c r="AH9" t="n">
        <v>1761456.983319748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0.9503</v>
      </c>
      <c r="E10" t="n">
        <v>105.23</v>
      </c>
      <c r="F10" t="n">
        <v>99.15000000000001</v>
      </c>
      <c r="G10" t="n">
        <v>57.75</v>
      </c>
      <c r="H10" t="n">
        <v>0.85</v>
      </c>
      <c r="I10" t="n">
        <v>103</v>
      </c>
      <c r="J10" t="n">
        <v>188.74</v>
      </c>
      <c r="K10" t="n">
        <v>52.44</v>
      </c>
      <c r="L10" t="n">
        <v>9</v>
      </c>
      <c r="M10" t="n">
        <v>101</v>
      </c>
      <c r="N10" t="n">
        <v>37.3</v>
      </c>
      <c r="O10" t="n">
        <v>23511.69</v>
      </c>
      <c r="P10" t="n">
        <v>1275.65</v>
      </c>
      <c r="Q10" t="n">
        <v>1206.62</v>
      </c>
      <c r="R10" t="n">
        <v>323.99</v>
      </c>
      <c r="S10" t="n">
        <v>133.29</v>
      </c>
      <c r="T10" t="n">
        <v>78194.50999999999</v>
      </c>
      <c r="U10" t="n">
        <v>0.41</v>
      </c>
      <c r="V10" t="n">
        <v>0.75</v>
      </c>
      <c r="W10" t="n">
        <v>0.44</v>
      </c>
      <c r="X10" t="n">
        <v>4.61</v>
      </c>
      <c r="Y10" t="n">
        <v>0.5</v>
      </c>
      <c r="Z10" t="n">
        <v>10</v>
      </c>
      <c r="AA10" t="n">
        <v>1397.690873583223</v>
      </c>
      <c r="AB10" t="n">
        <v>1912.382315006039</v>
      </c>
      <c r="AC10" t="n">
        <v>1729.867230907299</v>
      </c>
      <c r="AD10" t="n">
        <v>1397690.873583223</v>
      </c>
      <c r="AE10" t="n">
        <v>1912382.315006039</v>
      </c>
      <c r="AF10" t="n">
        <v>1.95634879814736e-06</v>
      </c>
      <c r="AG10" t="n">
        <v>15</v>
      </c>
      <c r="AH10" t="n">
        <v>1729867.230907299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0.9594</v>
      </c>
      <c r="E11" t="n">
        <v>104.23</v>
      </c>
      <c r="F11" t="n">
        <v>98.54000000000001</v>
      </c>
      <c r="G11" t="n">
        <v>64.26000000000001</v>
      </c>
      <c r="H11" t="n">
        <v>0.93</v>
      </c>
      <c r="I11" t="n">
        <v>92</v>
      </c>
      <c r="J11" t="n">
        <v>190.26</v>
      </c>
      <c r="K11" t="n">
        <v>52.44</v>
      </c>
      <c r="L11" t="n">
        <v>10</v>
      </c>
      <c r="M11" t="n">
        <v>90</v>
      </c>
      <c r="N11" t="n">
        <v>37.82</v>
      </c>
      <c r="O11" t="n">
        <v>23699.85</v>
      </c>
      <c r="P11" t="n">
        <v>1265.56</v>
      </c>
      <c r="Q11" t="n">
        <v>1206.62</v>
      </c>
      <c r="R11" t="n">
        <v>303.02</v>
      </c>
      <c r="S11" t="n">
        <v>133.29</v>
      </c>
      <c r="T11" t="n">
        <v>67764.00999999999</v>
      </c>
      <c r="U11" t="n">
        <v>0.44</v>
      </c>
      <c r="V11" t="n">
        <v>0.76</v>
      </c>
      <c r="W11" t="n">
        <v>0.42</v>
      </c>
      <c r="X11" t="n">
        <v>4</v>
      </c>
      <c r="Y11" t="n">
        <v>0.5</v>
      </c>
      <c r="Z11" t="n">
        <v>10</v>
      </c>
      <c r="AA11" t="n">
        <v>1375.696423632197</v>
      </c>
      <c r="AB11" t="n">
        <v>1882.288538256396</v>
      </c>
      <c r="AC11" t="n">
        <v>1702.64556197376</v>
      </c>
      <c r="AD11" t="n">
        <v>1375696.423632197</v>
      </c>
      <c r="AE11" t="n">
        <v>1882288.538256396</v>
      </c>
      <c r="AF11" t="n">
        <v>1.975082644367649e-06</v>
      </c>
      <c r="AG11" t="n">
        <v>15</v>
      </c>
      <c r="AH11" t="n">
        <v>1702645.56197376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0.9526</v>
      </c>
      <c r="E12" t="n">
        <v>104.97</v>
      </c>
      <c r="F12" t="n">
        <v>99.53</v>
      </c>
      <c r="G12" t="n">
        <v>70.26000000000001</v>
      </c>
      <c r="H12" t="n">
        <v>1.02</v>
      </c>
      <c r="I12" t="n">
        <v>85</v>
      </c>
      <c r="J12" t="n">
        <v>191.79</v>
      </c>
      <c r="K12" t="n">
        <v>52.44</v>
      </c>
      <c r="L12" t="n">
        <v>11</v>
      </c>
      <c r="M12" t="n">
        <v>83</v>
      </c>
      <c r="N12" t="n">
        <v>38.35</v>
      </c>
      <c r="O12" t="n">
        <v>23888.73</v>
      </c>
      <c r="P12" t="n">
        <v>1276.48</v>
      </c>
      <c r="Q12" t="n">
        <v>1206.59</v>
      </c>
      <c r="R12" t="n">
        <v>340.65</v>
      </c>
      <c r="S12" t="n">
        <v>133.29</v>
      </c>
      <c r="T12" t="n">
        <v>86612.64</v>
      </c>
      <c r="U12" t="n">
        <v>0.39</v>
      </c>
      <c r="V12" t="n">
        <v>0.75</v>
      </c>
      <c r="W12" t="n">
        <v>0.38</v>
      </c>
      <c r="X12" t="n">
        <v>4.99</v>
      </c>
      <c r="Y12" t="n">
        <v>0.5</v>
      </c>
      <c r="Z12" t="n">
        <v>10</v>
      </c>
      <c r="AA12" t="n">
        <v>1395.785820932332</v>
      </c>
      <c r="AB12" t="n">
        <v>1909.775737924098</v>
      </c>
      <c r="AC12" t="n">
        <v>1727.509421883704</v>
      </c>
      <c r="AD12" t="n">
        <v>1395785.820932332</v>
      </c>
      <c r="AE12" t="n">
        <v>1909775.737924098</v>
      </c>
      <c r="AF12" t="n">
        <v>1.961083726312927e-06</v>
      </c>
      <c r="AG12" t="n">
        <v>15</v>
      </c>
      <c r="AH12" t="n">
        <v>1727509.421883704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0.9691</v>
      </c>
      <c r="E13" t="n">
        <v>103.19</v>
      </c>
      <c r="F13" t="n">
        <v>98.06</v>
      </c>
      <c r="G13" t="n">
        <v>77.42</v>
      </c>
      <c r="H13" t="n">
        <v>1.1</v>
      </c>
      <c r="I13" t="n">
        <v>76</v>
      </c>
      <c r="J13" t="n">
        <v>193.33</v>
      </c>
      <c r="K13" t="n">
        <v>52.44</v>
      </c>
      <c r="L13" t="n">
        <v>12</v>
      </c>
      <c r="M13" t="n">
        <v>74</v>
      </c>
      <c r="N13" t="n">
        <v>38.89</v>
      </c>
      <c r="O13" t="n">
        <v>24078.33</v>
      </c>
      <c r="P13" t="n">
        <v>1254.57</v>
      </c>
      <c r="Q13" t="n">
        <v>1206.6</v>
      </c>
      <c r="R13" t="n">
        <v>287.59</v>
      </c>
      <c r="S13" t="n">
        <v>133.29</v>
      </c>
      <c r="T13" t="n">
        <v>60128.53</v>
      </c>
      <c r="U13" t="n">
        <v>0.46</v>
      </c>
      <c r="V13" t="n">
        <v>0.76</v>
      </c>
      <c r="W13" t="n">
        <v>0.39</v>
      </c>
      <c r="X13" t="n">
        <v>3.52</v>
      </c>
      <c r="Y13" t="n">
        <v>0.5</v>
      </c>
      <c r="Z13" t="n">
        <v>10</v>
      </c>
      <c r="AA13" t="n">
        <v>1352.684905284933</v>
      </c>
      <c r="AB13" t="n">
        <v>1850.803163657129</v>
      </c>
      <c r="AC13" t="n">
        <v>1674.165107336247</v>
      </c>
      <c r="AD13" t="n">
        <v>1352684.905284933</v>
      </c>
      <c r="AE13" t="n">
        <v>1850803.163657129</v>
      </c>
      <c r="AF13" t="n">
        <v>1.995051689239825e-06</v>
      </c>
      <c r="AG13" t="n">
        <v>15</v>
      </c>
      <c r="AH13" t="n">
        <v>1674165.107336247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0.9742</v>
      </c>
      <c r="E14" t="n">
        <v>102.65</v>
      </c>
      <c r="F14" t="n">
        <v>97.73999999999999</v>
      </c>
      <c r="G14" t="n">
        <v>83.78</v>
      </c>
      <c r="H14" t="n">
        <v>1.18</v>
      </c>
      <c r="I14" t="n">
        <v>70</v>
      </c>
      <c r="J14" t="n">
        <v>194.88</v>
      </c>
      <c r="K14" t="n">
        <v>52.44</v>
      </c>
      <c r="L14" t="n">
        <v>13</v>
      </c>
      <c r="M14" t="n">
        <v>68</v>
      </c>
      <c r="N14" t="n">
        <v>39.43</v>
      </c>
      <c r="O14" t="n">
        <v>24268.67</v>
      </c>
      <c r="P14" t="n">
        <v>1248.5</v>
      </c>
      <c r="Q14" t="n">
        <v>1206.6</v>
      </c>
      <c r="R14" t="n">
        <v>276.51</v>
      </c>
      <c r="S14" t="n">
        <v>133.29</v>
      </c>
      <c r="T14" t="n">
        <v>54618.05</v>
      </c>
      <c r="U14" t="n">
        <v>0.48</v>
      </c>
      <c r="V14" t="n">
        <v>0.77</v>
      </c>
      <c r="W14" t="n">
        <v>0.39</v>
      </c>
      <c r="X14" t="n">
        <v>3.2</v>
      </c>
      <c r="Y14" t="n">
        <v>0.5</v>
      </c>
      <c r="Z14" t="n">
        <v>10</v>
      </c>
      <c r="AA14" t="n">
        <v>1340.43433502868</v>
      </c>
      <c r="AB14" t="n">
        <v>1834.041392975507</v>
      </c>
      <c r="AC14" t="n">
        <v>1659.003056523186</v>
      </c>
      <c r="AD14" t="n">
        <v>1340434.33502868</v>
      </c>
      <c r="AE14" t="n">
        <v>1834041.392975507</v>
      </c>
      <c r="AF14" t="n">
        <v>2.005550877780866e-06</v>
      </c>
      <c r="AG14" t="n">
        <v>15</v>
      </c>
      <c r="AH14" t="n">
        <v>1659003.056523186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0.9782999999999999</v>
      </c>
      <c r="E15" t="n">
        <v>102.22</v>
      </c>
      <c r="F15" t="n">
        <v>97.48999999999999</v>
      </c>
      <c r="G15" t="n">
        <v>89.98999999999999</v>
      </c>
      <c r="H15" t="n">
        <v>1.27</v>
      </c>
      <c r="I15" t="n">
        <v>65</v>
      </c>
      <c r="J15" t="n">
        <v>196.42</v>
      </c>
      <c r="K15" t="n">
        <v>52.44</v>
      </c>
      <c r="L15" t="n">
        <v>14</v>
      </c>
      <c r="M15" t="n">
        <v>63</v>
      </c>
      <c r="N15" t="n">
        <v>39.98</v>
      </c>
      <c r="O15" t="n">
        <v>24459.75</v>
      </c>
      <c r="P15" t="n">
        <v>1243.52</v>
      </c>
      <c r="Q15" t="n">
        <v>1206.63</v>
      </c>
      <c r="R15" t="n">
        <v>267.81</v>
      </c>
      <c r="S15" t="n">
        <v>133.29</v>
      </c>
      <c r="T15" t="n">
        <v>50289.93</v>
      </c>
      <c r="U15" t="n">
        <v>0.5</v>
      </c>
      <c r="V15" t="n">
        <v>0.77</v>
      </c>
      <c r="W15" t="n">
        <v>0.38</v>
      </c>
      <c r="X15" t="n">
        <v>2.95</v>
      </c>
      <c r="Y15" t="n">
        <v>0.5</v>
      </c>
      <c r="Z15" t="n">
        <v>10</v>
      </c>
      <c r="AA15" t="n">
        <v>1330.597264016016</v>
      </c>
      <c r="AB15" t="n">
        <v>1820.581878435036</v>
      </c>
      <c r="AC15" t="n">
        <v>1646.82809915991</v>
      </c>
      <c r="AD15" t="n">
        <v>1330597.264016016</v>
      </c>
      <c r="AE15" t="n">
        <v>1820581.878435036</v>
      </c>
      <c r="AF15" t="n">
        <v>2.013991401902096e-06</v>
      </c>
      <c r="AG15" t="n">
        <v>15</v>
      </c>
      <c r="AH15" t="n">
        <v>1646828.09915991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0.9814000000000001</v>
      </c>
      <c r="E16" t="n">
        <v>101.9</v>
      </c>
      <c r="F16" t="n">
        <v>97.31</v>
      </c>
      <c r="G16" t="n">
        <v>95.70999999999999</v>
      </c>
      <c r="H16" t="n">
        <v>1.35</v>
      </c>
      <c r="I16" t="n">
        <v>61</v>
      </c>
      <c r="J16" t="n">
        <v>197.98</v>
      </c>
      <c r="K16" t="n">
        <v>52.44</v>
      </c>
      <c r="L16" t="n">
        <v>15</v>
      </c>
      <c r="M16" t="n">
        <v>59</v>
      </c>
      <c r="N16" t="n">
        <v>40.54</v>
      </c>
      <c r="O16" t="n">
        <v>24651.58</v>
      </c>
      <c r="P16" t="n">
        <v>1237.91</v>
      </c>
      <c r="Q16" t="n">
        <v>1206.59</v>
      </c>
      <c r="R16" t="n">
        <v>262.08</v>
      </c>
      <c r="S16" t="n">
        <v>133.29</v>
      </c>
      <c r="T16" t="n">
        <v>47446.6</v>
      </c>
      <c r="U16" t="n">
        <v>0.51</v>
      </c>
      <c r="V16" t="n">
        <v>0.77</v>
      </c>
      <c r="W16" t="n">
        <v>0.37</v>
      </c>
      <c r="X16" t="n">
        <v>2.77</v>
      </c>
      <c r="Y16" t="n">
        <v>0.5</v>
      </c>
      <c r="Z16" t="n">
        <v>10</v>
      </c>
      <c r="AA16" t="n">
        <v>1321.587362257781</v>
      </c>
      <c r="AB16" t="n">
        <v>1808.254133360607</v>
      </c>
      <c r="AC16" t="n">
        <v>1635.676896773286</v>
      </c>
      <c r="AD16" t="n">
        <v>1321587.362257781</v>
      </c>
      <c r="AE16" t="n">
        <v>1808254.133360607</v>
      </c>
      <c r="AF16" t="n">
        <v>2.020373261603513e-06</v>
      </c>
      <c r="AG16" t="n">
        <v>15</v>
      </c>
      <c r="AH16" t="n">
        <v>1635676.896773286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0.9849</v>
      </c>
      <c r="E17" t="n">
        <v>101.53</v>
      </c>
      <c r="F17" t="n">
        <v>97.09</v>
      </c>
      <c r="G17" t="n">
        <v>102.2</v>
      </c>
      <c r="H17" t="n">
        <v>1.42</v>
      </c>
      <c r="I17" t="n">
        <v>57</v>
      </c>
      <c r="J17" t="n">
        <v>199.54</v>
      </c>
      <c r="K17" t="n">
        <v>52.44</v>
      </c>
      <c r="L17" t="n">
        <v>16</v>
      </c>
      <c r="M17" t="n">
        <v>55</v>
      </c>
      <c r="N17" t="n">
        <v>41.1</v>
      </c>
      <c r="O17" t="n">
        <v>24844.17</v>
      </c>
      <c r="P17" t="n">
        <v>1233.33</v>
      </c>
      <c r="Q17" t="n">
        <v>1206.59</v>
      </c>
      <c r="R17" t="n">
        <v>254.45</v>
      </c>
      <c r="S17" t="n">
        <v>133.29</v>
      </c>
      <c r="T17" t="n">
        <v>43654.07</v>
      </c>
      <c r="U17" t="n">
        <v>0.52</v>
      </c>
      <c r="V17" t="n">
        <v>0.77</v>
      </c>
      <c r="W17" t="n">
        <v>0.36</v>
      </c>
      <c r="X17" t="n">
        <v>2.55</v>
      </c>
      <c r="Y17" t="n">
        <v>0.5</v>
      </c>
      <c r="Z17" t="n">
        <v>10</v>
      </c>
      <c r="AA17" t="n">
        <v>1313.015246864422</v>
      </c>
      <c r="AB17" t="n">
        <v>1796.525386904372</v>
      </c>
      <c r="AC17" t="n">
        <v>1625.067525417435</v>
      </c>
      <c r="AD17" t="n">
        <v>1313015.246864422</v>
      </c>
      <c r="AE17" t="n">
        <v>1796525.386904372</v>
      </c>
      <c r="AF17" t="n">
        <v>2.027578587072855e-06</v>
      </c>
      <c r="AG17" t="n">
        <v>15</v>
      </c>
      <c r="AH17" t="n">
        <v>1625067.525417435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0.9879</v>
      </c>
      <c r="E18" t="n">
        <v>101.23</v>
      </c>
      <c r="F18" t="n">
        <v>96.92</v>
      </c>
      <c r="G18" t="n">
        <v>109.72</v>
      </c>
      <c r="H18" t="n">
        <v>1.5</v>
      </c>
      <c r="I18" t="n">
        <v>53</v>
      </c>
      <c r="J18" t="n">
        <v>201.11</v>
      </c>
      <c r="K18" t="n">
        <v>52.44</v>
      </c>
      <c r="L18" t="n">
        <v>17</v>
      </c>
      <c r="M18" t="n">
        <v>51</v>
      </c>
      <c r="N18" t="n">
        <v>41.67</v>
      </c>
      <c r="O18" t="n">
        <v>25037.53</v>
      </c>
      <c r="P18" t="n">
        <v>1229.16</v>
      </c>
      <c r="Q18" t="n">
        <v>1206.6</v>
      </c>
      <c r="R18" t="n">
        <v>248.68</v>
      </c>
      <c r="S18" t="n">
        <v>133.29</v>
      </c>
      <c r="T18" t="n">
        <v>40787.08</v>
      </c>
      <c r="U18" t="n">
        <v>0.54</v>
      </c>
      <c r="V18" t="n">
        <v>0.77</v>
      </c>
      <c r="W18" t="n">
        <v>0.36</v>
      </c>
      <c r="X18" t="n">
        <v>2.38</v>
      </c>
      <c r="Y18" t="n">
        <v>0.5</v>
      </c>
      <c r="Z18" t="n">
        <v>10</v>
      </c>
      <c r="AA18" t="n">
        <v>1305.521004322763</v>
      </c>
      <c r="AB18" t="n">
        <v>1786.271433636227</v>
      </c>
      <c r="AC18" t="n">
        <v>1615.792195057688</v>
      </c>
      <c r="AD18" t="n">
        <v>1305521.004322763</v>
      </c>
      <c r="AE18" t="n">
        <v>1786271.433636227</v>
      </c>
      <c r="AF18" t="n">
        <v>2.033754580332291e-06</v>
      </c>
      <c r="AG18" t="n">
        <v>15</v>
      </c>
      <c r="AH18" t="n">
        <v>1615792.195057688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0.9903999999999999</v>
      </c>
      <c r="E19" t="n">
        <v>100.97</v>
      </c>
      <c r="F19" t="n">
        <v>96.77</v>
      </c>
      <c r="G19" t="n">
        <v>116.13</v>
      </c>
      <c r="H19" t="n">
        <v>1.58</v>
      </c>
      <c r="I19" t="n">
        <v>50</v>
      </c>
      <c r="J19" t="n">
        <v>202.68</v>
      </c>
      <c r="K19" t="n">
        <v>52.44</v>
      </c>
      <c r="L19" t="n">
        <v>18</v>
      </c>
      <c r="M19" t="n">
        <v>48</v>
      </c>
      <c r="N19" t="n">
        <v>42.24</v>
      </c>
      <c r="O19" t="n">
        <v>25231.66</v>
      </c>
      <c r="P19" t="n">
        <v>1225.17</v>
      </c>
      <c r="Q19" t="n">
        <v>1206.59</v>
      </c>
      <c r="R19" t="n">
        <v>243.71</v>
      </c>
      <c r="S19" t="n">
        <v>133.29</v>
      </c>
      <c r="T19" t="n">
        <v>38315.53</v>
      </c>
      <c r="U19" t="n">
        <v>0.55</v>
      </c>
      <c r="V19" t="n">
        <v>0.77</v>
      </c>
      <c r="W19" t="n">
        <v>0.36</v>
      </c>
      <c r="X19" t="n">
        <v>2.23</v>
      </c>
      <c r="Y19" t="n">
        <v>0.5</v>
      </c>
      <c r="Z19" t="n">
        <v>10</v>
      </c>
      <c r="AA19" t="n">
        <v>1298.84865663439</v>
      </c>
      <c r="AB19" t="n">
        <v>1777.142033165791</v>
      </c>
      <c r="AC19" t="n">
        <v>1607.534091754956</v>
      </c>
      <c r="AD19" t="n">
        <v>1298848.65663439</v>
      </c>
      <c r="AE19" t="n">
        <v>1777142.033165791</v>
      </c>
      <c r="AF19" t="n">
        <v>2.038901241381821e-06</v>
      </c>
      <c r="AG19" t="n">
        <v>15</v>
      </c>
      <c r="AH19" t="n">
        <v>1607534.091754956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0.9919</v>
      </c>
      <c r="E20" t="n">
        <v>100.82</v>
      </c>
      <c r="F20" t="n">
        <v>96.69</v>
      </c>
      <c r="G20" t="n">
        <v>120.87</v>
      </c>
      <c r="H20" t="n">
        <v>1.65</v>
      </c>
      <c r="I20" t="n">
        <v>48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1222.3</v>
      </c>
      <c r="Q20" t="n">
        <v>1206.6</v>
      </c>
      <c r="R20" t="n">
        <v>240.94</v>
      </c>
      <c r="S20" t="n">
        <v>133.29</v>
      </c>
      <c r="T20" t="n">
        <v>36942.93</v>
      </c>
      <c r="U20" t="n">
        <v>0.55</v>
      </c>
      <c r="V20" t="n">
        <v>0.77</v>
      </c>
      <c r="W20" t="n">
        <v>0.35</v>
      </c>
      <c r="X20" t="n">
        <v>2.15</v>
      </c>
      <c r="Y20" t="n">
        <v>0.5</v>
      </c>
      <c r="Z20" t="n">
        <v>10</v>
      </c>
      <c r="AA20" t="n">
        <v>1294.45440772324</v>
      </c>
      <c r="AB20" t="n">
        <v>1771.129627944975</v>
      </c>
      <c r="AC20" t="n">
        <v>1602.095502049951</v>
      </c>
      <c r="AD20" t="n">
        <v>1294454.40772324</v>
      </c>
      <c r="AE20" t="n">
        <v>1771129.627944975</v>
      </c>
      <c r="AF20" t="n">
        <v>2.041989238011539e-06</v>
      </c>
      <c r="AG20" t="n">
        <v>15</v>
      </c>
      <c r="AH20" t="n">
        <v>1602095.502049951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0.9947</v>
      </c>
      <c r="E21" t="n">
        <v>100.53</v>
      </c>
      <c r="F21" t="n">
        <v>96.51000000000001</v>
      </c>
      <c r="G21" t="n">
        <v>128.68</v>
      </c>
      <c r="H21" t="n">
        <v>1.73</v>
      </c>
      <c r="I21" t="n">
        <v>45</v>
      </c>
      <c r="J21" t="n">
        <v>205.85</v>
      </c>
      <c r="K21" t="n">
        <v>52.44</v>
      </c>
      <c r="L21" t="n">
        <v>20</v>
      </c>
      <c r="M21" t="n">
        <v>43</v>
      </c>
      <c r="N21" t="n">
        <v>43.41</v>
      </c>
      <c r="O21" t="n">
        <v>25622.45</v>
      </c>
      <c r="P21" t="n">
        <v>1220.04</v>
      </c>
      <c r="Q21" t="n">
        <v>1206.6</v>
      </c>
      <c r="R21" t="n">
        <v>234.61</v>
      </c>
      <c r="S21" t="n">
        <v>133.29</v>
      </c>
      <c r="T21" t="n">
        <v>33793.64</v>
      </c>
      <c r="U21" t="n">
        <v>0.57</v>
      </c>
      <c r="V21" t="n">
        <v>0.78</v>
      </c>
      <c r="W21" t="n">
        <v>0.35</v>
      </c>
      <c r="X21" t="n">
        <v>1.97</v>
      </c>
      <c r="Y21" t="n">
        <v>0.5</v>
      </c>
      <c r="Z21" t="n">
        <v>10</v>
      </c>
      <c r="AA21" t="n">
        <v>1281.296740021494</v>
      </c>
      <c r="AB21" t="n">
        <v>1753.126726520115</v>
      </c>
      <c r="AC21" t="n">
        <v>1585.810772269849</v>
      </c>
      <c r="AD21" t="n">
        <v>1281296.740021494</v>
      </c>
      <c r="AE21" t="n">
        <v>1753126.726520115</v>
      </c>
      <c r="AF21" t="n">
        <v>2.047753498387013e-06</v>
      </c>
      <c r="AG21" t="n">
        <v>14</v>
      </c>
      <c r="AH21" t="n">
        <v>1585810.772269849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0.9927</v>
      </c>
      <c r="E22" t="n">
        <v>100.74</v>
      </c>
      <c r="F22" t="n">
        <v>96.79000000000001</v>
      </c>
      <c r="G22" t="n">
        <v>135.06</v>
      </c>
      <c r="H22" t="n">
        <v>1.8</v>
      </c>
      <c r="I22" t="n">
        <v>43</v>
      </c>
      <c r="J22" t="n">
        <v>207.45</v>
      </c>
      <c r="K22" t="n">
        <v>52.44</v>
      </c>
      <c r="L22" t="n">
        <v>21</v>
      </c>
      <c r="M22" t="n">
        <v>41</v>
      </c>
      <c r="N22" t="n">
        <v>44</v>
      </c>
      <c r="O22" t="n">
        <v>25818.99</v>
      </c>
      <c r="P22" t="n">
        <v>1221.25</v>
      </c>
      <c r="Q22" t="n">
        <v>1206.59</v>
      </c>
      <c r="R22" t="n">
        <v>245.98</v>
      </c>
      <c r="S22" t="n">
        <v>133.29</v>
      </c>
      <c r="T22" t="n">
        <v>39487.62</v>
      </c>
      <c r="U22" t="n">
        <v>0.54</v>
      </c>
      <c r="V22" t="n">
        <v>0.77</v>
      </c>
      <c r="W22" t="n">
        <v>0.32</v>
      </c>
      <c r="X22" t="n">
        <v>2.25</v>
      </c>
      <c r="Y22" t="n">
        <v>0.5</v>
      </c>
      <c r="Z22" t="n">
        <v>10</v>
      </c>
      <c r="AA22" t="n">
        <v>1285.024061733089</v>
      </c>
      <c r="AB22" t="n">
        <v>1758.226612523747</v>
      </c>
      <c r="AC22" t="n">
        <v>1590.42393231103</v>
      </c>
      <c r="AD22" t="n">
        <v>1285024.061733089</v>
      </c>
      <c r="AE22" t="n">
        <v>1758226.612523747</v>
      </c>
      <c r="AF22" t="n">
        <v>2.043636169547389e-06</v>
      </c>
      <c r="AG22" t="n">
        <v>14</v>
      </c>
      <c r="AH22" t="n">
        <v>1590423.93231103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0.9967</v>
      </c>
      <c r="E23" t="n">
        <v>100.33</v>
      </c>
      <c r="F23" t="n">
        <v>96.45999999999999</v>
      </c>
      <c r="G23" t="n">
        <v>141.15</v>
      </c>
      <c r="H23" t="n">
        <v>1.87</v>
      </c>
      <c r="I23" t="n">
        <v>41</v>
      </c>
      <c r="J23" t="n">
        <v>209.05</v>
      </c>
      <c r="K23" t="n">
        <v>52.44</v>
      </c>
      <c r="L23" t="n">
        <v>22</v>
      </c>
      <c r="M23" t="n">
        <v>39</v>
      </c>
      <c r="N23" t="n">
        <v>44.6</v>
      </c>
      <c r="O23" t="n">
        <v>26016.35</v>
      </c>
      <c r="P23" t="n">
        <v>1214.88</v>
      </c>
      <c r="Q23" t="n">
        <v>1206.59</v>
      </c>
      <c r="R23" t="n">
        <v>233.23</v>
      </c>
      <c r="S23" t="n">
        <v>133.29</v>
      </c>
      <c r="T23" t="n">
        <v>33121.37</v>
      </c>
      <c r="U23" t="n">
        <v>0.57</v>
      </c>
      <c r="V23" t="n">
        <v>0.78</v>
      </c>
      <c r="W23" t="n">
        <v>0.34</v>
      </c>
      <c r="X23" t="n">
        <v>1.92</v>
      </c>
      <c r="Y23" t="n">
        <v>0.5</v>
      </c>
      <c r="Z23" t="n">
        <v>10</v>
      </c>
      <c r="AA23" t="n">
        <v>1274.38223515881</v>
      </c>
      <c r="AB23" t="n">
        <v>1743.665995920566</v>
      </c>
      <c r="AC23" t="n">
        <v>1577.252960520502</v>
      </c>
      <c r="AD23" t="n">
        <v>1274382.23515881</v>
      </c>
      <c r="AE23" t="n">
        <v>1743665.995920566</v>
      </c>
      <c r="AF23" t="n">
        <v>2.051870827226637e-06</v>
      </c>
      <c r="AG23" t="n">
        <v>14</v>
      </c>
      <c r="AH23" t="n">
        <v>1577252.960520502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0.999</v>
      </c>
      <c r="E24" t="n">
        <v>100.1</v>
      </c>
      <c r="F24" t="n">
        <v>96.29000000000001</v>
      </c>
      <c r="G24" t="n">
        <v>148.14</v>
      </c>
      <c r="H24" t="n">
        <v>1.94</v>
      </c>
      <c r="I24" t="n">
        <v>39</v>
      </c>
      <c r="J24" t="n">
        <v>210.65</v>
      </c>
      <c r="K24" t="n">
        <v>52.44</v>
      </c>
      <c r="L24" t="n">
        <v>23</v>
      </c>
      <c r="M24" t="n">
        <v>37</v>
      </c>
      <c r="N24" t="n">
        <v>45.21</v>
      </c>
      <c r="O24" t="n">
        <v>26214.54</v>
      </c>
      <c r="P24" t="n">
        <v>1211.51</v>
      </c>
      <c r="Q24" t="n">
        <v>1206.59</v>
      </c>
      <c r="R24" t="n">
        <v>227.51</v>
      </c>
      <c r="S24" t="n">
        <v>133.29</v>
      </c>
      <c r="T24" t="n">
        <v>30273.63</v>
      </c>
      <c r="U24" t="n">
        <v>0.59</v>
      </c>
      <c r="V24" t="n">
        <v>0.78</v>
      </c>
      <c r="W24" t="n">
        <v>0.34</v>
      </c>
      <c r="X24" t="n">
        <v>1.75</v>
      </c>
      <c r="Y24" t="n">
        <v>0.5</v>
      </c>
      <c r="Z24" t="n">
        <v>10</v>
      </c>
      <c r="AA24" t="n">
        <v>1268.578224865261</v>
      </c>
      <c r="AB24" t="n">
        <v>1735.724692982069</v>
      </c>
      <c r="AC24" t="n">
        <v>1570.069564388766</v>
      </c>
      <c r="AD24" t="n">
        <v>1268578.224865261</v>
      </c>
      <c r="AE24" t="n">
        <v>1735724.692982069</v>
      </c>
      <c r="AF24" t="n">
        <v>2.056605755392205e-06</v>
      </c>
      <c r="AG24" t="n">
        <v>14</v>
      </c>
      <c r="AH24" t="n">
        <v>1570069.564388766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1.0009</v>
      </c>
      <c r="E25" t="n">
        <v>99.91</v>
      </c>
      <c r="F25" t="n">
        <v>96.18000000000001</v>
      </c>
      <c r="G25" t="n">
        <v>155.96</v>
      </c>
      <c r="H25" t="n">
        <v>2.01</v>
      </c>
      <c r="I25" t="n">
        <v>37</v>
      </c>
      <c r="J25" t="n">
        <v>212.27</v>
      </c>
      <c r="K25" t="n">
        <v>52.44</v>
      </c>
      <c r="L25" t="n">
        <v>24</v>
      </c>
      <c r="M25" t="n">
        <v>35</v>
      </c>
      <c r="N25" t="n">
        <v>45.82</v>
      </c>
      <c r="O25" t="n">
        <v>26413.56</v>
      </c>
      <c r="P25" t="n">
        <v>1204.82</v>
      </c>
      <c r="Q25" t="n">
        <v>1206.6</v>
      </c>
      <c r="R25" t="n">
        <v>223.61</v>
      </c>
      <c r="S25" t="n">
        <v>133.29</v>
      </c>
      <c r="T25" t="n">
        <v>28331.19</v>
      </c>
      <c r="U25" t="n">
        <v>0.6</v>
      </c>
      <c r="V25" t="n">
        <v>0.78</v>
      </c>
      <c r="W25" t="n">
        <v>0.33</v>
      </c>
      <c r="X25" t="n">
        <v>1.64</v>
      </c>
      <c r="Y25" t="n">
        <v>0.5</v>
      </c>
      <c r="Z25" t="n">
        <v>10</v>
      </c>
      <c r="AA25" t="n">
        <v>1260.43845619288</v>
      </c>
      <c r="AB25" t="n">
        <v>1724.587502383267</v>
      </c>
      <c r="AC25" t="n">
        <v>1559.995291629569</v>
      </c>
      <c r="AD25" t="n">
        <v>1260438.456192879</v>
      </c>
      <c r="AE25" t="n">
        <v>1724587.502383267</v>
      </c>
      <c r="AF25" t="n">
        <v>2.060517217789847e-06</v>
      </c>
      <c r="AG25" t="n">
        <v>14</v>
      </c>
      <c r="AH25" t="n">
        <v>1559995.291629569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1.0014</v>
      </c>
      <c r="E26" t="n">
        <v>99.86</v>
      </c>
      <c r="F26" t="n">
        <v>96.16</v>
      </c>
      <c r="G26" t="n">
        <v>160.27</v>
      </c>
      <c r="H26" t="n">
        <v>2.08</v>
      </c>
      <c r="I26" t="n">
        <v>36</v>
      </c>
      <c r="J26" t="n">
        <v>213.89</v>
      </c>
      <c r="K26" t="n">
        <v>52.44</v>
      </c>
      <c r="L26" t="n">
        <v>25</v>
      </c>
      <c r="M26" t="n">
        <v>34</v>
      </c>
      <c r="N26" t="n">
        <v>46.44</v>
      </c>
      <c r="O26" t="n">
        <v>26613.43</v>
      </c>
      <c r="P26" t="n">
        <v>1205.08</v>
      </c>
      <c r="Q26" t="n">
        <v>1206.59</v>
      </c>
      <c r="R26" t="n">
        <v>223.02</v>
      </c>
      <c r="S26" t="n">
        <v>133.29</v>
      </c>
      <c r="T26" t="n">
        <v>28042.15</v>
      </c>
      <c r="U26" t="n">
        <v>0.6</v>
      </c>
      <c r="V26" t="n">
        <v>0.78</v>
      </c>
      <c r="W26" t="n">
        <v>0.33</v>
      </c>
      <c r="X26" t="n">
        <v>1.62</v>
      </c>
      <c r="Y26" t="n">
        <v>0.5</v>
      </c>
      <c r="Z26" t="n">
        <v>10</v>
      </c>
      <c r="AA26" t="n">
        <v>1260.06800935709</v>
      </c>
      <c r="AB26" t="n">
        <v>1724.080640679578</v>
      </c>
      <c r="AC26" t="n">
        <v>1559.536804095495</v>
      </c>
      <c r="AD26" t="n">
        <v>1260068.00935709</v>
      </c>
      <c r="AE26" t="n">
        <v>1724080.640679578</v>
      </c>
      <c r="AF26" t="n">
        <v>2.061546549999754e-06</v>
      </c>
      <c r="AG26" t="n">
        <v>14</v>
      </c>
      <c r="AH26" t="n">
        <v>1559536.804095495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1.0021</v>
      </c>
      <c r="E27" t="n">
        <v>99.79000000000001</v>
      </c>
      <c r="F27" t="n">
        <v>96.12</v>
      </c>
      <c r="G27" t="n">
        <v>164.79</v>
      </c>
      <c r="H27" t="n">
        <v>2.14</v>
      </c>
      <c r="I27" t="n">
        <v>35</v>
      </c>
      <c r="J27" t="n">
        <v>215.51</v>
      </c>
      <c r="K27" t="n">
        <v>52.44</v>
      </c>
      <c r="L27" t="n">
        <v>26</v>
      </c>
      <c r="M27" t="n">
        <v>33</v>
      </c>
      <c r="N27" t="n">
        <v>47.07</v>
      </c>
      <c r="O27" t="n">
        <v>26814.17</v>
      </c>
      <c r="P27" t="n">
        <v>1200.83</v>
      </c>
      <c r="Q27" t="n">
        <v>1206.61</v>
      </c>
      <c r="R27" t="n">
        <v>221.75</v>
      </c>
      <c r="S27" t="n">
        <v>133.29</v>
      </c>
      <c r="T27" t="n">
        <v>27413.94</v>
      </c>
      <c r="U27" t="n">
        <v>0.6</v>
      </c>
      <c r="V27" t="n">
        <v>0.78</v>
      </c>
      <c r="W27" t="n">
        <v>0.33</v>
      </c>
      <c r="X27" t="n">
        <v>1.58</v>
      </c>
      <c r="Y27" t="n">
        <v>0.5</v>
      </c>
      <c r="Z27" t="n">
        <v>10</v>
      </c>
      <c r="AA27" t="n">
        <v>1255.528053712399</v>
      </c>
      <c r="AB27" t="n">
        <v>1717.868873077804</v>
      </c>
      <c r="AC27" t="n">
        <v>1553.917878875365</v>
      </c>
      <c r="AD27" t="n">
        <v>1255528.053712399</v>
      </c>
      <c r="AE27" t="n">
        <v>1717868.873077804</v>
      </c>
      <c r="AF27" t="n">
        <v>2.062987615093622e-06</v>
      </c>
      <c r="AG27" t="n">
        <v>14</v>
      </c>
      <c r="AH27" t="n">
        <v>1553917.878875365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1.004</v>
      </c>
      <c r="E28" t="n">
        <v>99.59999999999999</v>
      </c>
      <c r="F28" t="n">
        <v>96.01000000000001</v>
      </c>
      <c r="G28" t="n">
        <v>174.56</v>
      </c>
      <c r="H28" t="n">
        <v>2.21</v>
      </c>
      <c r="I28" t="n">
        <v>33</v>
      </c>
      <c r="J28" t="n">
        <v>217.15</v>
      </c>
      <c r="K28" t="n">
        <v>52.44</v>
      </c>
      <c r="L28" t="n">
        <v>27</v>
      </c>
      <c r="M28" t="n">
        <v>31</v>
      </c>
      <c r="N28" t="n">
        <v>47.71</v>
      </c>
      <c r="O28" t="n">
        <v>27015.77</v>
      </c>
      <c r="P28" t="n">
        <v>1200.48</v>
      </c>
      <c r="Q28" t="n">
        <v>1206.61</v>
      </c>
      <c r="R28" t="n">
        <v>217.89</v>
      </c>
      <c r="S28" t="n">
        <v>133.29</v>
      </c>
      <c r="T28" t="n">
        <v>25490.23</v>
      </c>
      <c r="U28" t="n">
        <v>0.61</v>
      </c>
      <c r="V28" t="n">
        <v>0.78</v>
      </c>
      <c r="W28" t="n">
        <v>0.33</v>
      </c>
      <c r="X28" t="n">
        <v>1.47</v>
      </c>
      <c r="Y28" t="n">
        <v>0.5</v>
      </c>
      <c r="Z28" t="n">
        <v>10</v>
      </c>
      <c r="AA28" t="n">
        <v>1252.936443783441</v>
      </c>
      <c r="AB28" t="n">
        <v>1714.322918039244</v>
      </c>
      <c r="AC28" t="n">
        <v>1550.710344808905</v>
      </c>
      <c r="AD28" t="n">
        <v>1252936.443783441</v>
      </c>
      <c r="AE28" t="n">
        <v>1714322.918039244</v>
      </c>
      <c r="AF28" t="n">
        <v>2.066899077491265e-06</v>
      </c>
      <c r="AG28" t="n">
        <v>14</v>
      </c>
      <c r="AH28" t="n">
        <v>1550710.344808905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1.0051</v>
      </c>
      <c r="E29" t="n">
        <v>99.48999999999999</v>
      </c>
      <c r="F29" t="n">
        <v>95.93000000000001</v>
      </c>
      <c r="G29" t="n">
        <v>179.87</v>
      </c>
      <c r="H29" t="n">
        <v>2.27</v>
      </c>
      <c r="I29" t="n">
        <v>32</v>
      </c>
      <c r="J29" t="n">
        <v>218.79</v>
      </c>
      <c r="K29" t="n">
        <v>52.44</v>
      </c>
      <c r="L29" t="n">
        <v>28</v>
      </c>
      <c r="M29" t="n">
        <v>30</v>
      </c>
      <c r="N29" t="n">
        <v>48.35</v>
      </c>
      <c r="O29" t="n">
        <v>27218.26</v>
      </c>
      <c r="P29" t="n">
        <v>1197.37</v>
      </c>
      <c r="Q29" t="n">
        <v>1206.59</v>
      </c>
      <c r="R29" t="n">
        <v>215.27</v>
      </c>
      <c r="S29" t="n">
        <v>133.29</v>
      </c>
      <c r="T29" t="n">
        <v>24186.05</v>
      </c>
      <c r="U29" t="n">
        <v>0.62</v>
      </c>
      <c r="V29" t="n">
        <v>0.78</v>
      </c>
      <c r="W29" t="n">
        <v>0.32</v>
      </c>
      <c r="X29" t="n">
        <v>1.39</v>
      </c>
      <c r="Y29" t="n">
        <v>0.5</v>
      </c>
      <c r="Z29" t="n">
        <v>10</v>
      </c>
      <c r="AA29" t="n">
        <v>1248.904391639206</v>
      </c>
      <c r="AB29" t="n">
        <v>1708.806086413915</v>
      </c>
      <c r="AC29" t="n">
        <v>1545.720031850976</v>
      </c>
      <c r="AD29" t="n">
        <v>1248904.391639206</v>
      </c>
      <c r="AE29" t="n">
        <v>1708806.086413916</v>
      </c>
      <c r="AF29" t="n">
        <v>2.069163608353058e-06</v>
      </c>
      <c r="AG29" t="n">
        <v>14</v>
      </c>
      <c r="AH29" t="n">
        <v>1545720.031850976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1.0058</v>
      </c>
      <c r="E30" t="n">
        <v>99.42</v>
      </c>
      <c r="F30" t="n">
        <v>95.90000000000001</v>
      </c>
      <c r="G30" t="n">
        <v>185.61</v>
      </c>
      <c r="H30" t="n">
        <v>2.34</v>
      </c>
      <c r="I30" t="n">
        <v>31</v>
      </c>
      <c r="J30" t="n">
        <v>220.44</v>
      </c>
      <c r="K30" t="n">
        <v>52.44</v>
      </c>
      <c r="L30" t="n">
        <v>29</v>
      </c>
      <c r="M30" t="n">
        <v>29</v>
      </c>
      <c r="N30" t="n">
        <v>49</v>
      </c>
      <c r="O30" t="n">
        <v>27421.64</v>
      </c>
      <c r="P30" t="n">
        <v>1195.55</v>
      </c>
      <c r="Q30" t="n">
        <v>1206.6</v>
      </c>
      <c r="R30" t="n">
        <v>214.03</v>
      </c>
      <c r="S30" t="n">
        <v>133.29</v>
      </c>
      <c r="T30" t="n">
        <v>23572.68</v>
      </c>
      <c r="U30" t="n">
        <v>0.62</v>
      </c>
      <c r="V30" t="n">
        <v>0.78</v>
      </c>
      <c r="W30" t="n">
        <v>0.32</v>
      </c>
      <c r="X30" t="n">
        <v>1.36</v>
      </c>
      <c r="Y30" t="n">
        <v>0.5</v>
      </c>
      <c r="Z30" t="n">
        <v>10</v>
      </c>
      <c r="AA30" t="n">
        <v>1246.503248181249</v>
      </c>
      <c r="AB30" t="n">
        <v>1705.520736003765</v>
      </c>
      <c r="AC30" t="n">
        <v>1542.748230672952</v>
      </c>
      <c r="AD30" t="n">
        <v>1246503.248181249</v>
      </c>
      <c r="AE30" t="n">
        <v>1705520.736003765</v>
      </c>
      <c r="AF30" t="n">
        <v>2.070604673446926e-06</v>
      </c>
      <c r="AG30" t="n">
        <v>14</v>
      </c>
      <c r="AH30" t="n">
        <v>1542748.230672952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1.007</v>
      </c>
      <c r="E31" t="n">
        <v>99.3</v>
      </c>
      <c r="F31" t="n">
        <v>95.81</v>
      </c>
      <c r="G31" t="n">
        <v>191.63</v>
      </c>
      <c r="H31" t="n">
        <v>2.4</v>
      </c>
      <c r="I31" t="n">
        <v>30</v>
      </c>
      <c r="J31" t="n">
        <v>222.1</v>
      </c>
      <c r="K31" t="n">
        <v>52.44</v>
      </c>
      <c r="L31" t="n">
        <v>30</v>
      </c>
      <c r="M31" t="n">
        <v>28</v>
      </c>
      <c r="N31" t="n">
        <v>49.65</v>
      </c>
      <c r="O31" t="n">
        <v>27625.93</v>
      </c>
      <c r="P31" t="n">
        <v>1194.77</v>
      </c>
      <c r="Q31" t="n">
        <v>1206.59</v>
      </c>
      <c r="R31" t="n">
        <v>210.96</v>
      </c>
      <c r="S31" t="n">
        <v>133.29</v>
      </c>
      <c r="T31" t="n">
        <v>22041.02</v>
      </c>
      <c r="U31" t="n">
        <v>0.63</v>
      </c>
      <c r="V31" t="n">
        <v>0.78</v>
      </c>
      <c r="W31" t="n">
        <v>0.32</v>
      </c>
      <c r="X31" t="n">
        <v>1.27</v>
      </c>
      <c r="Y31" t="n">
        <v>0.5</v>
      </c>
      <c r="Z31" t="n">
        <v>10</v>
      </c>
      <c r="AA31" t="n">
        <v>1244.376816730434</v>
      </c>
      <c r="AB31" t="n">
        <v>1702.611258681226</v>
      </c>
      <c r="AC31" t="n">
        <v>1540.116429782599</v>
      </c>
      <c r="AD31" t="n">
        <v>1244376.816730434</v>
      </c>
      <c r="AE31" t="n">
        <v>1702611.258681226</v>
      </c>
      <c r="AF31" t="n">
        <v>2.073075070750701e-06</v>
      </c>
      <c r="AG31" t="n">
        <v>14</v>
      </c>
      <c r="AH31" t="n">
        <v>1540116.429782599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1.0071</v>
      </c>
      <c r="E32" t="n">
        <v>99.3</v>
      </c>
      <c r="F32" t="n">
        <v>95.84999999999999</v>
      </c>
      <c r="G32" t="n">
        <v>198.3</v>
      </c>
      <c r="H32" t="n">
        <v>2.46</v>
      </c>
      <c r="I32" t="n">
        <v>29</v>
      </c>
      <c r="J32" t="n">
        <v>223.76</v>
      </c>
      <c r="K32" t="n">
        <v>52.44</v>
      </c>
      <c r="L32" t="n">
        <v>31</v>
      </c>
      <c r="M32" t="n">
        <v>27</v>
      </c>
      <c r="N32" t="n">
        <v>50.32</v>
      </c>
      <c r="O32" t="n">
        <v>27831.27</v>
      </c>
      <c r="P32" t="n">
        <v>1190.23</v>
      </c>
      <c r="Q32" t="n">
        <v>1206.6</v>
      </c>
      <c r="R32" t="n">
        <v>212.65</v>
      </c>
      <c r="S32" t="n">
        <v>133.29</v>
      </c>
      <c r="T32" t="n">
        <v>22890.02</v>
      </c>
      <c r="U32" t="n">
        <v>0.63</v>
      </c>
      <c r="V32" t="n">
        <v>0.78</v>
      </c>
      <c r="W32" t="n">
        <v>0.31</v>
      </c>
      <c r="X32" t="n">
        <v>1.31</v>
      </c>
      <c r="Y32" t="n">
        <v>0.5</v>
      </c>
      <c r="Z32" t="n">
        <v>10</v>
      </c>
      <c r="AA32" t="n">
        <v>1240.381673846764</v>
      </c>
      <c r="AB32" t="n">
        <v>1697.144927934523</v>
      </c>
      <c r="AC32" t="n">
        <v>1535.171797970318</v>
      </c>
      <c r="AD32" t="n">
        <v>1240381.673846764</v>
      </c>
      <c r="AE32" t="n">
        <v>1697144.927934523</v>
      </c>
      <c r="AF32" t="n">
        <v>2.073280937192682e-06</v>
      </c>
      <c r="AG32" t="n">
        <v>14</v>
      </c>
      <c r="AH32" t="n">
        <v>1535171.797970318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1.0077</v>
      </c>
      <c r="E33" t="n">
        <v>99.23999999999999</v>
      </c>
      <c r="F33" t="n">
        <v>95.81999999999999</v>
      </c>
      <c r="G33" t="n">
        <v>205.33</v>
      </c>
      <c r="H33" t="n">
        <v>2.52</v>
      </c>
      <c r="I33" t="n">
        <v>28</v>
      </c>
      <c r="J33" t="n">
        <v>225.43</v>
      </c>
      <c r="K33" t="n">
        <v>52.44</v>
      </c>
      <c r="L33" t="n">
        <v>32</v>
      </c>
      <c r="M33" t="n">
        <v>26</v>
      </c>
      <c r="N33" t="n">
        <v>50.99</v>
      </c>
      <c r="O33" t="n">
        <v>28037.42</v>
      </c>
      <c r="P33" t="n">
        <v>1190.52</v>
      </c>
      <c r="Q33" t="n">
        <v>1206.59</v>
      </c>
      <c r="R33" t="n">
        <v>211.55</v>
      </c>
      <c r="S33" t="n">
        <v>133.29</v>
      </c>
      <c r="T33" t="n">
        <v>22349.3</v>
      </c>
      <c r="U33" t="n">
        <v>0.63</v>
      </c>
      <c r="V33" t="n">
        <v>0.78</v>
      </c>
      <c r="W33" t="n">
        <v>0.32</v>
      </c>
      <c r="X33" t="n">
        <v>1.28</v>
      </c>
      <c r="Y33" t="n">
        <v>0.5</v>
      </c>
      <c r="Z33" t="n">
        <v>10</v>
      </c>
      <c r="AA33" t="n">
        <v>1239.92643613578</v>
      </c>
      <c r="AB33" t="n">
        <v>1696.522051614685</v>
      </c>
      <c r="AC33" t="n">
        <v>1534.608368092233</v>
      </c>
      <c r="AD33" t="n">
        <v>1239926.43613578</v>
      </c>
      <c r="AE33" t="n">
        <v>1696522.051614685</v>
      </c>
      <c r="AF33" t="n">
        <v>2.074516135844569e-06</v>
      </c>
      <c r="AG33" t="n">
        <v>14</v>
      </c>
      <c r="AH33" t="n">
        <v>1534608.368092233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1.009</v>
      </c>
      <c r="E34" t="n">
        <v>99.11</v>
      </c>
      <c r="F34" t="n">
        <v>95.73</v>
      </c>
      <c r="G34" t="n">
        <v>212.72</v>
      </c>
      <c r="H34" t="n">
        <v>2.58</v>
      </c>
      <c r="I34" t="n">
        <v>27</v>
      </c>
      <c r="J34" t="n">
        <v>227.11</v>
      </c>
      <c r="K34" t="n">
        <v>52.44</v>
      </c>
      <c r="L34" t="n">
        <v>33</v>
      </c>
      <c r="M34" t="n">
        <v>25</v>
      </c>
      <c r="N34" t="n">
        <v>51.67</v>
      </c>
      <c r="O34" t="n">
        <v>28244.51</v>
      </c>
      <c r="P34" t="n">
        <v>1186.77</v>
      </c>
      <c r="Q34" t="n">
        <v>1206.59</v>
      </c>
      <c r="R34" t="n">
        <v>208.31</v>
      </c>
      <c r="S34" t="n">
        <v>133.29</v>
      </c>
      <c r="T34" t="n">
        <v>20733.05</v>
      </c>
      <c r="U34" t="n">
        <v>0.64</v>
      </c>
      <c r="V34" t="n">
        <v>0.78</v>
      </c>
      <c r="W34" t="n">
        <v>0.32</v>
      </c>
      <c r="X34" t="n">
        <v>1.19</v>
      </c>
      <c r="Y34" t="n">
        <v>0.5</v>
      </c>
      <c r="Z34" t="n">
        <v>10</v>
      </c>
      <c r="AA34" t="n">
        <v>1235.136987753461</v>
      </c>
      <c r="AB34" t="n">
        <v>1689.968917042446</v>
      </c>
      <c r="AC34" t="n">
        <v>1528.680655486187</v>
      </c>
      <c r="AD34" t="n">
        <v>1235136.987753461</v>
      </c>
      <c r="AE34" t="n">
        <v>1689968.917042446</v>
      </c>
      <c r="AF34" t="n">
        <v>2.077192399590325e-06</v>
      </c>
      <c r="AG34" t="n">
        <v>14</v>
      </c>
      <c r="AH34" t="n">
        <v>1528680.655486187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1.0097</v>
      </c>
      <c r="E35" t="n">
        <v>99.03</v>
      </c>
      <c r="F35" t="n">
        <v>95.69</v>
      </c>
      <c r="G35" t="n">
        <v>220.82</v>
      </c>
      <c r="H35" t="n">
        <v>2.64</v>
      </c>
      <c r="I35" t="n">
        <v>26</v>
      </c>
      <c r="J35" t="n">
        <v>228.8</v>
      </c>
      <c r="K35" t="n">
        <v>52.44</v>
      </c>
      <c r="L35" t="n">
        <v>34</v>
      </c>
      <c r="M35" t="n">
        <v>24</v>
      </c>
      <c r="N35" t="n">
        <v>52.36</v>
      </c>
      <c r="O35" t="n">
        <v>28452.56</v>
      </c>
      <c r="P35" t="n">
        <v>1182.24</v>
      </c>
      <c r="Q35" t="n">
        <v>1206.59</v>
      </c>
      <c r="R35" t="n">
        <v>207.1</v>
      </c>
      <c r="S35" t="n">
        <v>133.29</v>
      </c>
      <c r="T35" t="n">
        <v>20131.21</v>
      </c>
      <c r="U35" t="n">
        <v>0.64</v>
      </c>
      <c r="V35" t="n">
        <v>0.78</v>
      </c>
      <c r="W35" t="n">
        <v>0.32</v>
      </c>
      <c r="X35" t="n">
        <v>1.15</v>
      </c>
      <c r="Y35" t="n">
        <v>0.5</v>
      </c>
      <c r="Z35" t="n">
        <v>10</v>
      </c>
      <c r="AA35" t="n">
        <v>1230.407030756113</v>
      </c>
      <c r="AB35" t="n">
        <v>1683.497181207699</v>
      </c>
      <c r="AC35" t="n">
        <v>1522.82657303637</v>
      </c>
      <c r="AD35" t="n">
        <v>1230407.030756114</v>
      </c>
      <c r="AE35" t="n">
        <v>1683497.181207699</v>
      </c>
      <c r="AF35" t="n">
        <v>2.078633464684194e-06</v>
      </c>
      <c r="AG35" t="n">
        <v>14</v>
      </c>
      <c r="AH35" t="n">
        <v>1522826.57303637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1.0096</v>
      </c>
      <c r="E36" t="n">
        <v>99.05</v>
      </c>
      <c r="F36" t="n">
        <v>95.7</v>
      </c>
      <c r="G36" t="n">
        <v>220.85</v>
      </c>
      <c r="H36" t="n">
        <v>2.7</v>
      </c>
      <c r="I36" t="n">
        <v>26</v>
      </c>
      <c r="J36" t="n">
        <v>230.49</v>
      </c>
      <c r="K36" t="n">
        <v>52.44</v>
      </c>
      <c r="L36" t="n">
        <v>35</v>
      </c>
      <c r="M36" t="n">
        <v>24</v>
      </c>
      <c r="N36" t="n">
        <v>53.05</v>
      </c>
      <c r="O36" t="n">
        <v>28661.58</v>
      </c>
      <c r="P36" t="n">
        <v>1182.83</v>
      </c>
      <c r="Q36" t="n">
        <v>1206.59</v>
      </c>
      <c r="R36" t="n">
        <v>207.49</v>
      </c>
      <c r="S36" t="n">
        <v>133.29</v>
      </c>
      <c r="T36" t="n">
        <v>20328.83</v>
      </c>
      <c r="U36" t="n">
        <v>0.64</v>
      </c>
      <c r="V36" t="n">
        <v>0.78</v>
      </c>
      <c r="W36" t="n">
        <v>0.32</v>
      </c>
      <c r="X36" t="n">
        <v>1.16</v>
      </c>
      <c r="Y36" t="n">
        <v>0.5</v>
      </c>
      <c r="Z36" t="n">
        <v>10</v>
      </c>
      <c r="AA36" t="n">
        <v>1231.037627820994</v>
      </c>
      <c r="AB36" t="n">
        <v>1684.359991931848</v>
      </c>
      <c r="AC36" t="n">
        <v>1523.607038315968</v>
      </c>
      <c r="AD36" t="n">
        <v>1231037.627820994</v>
      </c>
      <c r="AE36" t="n">
        <v>1684359.991931848</v>
      </c>
      <c r="AF36" t="n">
        <v>2.078427598242212e-06</v>
      </c>
      <c r="AG36" t="n">
        <v>14</v>
      </c>
      <c r="AH36" t="n">
        <v>1523607.038315968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1.0105</v>
      </c>
      <c r="E37" t="n">
        <v>98.95999999999999</v>
      </c>
      <c r="F37" t="n">
        <v>95.65000000000001</v>
      </c>
      <c r="G37" t="n">
        <v>229.56</v>
      </c>
      <c r="H37" t="n">
        <v>2.76</v>
      </c>
      <c r="I37" t="n">
        <v>25</v>
      </c>
      <c r="J37" t="n">
        <v>232.2</v>
      </c>
      <c r="K37" t="n">
        <v>52.44</v>
      </c>
      <c r="L37" t="n">
        <v>36</v>
      </c>
      <c r="M37" t="n">
        <v>23</v>
      </c>
      <c r="N37" t="n">
        <v>53.75</v>
      </c>
      <c r="O37" t="n">
        <v>28871.58</v>
      </c>
      <c r="P37" t="n">
        <v>1181.37</v>
      </c>
      <c r="Q37" t="n">
        <v>1206.59</v>
      </c>
      <c r="R37" t="n">
        <v>205.76</v>
      </c>
      <c r="S37" t="n">
        <v>133.29</v>
      </c>
      <c r="T37" t="n">
        <v>19466.36</v>
      </c>
      <c r="U37" t="n">
        <v>0.65</v>
      </c>
      <c r="V37" t="n">
        <v>0.78</v>
      </c>
      <c r="W37" t="n">
        <v>0.31</v>
      </c>
      <c r="X37" t="n">
        <v>1.11</v>
      </c>
      <c r="Y37" t="n">
        <v>0.5</v>
      </c>
      <c r="Z37" t="n">
        <v>10</v>
      </c>
      <c r="AA37" t="n">
        <v>1228.726799045871</v>
      </c>
      <c r="AB37" t="n">
        <v>1681.198214055154</v>
      </c>
      <c r="AC37" t="n">
        <v>1520.747016082242</v>
      </c>
      <c r="AD37" t="n">
        <v>1228726.799045871</v>
      </c>
      <c r="AE37" t="n">
        <v>1681198.214055154</v>
      </c>
      <c r="AF37" t="n">
        <v>2.080280396220043e-06</v>
      </c>
      <c r="AG37" t="n">
        <v>14</v>
      </c>
      <c r="AH37" t="n">
        <v>1520747.016082242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1.0115</v>
      </c>
      <c r="E38" t="n">
        <v>98.86</v>
      </c>
      <c r="F38" t="n">
        <v>95.59</v>
      </c>
      <c r="G38" t="n">
        <v>238.97</v>
      </c>
      <c r="H38" t="n">
        <v>2.81</v>
      </c>
      <c r="I38" t="n">
        <v>24</v>
      </c>
      <c r="J38" t="n">
        <v>233.91</v>
      </c>
      <c r="K38" t="n">
        <v>52.44</v>
      </c>
      <c r="L38" t="n">
        <v>37</v>
      </c>
      <c r="M38" t="n">
        <v>22</v>
      </c>
      <c r="N38" t="n">
        <v>54.46</v>
      </c>
      <c r="O38" t="n">
        <v>29082.59</v>
      </c>
      <c r="P38" t="n">
        <v>1176.36</v>
      </c>
      <c r="Q38" t="n">
        <v>1206.59</v>
      </c>
      <c r="R38" t="n">
        <v>203.63</v>
      </c>
      <c r="S38" t="n">
        <v>133.29</v>
      </c>
      <c r="T38" t="n">
        <v>18406.78</v>
      </c>
      <c r="U38" t="n">
        <v>0.65</v>
      </c>
      <c r="V38" t="n">
        <v>0.78</v>
      </c>
      <c r="W38" t="n">
        <v>0.31</v>
      </c>
      <c r="X38" t="n">
        <v>1.05</v>
      </c>
      <c r="Y38" t="n">
        <v>0.5</v>
      </c>
      <c r="Z38" t="n">
        <v>10</v>
      </c>
      <c r="AA38" t="n">
        <v>1223.243055019961</v>
      </c>
      <c r="AB38" t="n">
        <v>1673.695113553192</v>
      </c>
      <c r="AC38" t="n">
        <v>1513.96000096152</v>
      </c>
      <c r="AD38" t="n">
        <v>1223243.055019961</v>
      </c>
      <c r="AE38" t="n">
        <v>1673695.113553192</v>
      </c>
      <c r="AF38" t="n">
        <v>2.082339060639855e-06</v>
      </c>
      <c r="AG38" t="n">
        <v>14</v>
      </c>
      <c r="AH38" t="n">
        <v>1513960.00096152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1.0115</v>
      </c>
      <c r="E39" t="n">
        <v>98.86</v>
      </c>
      <c r="F39" t="n">
        <v>95.58</v>
      </c>
      <c r="G39" t="n">
        <v>238.96</v>
      </c>
      <c r="H39" t="n">
        <v>2.87</v>
      </c>
      <c r="I39" t="n">
        <v>24</v>
      </c>
      <c r="J39" t="n">
        <v>235.63</v>
      </c>
      <c r="K39" t="n">
        <v>52.44</v>
      </c>
      <c r="L39" t="n">
        <v>38</v>
      </c>
      <c r="M39" t="n">
        <v>22</v>
      </c>
      <c r="N39" t="n">
        <v>55.18</v>
      </c>
      <c r="O39" t="n">
        <v>29294.6</v>
      </c>
      <c r="P39" t="n">
        <v>1175.59</v>
      </c>
      <c r="Q39" t="n">
        <v>1206.59</v>
      </c>
      <c r="R39" t="n">
        <v>203.52</v>
      </c>
      <c r="S39" t="n">
        <v>133.29</v>
      </c>
      <c r="T39" t="n">
        <v>18354.15</v>
      </c>
      <c r="U39" t="n">
        <v>0.65</v>
      </c>
      <c r="V39" t="n">
        <v>0.78</v>
      </c>
      <c r="W39" t="n">
        <v>0.31</v>
      </c>
      <c r="X39" t="n">
        <v>1.05</v>
      </c>
      <c r="Y39" t="n">
        <v>0.5</v>
      </c>
      <c r="Z39" t="n">
        <v>10</v>
      </c>
      <c r="AA39" t="n">
        <v>1222.569579257485</v>
      </c>
      <c r="AB39" t="n">
        <v>1672.773634303319</v>
      </c>
      <c r="AC39" t="n">
        <v>1513.12646639795</v>
      </c>
      <c r="AD39" t="n">
        <v>1222569.579257485</v>
      </c>
      <c r="AE39" t="n">
        <v>1672773.634303319</v>
      </c>
      <c r="AF39" t="n">
        <v>2.082339060639855e-06</v>
      </c>
      <c r="AG39" t="n">
        <v>14</v>
      </c>
      <c r="AH39" t="n">
        <v>1513126.46639795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1.012</v>
      </c>
      <c r="E40" t="n">
        <v>98.81</v>
      </c>
      <c r="F40" t="n">
        <v>95.56999999999999</v>
      </c>
      <c r="G40" t="n">
        <v>249.32</v>
      </c>
      <c r="H40" t="n">
        <v>2.92</v>
      </c>
      <c r="I40" t="n">
        <v>23</v>
      </c>
      <c r="J40" t="n">
        <v>237.35</v>
      </c>
      <c r="K40" t="n">
        <v>52.44</v>
      </c>
      <c r="L40" t="n">
        <v>39</v>
      </c>
      <c r="M40" t="n">
        <v>21</v>
      </c>
      <c r="N40" t="n">
        <v>55.91</v>
      </c>
      <c r="O40" t="n">
        <v>29507.65</v>
      </c>
      <c r="P40" t="n">
        <v>1179.87</v>
      </c>
      <c r="Q40" t="n">
        <v>1206.6</v>
      </c>
      <c r="R40" t="n">
        <v>203.08</v>
      </c>
      <c r="S40" t="n">
        <v>133.29</v>
      </c>
      <c r="T40" t="n">
        <v>18139.28</v>
      </c>
      <c r="U40" t="n">
        <v>0.66</v>
      </c>
      <c r="V40" t="n">
        <v>0.78</v>
      </c>
      <c r="W40" t="n">
        <v>0.31</v>
      </c>
      <c r="X40" t="n">
        <v>1.03</v>
      </c>
      <c r="Y40" t="n">
        <v>0.5</v>
      </c>
      <c r="Z40" t="n">
        <v>10</v>
      </c>
      <c r="AA40" t="n">
        <v>1225.691128828305</v>
      </c>
      <c r="AB40" t="n">
        <v>1677.044676139162</v>
      </c>
      <c r="AC40" t="n">
        <v>1516.989885995426</v>
      </c>
      <c r="AD40" t="n">
        <v>1225691.128828305</v>
      </c>
      <c r="AE40" t="n">
        <v>1677044.676139162</v>
      </c>
      <c r="AF40" t="n">
        <v>2.083368392849761e-06</v>
      </c>
      <c r="AG40" t="n">
        <v>14</v>
      </c>
      <c r="AH40" t="n">
        <v>1516989.885995426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1.016</v>
      </c>
      <c r="E41" t="n">
        <v>98.42</v>
      </c>
      <c r="F41" t="n">
        <v>95.22</v>
      </c>
      <c r="G41" t="n">
        <v>259.7</v>
      </c>
      <c r="H41" t="n">
        <v>2.98</v>
      </c>
      <c r="I41" t="n">
        <v>22</v>
      </c>
      <c r="J41" t="n">
        <v>239.09</v>
      </c>
      <c r="K41" t="n">
        <v>52.44</v>
      </c>
      <c r="L41" t="n">
        <v>40</v>
      </c>
      <c r="M41" t="n">
        <v>20</v>
      </c>
      <c r="N41" t="n">
        <v>56.65</v>
      </c>
      <c r="O41" t="n">
        <v>29721.73</v>
      </c>
      <c r="P41" t="n">
        <v>1171.42</v>
      </c>
      <c r="Q41" t="n">
        <v>1206.59</v>
      </c>
      <c r="R41" t="n">
        <v>190.38</v>
      </c>
      <c r="S41" t="n">
        <v>133.29</v>
      </c>
      <c r="T41" t="n">
        <v>11793.62</v>
      </c>
      <c r="U41" t="n">
        <v>0.7</v>
      </c>
      <c r="V41" t="n">
        <v>0.79</v>
      </c>
      <c r="W41" t="n">
        <v>0.32</v>
      </c>
      <c r="X41" t="n">
        <v>0.68</v>
      </c>
      <c r="Y41" t="n">
        <v>0.5</v>
      </c>
      <c r="Z41" t="n">
        <v>10</v>
      </c>
      <c r="AA41" t="n">
        <v>1213.681282861142</v>
      </c>
      <c r="AB41" t="n">
        <v>1660.61227504988</v>
      </c>
      <c r="AC41" t="n">
        <v>1502.125770203085</v>
      </c>
      <c r="AD41" t="n">
        <v>1213681.282861142</v>
      </c>
      <c r="AE41" t="n">
        <v>1660612.27504988</v>
      </c>
      <c r="AF41" t="n">
        <v>2.091603050529009e-06</v>
      </c>
      <c r="AG41" t="n">
        <v>14</v>
      </c>
      <c r="AH41" t="n">
        <v>1502125.770203085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0.908</v>
      </c>
      <c r="E2" t="n">
        <v>110.13</v>
      </c>
      <c r="F2" t="n">
        <v>105.78</v>
      </c>
      <c r="G2" t="n">
        <v>26.12</v>
      </c>
      <c r="H2" t="n">
        <v>0.64</v>
      </c>
      <c r="I2" t="n">
        <v>243</v>
      </c>
      <c r="J2" t="n">
        <v>26.11</v>
      </c>
      <c r="K2" t="n">
        <v>12.1</v>
      </c>
      <c r="L2" t="n">
        <v>1</v>
      </c>
      <c r="M2" t="n">
        <v>241</v>
      </c>
      <c r="N2" t="n">
        <v>3.01</v>
      </c>
      <c r="O2" t="n">
        <v>3454.41</v>
      </c>
      <c r="P2" t="n">
        <v>335.8</v>
      </c>
      <c r="Q2" t="n">
        <v>1206.68</v>
      </c>
      <c r="R2" t="n">
        <v>549.3099999999999</v>
      </c>
      <c r="S2" t="n">
        <v>133.29</v>
      </c>
      <c r="T2" t="n">
        <v>190154.66</v>
      </c>
      <c r="U2" t="n">
        <v>0.24</v>
      </c>
      <c r="V2" t="n">
        <v>0.71</v>
      </c>
      <c r="W2" t="n">
        <v>0.66</v>
      </c>
      <c r="X2" t="n">
        <v>11.24</v>
      </c>
      <c r="Y2" t="n">
        <v>0.5</v>
      </c>
      <c r="Z2" t="n">
        <v>10</v>
      </c>
      <c r="AA2" t="n">
        <v>489.1227106542809</v>
      </c>
      <c r="AB2" t="n">
        <v>669.239271288243</v>
      </c>
      <c r="AC2" t="n">
        <v>605.3680145197089</v>
      </c>
      <c r="AD2" t="n">
        <v>489122.7106542809</v>
      </c>
      <c r="AE2" t="n">
        <v>669239.271288243</v>
      </c>
      <c r="AF2" t="n">
        <v>2.030866401384311e-06</v>
      </c>
      <c r="AG2" t="n">
        <v>16</v>
      </c>
      <c r="AH2" t="n">
        <v>605368.0145197089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0.9681999999999999</v>
      </c>
      <c r="E3" t="n">
        <v>103.29</v>
      </c>
      <c r="F3" t="n">
        <v>100.26</v>
      </c>
      <c r="G3" t="n">
        <v>48.51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12</v>
      </c>
      <c r="N3" t="n">
        <v>3.1</v>
      </c>
      <c r="O3" t="n">
        <v>3588.35</v>
      </c>
      <c r="P3" t="n">
        <v>292.13</v>
      </c>
      <c r="Q3" t="n">
        <v>1206.62</v>
      </c>
      <c r="R3" t="n">
        <v>356.7</v>
      </c>
      <c r="S3" t="n">
        <v>133.29</v>
      </c>
      <c r="T3" t="n">
        <v>94443.28</v>
      </c>
      <c r="U3" t="n">
        <v>0.37</v>
      </c>
      <c r="V3" t="n">
        <v>0.75</v>
      </c>
      <c r="W3" t="n">
        <v>0.62</v>
      </c>
      <c r="X3" t="n">
        <v>5.72</v>
      </c>
      <c r="Y3" t="n">
        <v>0.5</v>
      </c>
      <c r="Z3" t="n">
        <v>10</v>
      </c>
      <c r="AA3" t="n">
        <v>416.9605418515366</v>
      </c>
      <c r="AB3" t="n">
        <v>570.5038083621259</v>
      </c>
      <c r="AC3" t="n">
        <v>516.0557255991677</v>
      </c>
      <c r="AD3" t="n">
        <v>416960.5418515366</v>
      </c>
      <c r="AE3" t="n">
        <v>570503.8083621259</v>
      </c>
      <c r="AF3" t="n">
        <v>2.165511949141288e-06</v>
      </c>
      <c r="AG3" t="n">
        <v>15</v>
      </c>
      <c r="AH3" t="n">
        <v>516055.7255991677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0.9688</v>
      </c>
      <c r="E4" t="n">
        <v>103.22</v>
      </c>
      <c r="F4" t="n">
        <v>100.22</v>
      </c>
      <c r="G4" t="n">
        <v>49.29</v>
      </c>
      <c r="H4" t="n">
        <v>1.78</v>
      </c>
      <c r="I4" t="n">
        <v>122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302.16</v>
      </c>
      <c r="Q4" t="n">
        <v>1206.64</v>
      </c>
      <c r="R4" t="n">
        <v>354.96</v>
      </c>
      <c r="S4" t="n">
        <v>133.29</v>
      </c>
      <c r="T4" t="n">
        <v>93583.88</v>
      </c>
      <c r="U4" t="n">
        <v>0.38</v>
      </c>
      <c r="V4" t="n">
        <v>0.75</v>
      </c>
      <c r="W4" t="n">
        <v>0.62</v>
      </c>
      <c r="X4" t="n">
        <v>5.68</v>
      </c>
      <c r="Y4" t="n">
        <v>0.5</v>
      </c>
      <c r="Z4" t="n">
        <v>10</v>
      </c>
      <c r="AA4" t="n">
        <v>425.7655422332375</v>
      </c>
      <c r="AB4" t="n">
        <v>582.5511983335705</v>
      </c>
      <c r="AC4" t="n">
        <v>526.9533295803558</v>
      </c>
      <c r="AD4" t="n">
        <v>425765.5422332375</v>
      </c>
      <c r="AE4" t="n">
        <v>582551.1983335705</v>
      </c>
      <c r="AF4" t="n">
        <v>2.166853931344846e-06</v>
      </c>
      <c r="AG4" t="n">
        <v>15</v>
      </c>
      <c r="AH4" t="n">
        <v>526953.3295803558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0.6335</v>
      </c>
      <c r="E2" t="n">
        <v>157.86</v>
      </c>
      <c r="F2" t="n">
        <v>137.49</v>
      </c>
      <c r="G2" t="n">
        <v>9.23</v>
      </c>
      <c r="H2" t="n">
        <v>0.18</v>
      </c>
      <c r="I2" t="n">
        <v>894</v>
      </c>
      <c r="J2" t="n">
        <v>98.70999999999999</v>
      </c>
      <c r="K2" t="n">
        <v>39.72</v>
      </c>
      <c r="L2" t="n">
        <v>1</v>
      </c>
      <c r="M2" t="n">
        <v>892</v>
      </c>
      <c r="N2" t="n">
        <v>12.99</v>
      </c>
      <c r="O2" t="n">
        <v>12407.75</v>
      </c>
      <c r="P2" t="n">
        <v>1225.64</v>
      </c>
      <c r="Q2" t="n">
        <v>1206.73</v>
      </c>
      <c r="R2" t="n">
        <v>1626.58</v>
      </c>
      <c r="S2" t="n">
        <v>133.29</v>
      </c>
      <c r="T2" t="n">
        <v>725532.89</v>
      </c>
      <c r="U2" t="n">
        <v>0.08</v>
      </c>
      <c r="V2" t="n">
        <v>0.54</v>
      </c>
      <c r="W2" t="n">
        <v>1.71</v>
      </c>
      <c r="X2" t="n">
        <v>42.94</v>
      </c>
      <c r="Y2" t="n">
        <v>0.5</v>
      </c>
      <c r="Z2" t="n">
        <v>10</v>
      </c>
      <c r="AA2" t="n">
        <v>2026.500207320859</v>
      </c>
      <c r="AB2" t="n">
        <v>2772.746986535808</v>
      </c>
      <c r="AC2" t="n">
        <v>2508.119905715666</v>
      </c>
      <c r="AD2" t="n">
        <v>2026500.207320859</v>
      </c>
      <c r="AE2" t="n">
        <v>2772746.986535808</v>
      </c>
      <c r="AF2" t="n">
        <v>1.348695135866092e-06</v>
      </c>
      <c r="AG2" t="n">
        <v>22</v>
      </c>
      <c r="AH2" t="n">
        <v>2508119.905715666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0.8310999999999999</v>
      </c>
      <c r="E3" t="n">
        <v>120.32</v>
      </c>
      <c r="F3" t="n">
        <v>111.04</v>
      </c>
      <c r="G3" t="n">
        <v>18.77</v>
      </c>
      <c r="H3" t="n">
        <v>0.35</v>
      </c>
      <c r="I3" t="n">
        <v>355</v>
      </c>
      <c r="J3" t="n">
        <v>99.95</v>
      </c>
      <c r="K3" t="n">
        <v>39.72</v>
      </c>
      <c r="L3" t="n">
        <v>2</v>
      </c>
      <c r="M3" t="n">
        <v>353</v>
      </c>
      <c r="N3" t="n">
        <v>13.24</v>
      </c>
      <c r="O3" t="n">
        <v>12561.45</v>
      </c>
      <c r="P3" t="n">
        <v>980.48</v>
      </c>
      <c r="Q3" t="n">
        <v>1206.62</v>
      </c>
      <c r="R3" t="n">
        <v>727.29</v>
      </c>
      <c r="S3" t="n">
        <v>133.29</v>
      </c>
      <c r="T3" t="n">
        <v>278583.38</v>
      </c>
      <c r="U3" t="n">
        <v>0.18</v>
      </c>
      <c r="V3" t="n">
        <v>0.67</v>
      </c>
      <c r="W3" t="n">
        <v>0.84</v>
      </c>
      <c r="X3" t="n">
        <v>16.49</v>
      </c>
      <c r="Y3" t="n">
        <v>0.5</v>
      </c>
      <c r="Z3" t="n">
        <v>10</v>
      </c>
      <c r="AA3" t="n">
        <v>1263.985451452303</v>
      </c>
      <c r="AB3" t="n">
        <v>1729.440657779597</v>
      </c>
      <c r="AC3" t="n">
        <v>1564.385268686319</v>
      </c>
      <c r="AD3" t="n">
        <v>1263985.451452303</v>
      </c>
      <c r="AE3" t="n">
        <v>1729440.657779597</v>
      </c>
      <c r="AF3" t="n">
        <v>1.769377312420377e-06</v>
      </c>
      <c r="AG3" t="n">
        <v>17</v>
      </c>
      <c r="AH3" t="n">
        <v>1564385.268686319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0.8992</v>
      </c>
      <c r="E4" t="n">
        <v>111.21</v>
      </c>
      <c r="F4" t="n">
        <v>104.68</v>
      </c>
      <c r="G4" t="n">
        <v>28.42</v>
      </c>
      <c r="H4" t="n">
        <v>0.52</v>
      </c>
      <c r="I4" t="n">
        <v>221</v>
      </c>
      <c r="J4" t="n">
        <v>101.2</v>
      </c>
      <c r="K4" t="n">
        <v>39.72</v>
      </c>
      <c r="L4" t="n">
        <v>3</v>
      </c>
      <c r="M4" t="n">
        <v>219</v>
      </c>
      <c r="N4" t="n">
        <v>13.49</v>
      </c>
      <c r="O4" t="n">
        <v>12715.54</v>
      </c>
      <c r="P4" t="n">
        <v>916.09</v>
      </c>
      <c r="Q4" t="n">
        <v>1206.61</v>
      </c>
      <c r="R4" t="n">
        <v>511.75</v>
      </c>
      <c r="S4" t="n">
        <v>133.29</v>
      </c>
      <c r="T4" t="n">
        <v>171481.87</v>
      </c>
      <c r="U4" t="n">
        <v>0.26</v>
      </c>
      <c r="V4" t="n">
        <v>0.71</v>
      </c>
      <c r="W4" t="n">
        <v>0.63</v>
      </c>
      <c r="X4" t="n">
        <v>10.14</v>
      </c>
      <c r="Y4" t="n">
        <v>0.5</v>
      </c>
      <c r="Z4" t="n">
        <v>10</v>
      </c>
      <c r="AA4" t="n">
        <v>1102.398377894004</v>
      </c>
      <c r="AB4" t="n">
        <v>1508.350095018566</v>
      </c>
      <c r="AC4" t="n">
        <v>1364.395278932648</v>
      </c>
      <c r="AD4" t="n">
        <v>1102398.377894004</v>
      </c>
      <c r="AE4" t="n">
        <v>1508350.095018566</v>
      </c>
      <c r="AF4" t="n">
        <v>1.914359378328003e-06</v>
      </c>
      <c r="AG4" t="n">
        <v>16</v>
      </c>
      <c r="AH4" t="n">
        <v>1364395.278932648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0.9335</v>
      </c>
      <c r="E5" t="n">
        <v>107.12</v>
      </c>
      <c r="F5" t="n">
        <v>101.84</v>
      </c>
      <c r="G5" t="n">
        <v>38.19</v>
      </c>
      <c r="H5" t="n">
        <v>0.6899999999999999</v>
      </c>
      <c r="I5" t="n">
        <v>160</v>
      </c>
      <c r="J5" t="n">
        <v>102.45</v>
      </c>
      <c r="K5" t="n">
        <v>39.72</v>
      </c>
      <c r="L5" t="n">
        <v>4</v>
      </c>
      <c r="M5" t="n">
        <v>158</v>
      </c>
      <c r="N5" t="n">
        <v>13.74</v>
      </c>
      <c r="O5" t="n">
        <v>12870.03</v>
      </c>
      <c r="P5" t="n">
        <v>883.52</v>
      </c>
      <c r="Q5" t="n">
        <v>1206.63</v>
      </c>
      <c r="R5" t="n">
        <v>415.34</v>
      </c>
      <c r="S5" t="n">
        <v>133.29</v>
      </c>
      <c r="T5" t="n">
        <v>123582.88</v>
      </c>
      <c r="U5" t="n">
        <v>0.32</v>
      </c>
      <c r="V5" t="n">
        <v>0.73</v>
      </c>
      <c r="W5" t="n">
        <v>0.53</v>
      </c>
      <c r="X5" t="n">
        <v>7.3</v>
      </c>
      <c r="Y5" t="n">
        <v>0.5</v>
      </c>
      <c r="Z5" t="n">
        <v>10</v>
      </c>
      <c r="AA5" t="n">
        <v>1026.022603575009</v>
      </c>
      <c r="AB5" t="n">
        <v>1403.84939113396</v>
      </c>
      <c r="AC5" t="n">
        <v>1269.86797555913</v>
      </c>
      <c r="AD5" t="n">
        <v>1026022.60357501</v>
      </c>
      <c r="AE5" t="n">
        <v>1403849.39113396</v>
      </c>
      <c r="AF5" t="n">
        <v>1.987382650877658e-06</v>
      </c>
      <c r="AG5" t="n">
        <v>15</v>
      </c>
      <c r="AH5" t="n">
        <v>1269867.97555913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0.9548</v>
      </c>
      <c r="E6" t="n">
        <v>104.74</v>
      </c>
      <c r="F6" t="n">
        <v>100.18</v>
      </c>
      <c r="G6" t="n">
        <v>48.09</v>
      </c>
      <c r="H6" t="n">
        <v>0.85</v>
      </c>
      <c r="I6" t="n">
        <v>125</v>
      </c>
      <c r="J6" t="n">
        <v>103.71</v>
      </c>
      <c r="K6" t="n">
        <v>39.72</v>
      </c>
      <c r="L6" t="n">
        <v>5</v>
      </c>
      <c r="M6" t="n">
        <v>123</v>
      </c>
      <c r="N6" t="n">
        <v>14</v>
      </c>
      <c r="O6" t="n">
        <v>13024.91</v>
      </c>
      <c r="P6" t="n">
        <v>861.05</v>
      </c>
      <c r="Q6" t="n">
        <v>1206.6</v>
      </c>
      <c r="R6" t="n">
        <v>358.92</v>
      </c>
      <c r="S6" t="n">
        <v>133.29</v>
      </c>
      <c r="T6" t="n">
        <v>95548.03999999999</v>
      </c>
      <c r="U6" t="n">
        <v>0.37</v>
      </c>
      <c r="V6" t="n">
        <v>0.75</v>
      </c>
      <c r="W6" t="n">
        <v>0.47</v>
      </c>
      <c r="X6" t="n">
        <v>5.64</v>
      </c>
      <c r="Y6" t="n">
        <v>0.5</v>
      </c>
      <c r="Z6" t="n">
        <v>10</v>
      </c>
      <c r="AA6" t="n">
        <v>983.7493556903495</v>
      </c>
      <c r="AB6" t="n">
        <v>1346.009268414094</v>
      </c>
      <c r="AC6" t="n">
        <v>1217.548032972526</v>
      </c>
      <c r="AD6" t="n">
        <v>983749.3556903495</v>
      </c>
      <c r="AE6" t="n">
        <v>1346009.268414094</v>
      </c>
      <c r="AF6" t="n">
        <v>2.03272946444348e-06</v>
      </c>
      <c r="AG6" t="n">
        <v>15</v>
      </c>
      <c r="AH6" t="n">
        <v>1217548.032972526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0.9693000000000001</v>
      </c>
      <c r="E7" t="n">
        <v>103.17</v>
      </c>
      <c r="F7" t="n">
        <v>99.09</v>
      </c>
      <c r="G7" t="n">
        <v>58.29</v>
      </c>
      <c r="H7" t="n">
        <v>1.01</v>
      </c>
      <c r="I7" t="n">
        <v>102</v>
      </c>
      <c r="J7" t="n">
        <v>104.97</v>
      </c>
      <c r="K7" t="n">
        <v>39.72</v>
      </c>
      <c r="L7" t="n">
        <v>6</v>
      </c>
      <c r="M7" t="n">
        <v>100</v>
      </c>
      <c r="N7" t="n">
        <v>14.25</v>
      </c>
      <c r="O7" t="n">
        <v>13180.19</v>
      </c>
      <c r="P7" t="n">
        <v>843.85</v>
      </c>
      <c r="Q7" t="n">
        <v>1206.62</v>
      </c>
      <c r="R7" t="n">
        <v>321.91</v>
      </c>
      <c r="S7" t="n">
        <v>133.29</v>
      </c>
      <c r="T7" t="n">
        <v>77156.36</v>
      </c>
      <c r="U7" t="n">
        <v>0.41</v>
      </c>
      <c r="V7" t="n">
        <v>0.75</v>
      </c>
      <c r="W7" t="n">
        <v>0.44</v>
      </c>
      <c r="X7" t="n">
        <v>4.55</v>
      </c>
      <c r="Y7" t="n">
        <v>0.5</v>
      </c>
      <c r="Z7" t="n">
        <v>10</v>
      </c>
      <c r="AA7" t="n">
        <v>954.3583908743329</v>
      </c>
      <c r="AB7" t="n">
        <v>1305.795253714965</v>
      </c>
      <c r="AC7" t="n">
        <v>1181.171987395557</v>
      </c>
      <c r="AD7" t="n">
        <v>954358.390874333</v>
      </c>
      <c r="AE7" t="n">
        <v>1305795.253714965</v>
      </c>
      <c r="AF7" t="n">
        <v>2.063599361002372e-06</v>
      </c>
      <c r="AG7" t="n">
        <v>15</v>
      </c>
      <c r="AH7" t="n">
        <v>1181171.987395557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0.985</v>
      </c>
      <c r="E8" t="n">
        <v>101.52</v>
      </c>
      <c r="F8" t="n">
        <v>97.77</v>
      </c>
      <c r="G8" t="n">
        <v>68.20999999999999</v>
      </c>
      <c r="H8" t="n">
        <v>1.16</v>
      </c>
      <c r="I8" t="n">
        <v>86</v>
      </c>
      <c r="J8" t="n">
        <v>106.23</v>
      </c>
      <c r="K8" t="n">
        <v>39.72</v>
      </c>
      <c r="L8" t="n">
        <v>7</v>
      </c>
      <c r="M8" t="n">
        <v>84</v>
      </c>
      <c r="N8" t="n">
        <v>14.52</v>
      </c>
      <c r="O8" t="n">
        <v>13335.87</v>
      </c>
      <c r="P8" t="n">
        <v>824.73</v>
      </c>
      <c r="Q8" t="n">
        <v>1206.61</v>
      </c>
      <c r="R8" t="n">
        <v>277.06</v>
      </c>
      <c r="S8" t="n">
        <v>133.29</v>
      </c>
      <c r="T8" t="n">
        <v>54814.18</v>
      </c>
      <c r="U8" t="n">
        <v>0.48</v>
      </c>
      <c r="V8" t="n">
        <v>0.77</v>
      </c>
      <c r="W8" t="n">
        <v>0.38</v>
      </c>
      <c r="X8" t="n">
        <v>3.23</v>
      </c>
      <c r="Y8" t="n">
        <v>0.5</v>
      </c>
      <c r="Z8" t="n">
        <v>10</v>
      </c>
      <c r="AA8" t="n">
        <v>922.9562504890295</v>
      </c>
      <c r="AB8" t="n">
        <v>1262.829459875133</v>
      </c>
      <c r="AC8" t="n">
        <v>1142.306788616929</v>
      </c>
      <c r="AD8" t="n">
        <v>922956.2504890295</v>
      </c>
      <c r="AE8" t="n">
        <v>1262829.459875133</v>
      </c>
      <c r="AF8" t="n">
        <v>2.097024007621311e-06</v>
      </c>
      <c r="AG8" t="n">
        <v>15</v>
      </c>
      <c r="AH8" t="n">
        <v>1142306.788616929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0.9851</v>
      </c>
      <c r="E9" t="n">
        <v>101.51</v>
      </c>
      <c r="F9" t="n">
        <v>97.98</v>
      </c>
      <c r="G9" t="n">
        <v>78.39</v>
      </c>
      <c r="H9" t="n">
        <v>1.31</v>
      </c>
      <c r="I9" t="n">
        <v>75</v>
      </c>
      <c r="J9" t="n">
        <v>107.5</v>
      </c>
      <c r="K9" t="n">
        <v>39.72</v>
      </c>
      <c r="L9" t="n">
        <v>8</v>
      </c>
      <c r="M9" t="n">
        <v>73</v>
      </c>
      <c r="N9" t="n">
        <v>14.78</v>
      </c>
      <c r="O9" t="n">
        <v>13491.96</v>
      </c>
      <c r="P9" t="n">
        <v>819.48</v>
      </c>
      <c r="Q9" t="n">
        <v>1206.62</v>
      </c>
      <c r="R9" t="n">
        <v>284.85</v>
      </c>
      <c r="S9" t="n">
        <v>133.29</v>
      </c>
      <c r="T9" t="n">
        <v>58759.98</v>
      </c>
      <c r="U9" t="n">
        <v>0.47</v>
      </c>
      <c r="V9" t="n">
        <v>0.76</v>
      </c>
      <c r="W9" t="n">
        <v>0.39</v>
      </c>
      <c r="X9" t="n">
        <v>3.44</v>
      </c>
      <c r="Y9" t="n">
        <v>0.5</v>
      </c>
      <c r="Z9" t="n">
        <v>10</v>
      </c>
      <c r="AA9" t="n">
        <v>918.4072619805213</v>
      </c>
      <c r="AB9" t="n">
        <v>1256.605333110583</v>
      </c>
      <c r="AC9" t="n">
        <v>1136.67668377517</v>
      </c>
      <c r="AD9" t="n">
        <v>918407.2619805213</v>
      </c>
      <c r="AE9" t="n">
        <v>1256605.333110583</v>
      </c>
      <c r="AF9" t="n">
        <v>2.097236903459648e-06</v>
      </c>
      <c r="AG9" t="n">
        <v>15</v>
      </c>
      <c r="AH9" t="n">
        <v>1136676.68377517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0.9913</v>
      </c>
      <c r="E10" t="n">
        <v>100.88</v>
      </c>
      <c r="F10" t="n">
        <v>97.54000000000001</v>
      </c>
      <c r="G10" t="n">
        <v>88.67</v>
      </c>
      <c r="H10" t="n">
        <v>1.46</v>
      </c>
      <c r="I10" t="n">
        <v>66</v>
      </c>
      <c r="J10" t="n">
        <v>108.77</v>
      </c>
      <c r="K10" t="n">
        <v>39.72</v>
      </c>
      <c r="L10" t="n">
        <v>9</v>
      </c>
      <c r="M10" t="n">
        <v>64</v>
      </c>
      <c r="N10" t="n">
        <v>15.05</v>
      </c>
      <c r="O10" t="n">
        <v>13648.58</v>
      </c>
      <c r="P10" t="n">
        <v>807.51</v>
      </c>
      <c r="Q10" t="n">
        <v>1206.59</v>
      </c>
      <c r="R10" t="n">
        <v>269.55</v>
      </c>
      <c r="S10" t="n">
        <v>133.29</v>
      </c>
      <c r="T10" t="n">
        <v>51158.19</v>
      </c>
      <c r="U10" t="n">
        <v>0.49</v>
      </c>
      <c r="V10" t="n">
        <v>0.77</v>
      </c>
      <c r="W10" t="n">
        <v>0.38</v>
      </c>
      <c r="X10" t="n">
        <v>3</v>
      </c>
      <c r="Y10" t="n">
        <v>0.5</v>
      </c>
      <c r="Z10" t="n">
        <v>10</v>
      </c>
      <c r="AA10" t="n">
        <v>902.4950255080367</v>
      </c>
      <c r="AB10" t="n">
        <v>1234.833509170601</v>
      </c>
      <c r="AC10" t="n">
        <v>1116.982732155073</v>
      </c>
      <c r="AD10" t="n">
        <v>902495.0255080367</v>
      </c>
      <c r="AE10" t="n">
        <v>1234833.509170601</v>
      </c>
      <c r="AF10" t="n">
        <v>2.110436445436554e-06</v>
      </c>
      <c r="AG10" t="n">
        <v>15</v>
      </c>
      <c r="AH10" t="n">
        <v>1116982.732155073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0.9959</v>
      </c>
      <c r="E11" t="n">
        <v>100.42</v>
      </c>
      <c r="F11" t="n">
        <v>97.22</v>
      </c>
      <c r="G11" t="n">
        <v>98.86</v>
      </c>
      <c r="H11" t="n">
        <v>1.6</v>
      </c>
      <c r="I11" t="n">
        <v>59</v>
      </c>
      <c r="J11" t="n">
        <v>110.04</v>
      </c>
      <c r="K11" t="n">
        <v>39.72</v>
      </c>
      <c r="L11" t="n">
        <v>10</v>
      </c>
      <c r="M11" t="n">
        <v>57</v>
      </c>
      <c r="N11" t="n">
        <v>15.32</v>
      </c>
      <c r="O11" t="n">
        <v>13805.5</v>
      </c>
      <c r="P11" t="n">
        <v>797.05</v>
      </c>
      <c r="Q11" t="n">
        <v>1206.59</v>
      </c>
      <c r="R11" t="n">
        <v>258.82</v>
      </c>
      <c r="S11" t="n">
        <v>133.29</v>
      </c>
      <c r="T11" t="n">
        <v>45828.93</v>
      </c>
      <c r="U11" t="n">
        <v>0.51</v>
      </c>
      <c r="V11" t="n">
        <v>0.77</v>
      </c>
      <c r="W11" t="n">
        <v>0.37</v>
      </c>
      <c r="X11" t="n">
        <v>2.68</v>
      </c>
      <c r="Y11" t="n">
        <v>0.5</v>
      </c>
      <c r="Z11" t="n">
        <v>10</v>
      </c>
      <c r="AA11" t="n">
        <v>882.0006989975954</v>
      </c>
      <c r="AB11" t="n">
        <v>1206.792267493141</v>
      </c>
      <c r="AC11" t="n">
        <v>1091.61770722718</v>
      </c>
      <c r="AD11" t="n">
        <v>882000.6989975953</v>
      </c>
      <c r="AE11" t="n">
        <v>1206792.267493141</v>
      </c>
      <c r="AF11" t="n">
        <v>2.120229654000065e-06</v>
      </c>
      <c r="AG11" t="n">
        <v>14</v>
      </c>
      <c r="AH11" t="n">
        <v>1091617.70722718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0.9999</v>
      </c>
      <c r="E12" t="n">
        <v>100.01</v>
      </c>
      <c r="F12" t="n">
        <v>96.94</v>
      </c>
      <c r="G12" t="n">
        <v>109.74</v>
      </c>
      <c r="H12" t="n">
        <v>1.74</v>
      </c>
      <c r="I12" t="n">
        <v>53</v>
      </c>
      <c r="J12" t="n">
        <v>111.32</v>
      </c>
      <c r="K12" t="n">
        <v>39.72</v>
      </c>
      <c r="L12" t="n">
        <v>11</v>
      </c>
      <c r="M12" t="n">
        <v>51</v>
      </c>
      <c r="N12" t="n">
        <v>15.6</v>
      </c>
      <c r="O12" t="n">
        <v>13962.83</v>
      </c>
      <c r="P12" t="n">
        <v>785.83</v>
      </c>
      <c r="Q12" t="n">
        <v>1206.59</v>
      </c>
      <c r="R12" t="n">
        <v>249.21</v>
      </c>
      <c r="S12" t="n">
        <v>133.29</v>
      </c>
      <c r="T12" t="n">
        <v>41050.69</v>
      </c>
      <c r="U12" t="n">
        <v>0.53</v>
      </c>
      <c r="V12" t="n">
        <v>0.77</v>
      </c>
      <c r="W12" t="n">
        <v>0.36</v>
      </c>
      <c r="X12" t="n">
        <v>2.4</v>
      </c>
      <c r="Y12" t="n">
        <v>0.5</v>
      </c>
      <c r="Z12" t="n">
        <v>10</v>
      </c>
      <c r="AA12" t="n">
        <v>868.8965074518469</v>
      </c>
      <c r="AB12" t="n">
        <v>1188.862534504118</v>
      </c>
      <c r="AC12" t="n">
        <v>1075.399162790091</v>
      </c>
      <c r="AD12" t="n">
        <v>868896.5074518468</v>
      </c>
      <c r="AE12" t="n">
        <v>1188862.534504118</v>
      </c>
      <c r="AF12" t="n">
        <v>2.128745487533552e-06</v>
      </c>
      <c r="AG12" t="n">
        <v>14</v>
      </c>
      <c r="AH12" t="n">
        <v>1075399.162790091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1.0035</v>
      </c>
      <c r="E13" t="n">
        <v>99.65000000000001</v>
      </c>
      <c r="F13" t="n">
        <v>96.68000000000001</v>
      </c>
      <c r="G13" t="n">
        <v>120.85</v>
      </c>
      <c r="H13" t="n">
        <v>1.88</v>
      </c>
      <c r="I13" t="n">
        <v>48</v>
      </c>
      <c r="J13" t="n">
        <v>112.59</v>
      </c>
      <c r="K13" t="n">
        <v>39.72</v>
      </c>
      <c r="L13" t="n">
        <v>12</v>
      </c>
      <c r="M13" t="n">
        <v>46</v>
      </c>
      <c r="N13" t="n">
        <v>15.88</v>
      </c>
      <c r="O13" t="n">
        <v>14120.58</v>
      </c>
      <c r="P13" t="n">
        <v>776.58</v>
      </c>
      <c r="Q13" t="n">
        <v>1206.6</v>
      </c>
      <c r="R13" t="n">
        <v>240.47</v>
      </c>
      <c r="S13" t="n">
        <v>133.29</v>
      </c>
      <c r="T13" t="n">
        <v>36707.05</v>
      </c>
      <c r="U13" t="n">
        <v>0.55</v>
      </c>
      <c r="V13" t="n">
        <v>0.77</v>
      </c>
      <c r="W13" t="n">
        <v>0.35</v>
      </c>
      <c r="X13" t="n">
        <v>2.14</v>
      </c>
      <c r="Y13" t="n">
        <v>0.5</v>
      </c>
      <c r="Z13" t="n">
        <v>10</v>
      </c>
      <c r="AA13" t="n">
        <v>857.9213523023741</v>
      </c>
      <c r="AB13" t="n">
        <v>1173.845843038937</v>
      </c>
      <c r="AC13" t="n">
        <v>1061.815643282288</v>
      </c>
      <c r="AD13" t="n">
        <v>857921.3523023741</v>
      </c>
      <c r="AE13" t="n">
        <v>1173845.843038937</v>
      </c>
      <c r="AF13" t="n">
        <v>2.136409737713691e-06</v>
      </c>
      <c r="AG13" t="n">
        <v>14</v>
      </c>
      <c r="AH13" t="n">
        <v>1061815.643282288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1.0118</v>
      </c>
      <c r="E14" t="n">
        <v>98.84</v>
      </c>
      <c r="F14" t="n">
        <v>95.97</v>
      </c>
      <c r="G14" t="n">
        <v>133.91</v>
      </c>
      <c r="H14" t="n">
        <v>2.01</v>
      </c>
      <c r="I14" t="n">
        <v>43</v>
      </c>
      <c r="J14" t="n">
        <v>113.88</v>
      </c>
      <c r="K14" t="n">
        <v>39.72</v>
      </c>
      <c r="L14" t="n">
        <v>13</v>
      </c>
      <c r="M14" t="n">
        <v>41</v>
      </c>
      <c r="N14" t="n">
        <v>16.16</v>
      </c>
      <c r="O14" t="n">
        <v>14278.75</v>
      </c>
      <c r="P14" t="n">
        <v>760.76</v>
      </c>
      <c r="Q14" t="n">
        <v>1206.6</v>
      </c>
      <c r="R14" t="n">
        <v>215.99</v>
      </c>
      <c r="S14" t="n">
        <v>133.29</v>
      </c>
      <c r="T14" t="n">
        <v>24490.14</v>
      </c>
      <c r="U14" t="n">
        <v>0.62</v>
      </c>
      <c r="V14" t="n">
        <v>0.78</v>
      </c>
      <c r="W14" t="n">
        <v>0.33</v>
      </c>
      <c r="X14" t="n">
        <v>1.43</v>
      </c>
      <c r="Y14" t="n">
        <v>0.5</v>
      </c>
      <c r="Z14" t="n">
        <v>10</v>
      </c>
      <c r="AA14" t="n">
        <v>837.5647110203076</v>
      </c>
      <c r="AB14" t="n">
        <v>1145.992988365183</v>
      </c>
      <c r="AC14" t="n">
        <v>1036.62102596687</v>
      </c>
      <c r="AD14" t="n">
        <v>837564.7110203076</v>
      </c>
      <c r="AE14" t="n">
        <v>1145992.988365183</v>
      </c>
      <c r="AF14" t="n">
        <v>2.154080092295678e-06</v>
      </c>
      <c r="AG14" t="n">
        <v>14</v>
      </c>
      <c r="AH14" t="n">
        <v>1036621.02596687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1.0087</v>
      </c>
      <c r="E15" t="n">
        <v>99.14</v>
      </c>
      <c r="F15" t="n">
        <v>96.33</v>
      </c>
      <c r="G15" t="n">
        <v>144.5</v>
      </c>
      <c r="H15" t="n">
        <v>2.14</v>
      </c>
      <c r="I15" t="n">
        <v>40</v>
      </c>
      <c r="J15" t="n">
        <v>115.16</v>
      </c>
      <c r="K15" t="n">
        <v>39.72</v>
      </c>
      <c r="L15" t="n">
        <v>14</v>
      </c>
      <c r="M15" t="n">
        <v>38</v>
      </c>
      <c r="N15" t="n">
        <v>16.45</v>
      </c>
      <c r="O15" t="n">
        <v>14437.35</v>
      </c>
      <c r="P15" t="n">
        <v>755.27</v>
      </c>
      <c r="Q15" t="n">
        <v>1206.59</v>
      </c>
      <c r="R15" t="n">
        <v>228.84</v>
      </c>
      <c r="S15" t="n">
        <v>133.29</v>
      </c>
      <c r="T15" t="n">
        <v>30934.15</v>
      </c>
      <c r="U15" t="n">
        <v>0.58</v>
      </c>
      <c r="V15" t="n">
        <v>0.78</v>
      </c>
      <c r="W15" t="n">
        <v>0.34</v>
      </c>
      <c r="X15" t="n">
        <v>1.79</v>
      </c>
      <c r="Y15" t="n">
        <v>0.5</v>
      </c>
      <c r="Z15" t="n">
        <v>10</v>
      </c>
      <c r="AA15" t="n">
        <v>835.3657778450772</v>
      </c>
      <c r="AB15" t="n">
        <v>1142.984310984747</v>
      </c>
      <c r="AC15" t="n">
        <v>1033.899492532918</v>
      </c>
      <c r="AD15" t="n">
        <v>835365.7778450772</v>
      </c>
      <c r="AE15" t="n">
        <v>1142984.310984747</v>
      </c>
      <c r="AF15" t="n">
        <v>2.147480321307225e-06</v>
      </c>
      <c r="AG15" t="n">
        <v>14</v>
      </c>
      <c r="AH15" t="n">
        <v>1033899.492532918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1.0105</v>
      </c>
      <c r="E16" t="n">
        <v>98.95999999999999</v>
      </c>
      <c r="F16" t="n">
        <v>96.20999999999999</v>
      </c>
      <c r="G16" t="n">
        <v>156.02</v>
      </c>
      <c r="H16" t="n">
        <v>2.27</v>
      </c>
      <c r="I16" t="n">
        <v>37</v>
      </c>
      <c r="J16" t="n">
        <v>116.45</v>
      </c>
      <c r="K16" t="n">
        <v>39.72</v>
      </c>
      <c r="L16" t="n">
        <v>15</v>
      </c>
      <c r="M16" t="n">
        <v>35</v>
      </c>
      <c r="N16" t="n">
        <v>16.74</v>
      </c>
      <c r="O16" t="n">
        <v>14596.38</v>
      </c>
      <c r="P16" t="n">
        <v>745.96</v>
      </c>
      <c r="Q16" t="n">
        <v>1206.59</v>
      </c>
      <c r="R16" t="n">
        <v>224.64</v>
      </c>
      <c r="S16" t="n">
        <v>133.29</v>
      </c>
      <c r="T16" t="n">
        <v>28848.99</v>
      </c>
      <c r="U16" t="n">
        <v>0.59</v>
      </c>
      <c r="V16" t="n">
        <v>0.78</v>
      </c>
      <c r="W16" t="n">
        <v>0.33</v>
      </c>
      <c r="X16" t="n">
        <v>1.67</v>
      </c>
      <c r="Y16" t="n">
        <v>0.5</v>
      </c>
      <c r="Z16" t="n">
        <v>10</v>
      </c>
      <c r="AA16" t="n">
        <v>825.9470970765124</v>
      </c>
      <c r="AB16" t="n">
        <v>1130.097256434328</v>
      </c>
      <c r="AC16" t="n">
        <v>1022.242360381696</v>
      </c>
      <c r="AD16" t="n">
        <v>825947.0970765124</v>
      </c>
      <c r="AE16" t="n">
        <v>1130097.256434328</v>
      </c>
      <c r="AF16" t="n">
        <v>2.151312446397294e-06</v>
      </c>
      <c r="AG16" t="n">
        <v>14</v>
      </c>
      <c r="AH16" t="n">
        <v>1022242.360381696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1.0126</v>
      </c>
      <c r="E17" t="n">
        <v>98.76000000000001</v>
      </c>
      <c r="F17" t="n">
        <v>96.06999999999999</v>
      </c>
      <c r="G17" t="n">
        <v>169.53</v>
      </c>
      <c r="H17" t="n">
        <v>2.4</v>
      </c>
      <c r="I17" t="n">
        <v>34</v>
      </c>
      <c r="J17" t="n">
        <v>117.75</v>
      </c>
      <c r="K17" t="n">
        <v>39.72</v>
      </c>
      <c r="L17" t="n">
        <v>16</v>
      </c>
      <c r="M17" t="n">
        <v>32</v>
      </c>
      <c r="N17" t="n">
        <v>17.03</v>
      </c>
      <c r="O17" t="n">
        <v>14755.84</v>
      </c>
      <c r="P17" t="n">
        <v>733.92</v>
      </c>
      <c r="Q17" t="n">
        <v>1206.59</v>
      </c>
      <c r="R17" t="n">
        <v>219.74</v>
      </c>
      <c r="S17" t="n">
        <v>133.29</v>
      </c>
      <c r="T17" t="n">
        <v>26410.96</v>
      </c>
      <c r="U17" t="n">
        <v>0.61</v>
      </c>
      <c r="V17" t="n">
        <v>0.78</v>
      </c>
      <c r="W17" t="n">
        <v>0.33</v>
      </c>
      <c r="X17" t="n">
        <v>1.53</v>
      </c>
      <c r="Y17" t="n">
        <v>0.5</v>
      </c>
      <c r="Z17" t="n">
        <v>10</v>
      </c>
      <c r="AA17" t="n">
        <v>813.9877339568695</v>
      </c>
      <c r="AB17" t="n">
        <v>1113.733928204168</v>
      </c>
      <c r="AC17" t="n">
        <v>1007.440725231748</v>
      </c>
      <c r="AD17" t="n">
        <v>813987.7339568696</v>
      </c>
      <c r="AE17" t="n">
        <v>1113733.928204168</v>
      </c>
      <c r="AF17" t="n">
        <v>2.155783259002375e-06</v>
      </c>
      <c r="AG17" t="n">
        <v>14</v>
      </c>
      <c r="AH17" t="n">
        <v>1007440.725231748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95.93000000000001</v>
      </c>
      <c r="G18" t="n">
        <v>179.88</v>
      </c>
      <c r="H18" t="n">
        <v>2.52</v>
      </c>
      <c r="I18" t="n">
        <v>32</v>
      </c>
      <c r="J18" t="n">
        <v>119.04</v>
      </c>
      <c r="K18" t="n">
        <v>39.72</v>
      </c>
      <c r="L18" t="n">
        <v>17</v>
      </c>
      <c r="M18" t="n">
        <v>28</v>
      </c>
      <c r="N18" t="n">
        <v>17.33</v>
      </c>
      <c r="O18" t="n">
        <v>14915.73</v>
      </c>
      <c r="P18" t="n">
        <v>725.27</v>
      </c>
      <c r="Q18" t="n">
        <v>1206.59</v>
      </c>
      <c r="R18" t="n">
        <v>215.15</v>
      </c>
      <c r="S18" t="n">
        <v>133.29</v>
      </c>
      <c r="T18" t="n">
        <v>24127.3</v>
      </c>
      <c r="U18" t="n">
        <v>0.62</v>
      </c>
      <c r="V18" t="n">
        <v>0.78</v>
      </c>
      <c r="W18" t="n">
        <v>0.33</v>
      </c>
      <c r="X18" t="n">
        <v>1.39</v>
      </c>
      <c r="Y18" t="n">
        <v>0.5</v>
      </c>
      <c r="Z18" t="n">
        <v>10</v>
      </c>
      <c r="AA18" t="n">
        <v>805.1936550637392</v>
      </c>
      <c r="AB18" t="n">
        <v>1101.701481495208</v>
      </c>
      <c r="AC18" t="n">
        <v>996.5566383490456</v>
      </c>
      <c r="AD18" t="n">
        <v>805193.6550637393</v>
      </c>
      <c r="AE18" t="n">
        <v>1101701.481495208</v>
      </c>
      <c r="AF18" t="n">
        <v>2.159615384092444e-06</v>
      </c>
      <c r="AG18" t="n">
        <v>14</v>
      </c>
      <c r="AH18" t="n">
        <v>996556.6383490455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1.0164</v>
      </c>
      <c r="E19" t="n">
        <v>98.39</v>
      </c>
      <c r="F19" t="n">
        <v>95.78</v>
      </c>
      <c r="G19" t="n">
        <v>191.57</v>
      </c>
      <c r="H19" t="n">
        <v>2.64</v>
      </c>
      <c r="I19" t="n">
        <v>30</v>
      </c>
      <c r="J19" t="n">
        <v>120.34</v>
      </c>
      <c r="K19" t="n">
        <v>39.72</v>
      </c>
      <c r="L19" t="n">
        <v>18</v>
      </c>
      <c r="M19" t="n">
        <v>20</v>
      </c>
      <c r="N19" t="n">
        <v>17.63</v>
      </c>
      <c r="O19" t="n">
        <v>15076.07</v>
      </c>
      <c r="P19" t="n">
        <v>716.83</v>
      </c>
      <c r="Q19" t="n">
        <v>1206.59</v>
      </c>
      <c r="R19" t="n">
        <v>209.5</v>
      </c>
      <c r="S19" t="n">
        <v>133.29</v>
      </c>
      <c r="T19" t="n">
        <v>21314.6</v>
      </c>
      <c r="U19" t="n">
        <v>0.64</v>
      </c>
      <c r="V19" t="n">
        <v>0.78</v>
      </c>
      <c r="W19" t="n">
        <v>0.34</v>
      </c>
      <c r="X19" t="n">
        <v>1.25</v>
      </c>
      <c r="Y19" t="n">
        <v>0.5</v>
      </c>
      <c r="Z19" t="n">
        <v>10</v>
      </c>
      <c r="AA19" t="n">
        <v>796.4666880009082</v>
      </c>
      <c r="AB19" t="n">
        <v>1089.760860153229</v>
      </c>
      <c r="AC19" t="n">
        <v>985.7556131491771</v>
      </c>
      <c r="AD19" t="n">
        <v>796466.6880009082</v>
      </c>
      <c r="AE19" t="n">
        <v>1089760.860153229</v>
      </c>
      <c r="AF19" t="n">
        <v>2.163873300859188e-06</v>
      </c>
      <c r="AG19" t="n">
        <v>14</v>
      </c>
      <c r="AH19" t="n">
        <v>985755.6131491771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1.017</v>
      </c>
      <c r="E20" t="n">
        <v>98.33</v>
      </c>
      <c r="F20" t="n">
        <v>95.75</v>
      </c>
      <c r="G20" t="n">
        <v>198.1</v>
      </c>
      <c r="H20" t="n">
        <v>2.76</v>
      </c>
      <c r="I20" t="n">
        <v>29</v>
      </c>
      <c r="J20" t="n">
        <v>121.65</v>
      </c>
      <c r="K20" t="n">
        <v>39.72</v>
      </c>
      <c r="L20" t="n">
        <v>19</v>
      </c>
      <c r="M20" t="n">
        <v>13</v>
      </c>
      <c r="N20" t="n">
        <v>17.93</v>
      </c>
      <c r="O20" t="n">
        <v>15236.84</v>
      </c>
      <c r="P20" t="n">
        <v>712.15</v>
      </c>
      <c r="Q20" t="n">
        <v>1206.61</v>
      </c>
      <c r="R20" t="n">
        <v>208.48</v>
      </c>
      <c r="S20" t="n">
        <v>133.29</v>
      </c>
      <c r="T20" t="n">
        <v>20808.37</v>
      </c>
      <c r="U20" t="n">
        <v>0.64</v>
      </c>
      <c r="V20" t="n">
        <v>0.78</v>
      </c>
      <c r="W20" t="n">
        <v>0.33</v>
      </c>
      <c r="X20" t="n">
        <v>1.21</v>
      </c>
      <c r="Y20" t="n">
        <v>0.5</v>
      </c>
      <c r="Z20" t="n">
        <v>10</v>
      </c>
      <c r="AA20" t="n">
        <v>792.028274112331</v>
      </c>
      <c r="AB20" t="n">
        <v>1083.688026461876</v>
      </c>
      <c r="AC20" t="n">
        <v>980.2623621820513</v>
      </c>
      <c r="AD20" t="n">
        <v>792028.274112331</v>
      </c>
      <c r="AE20" t="n">
        <v>1083688.026461876</v>
      </c>
      <c r="AF20" t="n">
        <v>2.165150675889211e-06</v>
      </c>
      <c r="AG20" t="n">
        <v>14</v>
      </c>
      <c r="AH20" t="n">
        <v>980262.3621820513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1.016</v>
      </c>
      <c r="E21" t="n">
        <v>98.42</v>
      </c>
      <c r="F21" t="n">
        <v>95.86</v>
      </c>
      <c r="G21" t="n">
        <v>205.42</v>
      </c>
      <c r="H21" t="n">
        <v>2.87</v>
      </c>
      <c r="I21" t="n">
        <v>28</v>
      </c>
      <c r="J21" t="n">
        <v>122.95</v>
      </c>
      <c r="K21" t="n">
        <v>39.72</v>
      </c>
      <c r="L21" t="n">
        <v>20</v>
      </c>
      <c r="M21" t="n">
        <v>3</v>
      </c>
      <c r="N21" t="n">
        <v>18.24</v>
      </c>
      <c r="O21" t="n">
        <v>15398.07</v>
      </c>
      <c r="P21" t="n">
        <v>715.05</v>
      </c>
      <c r="Q21" t="n">
        <v>1206.65</v>
      </c>
      <c r="R21" t="n">
        <v>211.75</v>
      </c>
      <c r="S21" t="n">
        <v>133.29</v>
      </c>
      <c r="T21" t="n">
        <v>22445.64</v>
      </c>
      <c r="U21" t="n">
        <v>0.63</v>
      </c>
      <c r="V21" t="n">
        <v>0.78</v>
      </c>
      <c r="W21" t="n">
        <v>0.35</v>
      </c>
      <c r="X21" t="n">
        <v>1.32</v>
      </c>
      <c r="Y21" t="n">
        <v>0.5</v>
      </c>
      <c r="Z21" t="n">
        <v>10</v>
      </c>
      <c r="AA21" t="n">
        <v>795.277330863742</v>
      </c>
      <c r="AB21" t="n">
        <v>1088.133529247424</v>
      </c>
      <c r="AC21" t="n">
        <v>984.2835924210492</v>
      </c>
      <c r="AD21" t="n">
        <v>795277.330863742</v>
      </c>
      <c r="AE21" t="n">
        <v>1088133.529247424</v>
      </c>
      <c r="AF21" t="n">
        <v>2.163021717505839e-06</v>
      </c>
      <c r="AG21" t="n">
        <v>14</v>
      </c>
      <c r="AH21" t="n">
        <v>984283.5924210493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1.0162</v>
      </c>
      <c r="E22" t="n">
        <v>98.41</v>
      </c>
      <c r="F22" t="n">
        <v>95.84999999999999</v>
      </c>
      <c r="G22" t="n">
        <v>205.38</v>
      </c>
      <c r="H22" t="n">
        <v>2.98</v>
      </c>
      <c r="I22" t="n">
        <v>28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722.35</v>
      </c>
      <c r="Q22" t="n">
        <v>1206.61</v>
      </c>
      <c r="R22" t="n">
        <v>211.1</v>
      </c>
      <c r="S22" t="n">
        <v>133.29</v>
      </c>
      <c r="T22" t="n">
        <v>22122.3</v>
      </c>
      <c r="U22" t="n">
        <v>0.63</v>
      </c>
      <c r="V22" t="n">
        <v>0.78</v>
      </c>
      <c r="W22" t="n">
        <v>0.36</v>
      </c>
      <c r="X22" t="n">
        <v>1.31</v>
      </c>
      <c r="Y22" t="n">
        <v>0.5</v>
      </c>
      <c r="Z22" t="n">
        <v>10</v>
      </c>
      <c r="AA22" t="n">
        <v>801.3884664942481</v>
      </c>
      <c r="AB22" t="n">
        <v>1096.495054621358</v>
      </c>
      <c r="AC22" t="n">
        <v>991.8471055487699</v>
      </c>
      <c r="AD22" t="n">
        <v>801388.466494248</v>
      </c>
      <c r="AE22" t="n">
        <v>1096495.054621358</v>
      </c>
      <c r="AF22" t="n">
        <v>2.163447509182514e-06</v>
      </c>
      <c r="AG22" t="n">
        <v>14</v>
      </c>
      <c r="AH22" t="n">
        <v>991847.1055487699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0.549</v>
      </c>
      <c r="E2" t="n">
        <v>182.14</v>
      </c>
      <c r="F2" t="n">
        <v>150.62</v>
      </c>
      <c r="G2" t="n">
        <v>7.86</v>
      </c>
      <c r="H2" t="n">
        <v>0.14</v>
      </c>
      <c r="I2" t="n">
        <v>1150</v>
      </c>
      <c r="J2" t="n">
        <v>124.63</v>
      </c>
      <c r="K2" t="n">
        <v>45</v>
      </c>
      <c r="L2" t="n">
        <v>1</v>
      </c>
      <c r="M2" t="n">
        <v>1148</v>
      </c>
      <c r="N2" t="n">
        <v>18.64</v>
      </c>
      <c r="O2" t="n">
        <v>15605.44</v>
      </c>
      <c r="P2" t="n">
        <v>1570.84</v>
      </c>
      <c r="Q2" t="n">
        <v>1206.79</v>
      </c>
      <c r="R2" t="n">
        <v>2074.35</v>
      </c>
      <c r="S2" t="n">
        <v>133.29</v>
      </c>
      <c r="T2" t="n">
        <v>948136.4399999999</v>
      </c>
      <c r="U2" t="n">
        <v>0.06</v>
      </c>
      <c r="V2" t="n">
        <v>0.5</v>
      </c>
      <c r="W2" t="n">
        <v>2.12</v>
      </c>
      <c r="X2" t="n">
        <v>56.06</v>
      </c>
      <c r="Y2" t="n">
        <v>0.5</v>
      </c>
      <c r="Z2" t="n">
        <v>10</v>
      </c>
      <c r="AA2" t="n">
        <v>2939.467074443934</v>
      </c>
      <c r="AB2" t="n">
        <v>4021.90853138938</v>
      </c>
      <c r="AC2" t="n">
        <v>3638.063225937502</v>
      </c>
      <c r="AD2" t="n">
        <v>2939467.074443934</v>
      </c>
      <c r="AE2" t="n">
        <v>4021908.53138938</v>
      </c>
      <c r="AF2" t="n">
        <v>1.153771856306278e-06</v>
      </c>
      <c r="AG2" t="n">
        <v>26</v>
      </c>
      <c r="AH2" t="n">
        <v>3638063.225937502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0.7829</v>
      </c>
      <c r="E3" t="n">
        <v>127.73</v>
      </c>
      <c r="F3" t="n">
        <v>114.61</v>
      </c>
      <c r="G3" t="n">
        <v>15.99</v>
      </c>
      <c r="H3" t="n">
        <v>0.28</v>
      </c>
      <c r="I3" t="n">
        <v>430</v>
      </c>
      <c r="J3" t="n">
        <v>125.95</v>
      </c>
      <c r="K3" t="n">
        <v>45</v>
      </c>
      <c r="L3" t="n">
        <v>2</v>
      </c>
      <c r="M3" t="n">
        <v>428</v>
      </c>
      <c r="N3" t="n">
        <v>18.95</v>
      </c>
      <c r="O3" t="n">
        <v>15767.7</v>
      </c>
      <c r="P3" t="n">
        <v>1187.41</v>
      </c>
      <c r="Q3" t="n">
        <v>1206.65</v>
      </c>
      <c r="R3" t="n">
        <v>847.8200000000001</v>
      </c>
      <c r="S3" t="n">
        <v>133.29</v>
      </c>
      <c r="T3" t="n">
        <v>338470.76</v>
      </c>
      <c r="U3" t="n">
        <v>0.16</v>
      </c>
      <c r="V3" t="n">
        <v>0.65</v>
      </c>
      <c r="W3" t="n">
        <v>0.97</v>
      </c>
      <c r="X3" t="n">
        <v>20.06</v>
      </c>
      <c r="Y3" t="n">
        <v>0.5</v>
      </c>
      <c r="Z3" t="n">
        <v>10</v>
      </c>
      <c r="AA3" t="n">
        <v>1591.452203104167</v>
      </c>
      <c r="AB3" t="n">
        <v>2177.495114203155</v>
      </c>
      <c r="AC3" t="n">
        <v>1969.678036637192</v>
      </c>
      <c r="AD3" t="n">
        <v>1591452.203104167</v>
      </c>
      <c r="AE3" t="n">
        <v>2177495.114203155</v>
      </c>
      <c r="AF3" t="n">
        <v>1.64533330838285e-06</v>
      </c>
      <c r="AG3" t="n">
        <v>18</v>
      </c>
      <c r="AH3" t="n">
        <v>1969678.036637192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0.8653</v>
      </c>
      <c r="E4" t="n">
        <v>115.57</v>
      </c>
      <c r="F4" t="n">
        <v>106.66</v>
      </c>
      <c r="G4" t="n">
        <v>24.15</v>
      </c>
      <c r="H4" t="n">
        <v>0.42</v>
      </c>
      <c r="I4" t="n">
        <v>265</v>
      </c>
      <c r="J4" t="n">
        <v>127.27</v>
      </c>
      <c r="K4" t="n">
        <v>45</v>
      </c>
      <c r="L4" t="n">
        <v>3</v>
      </c>
      <c r="M4" t="n">
        <v>263</v>
      </c>
      <c r="N4" t="n">
        <v>19.27</v>
      </c>
      <c r="O4" t="n">
        <v>15930.42</v>
      </c>
      <c r="P4" t="n">
        <v>1099.05</v>
      </c>
      <c r="Q4" t="n">
        <v>1206.65</v>
      </c>
      <c r="R4" t="n">
        <v>578.5</v>
      </c>
      <c r="S4" t="n">
        <v>133.29</v>
      </c>
      <c r="T4" t="n">
        <v>204637.65</v>
      </c>
      <c r="U4" t="n">
        <v>0.23</v>
      </c>
      <c r="V4" t="n">
        <v>0.7</v>
      </c>
      <c r="W4" t="n">
        <v>0.7</v>
      </c>
      <c r="X4" t="n">
        <v>12.12</v>
      </c>
      <c r="Y4" t="n">
        <v>0.5</v>
      </c>
      <c r="Z4" t="n">
        <v>10</v>
      </c>
      <c r="AA4" t="n">
        <v>1348.101825339955</v>
      </c>
      <c r="AB4" t="n">
        <v>1844.532391485193</v>
      </c>
      <c r="AC4" t="n">
        <v>1668.492808859317</v>
      </c>
      <c r="AD4" t="n">
        <v>1348101.825339955</v>
      </c>
      <c r="AE4" t="n">
        <v>1844532.391485193</v>
      </c>
      <c r="AF4" t="n">
        <v>1.818504166232827e-06</v>
      </c>
      <c r="AG4" t="n">
        <v>17</v>
      </c>
      <c r="AH4" t="n">
        <v>1668492.808859317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0.906</v>
      </c>
      <c r="E5" t="n">
        <v>110.38</v>
      </c>
      <c r="F5" t="n">
        <v>103.34</v>
      </c>
      <c r="G5" t="n">
        <v>32.29</v>
      </c>
      <c r="H5" t="n">
        <v>0.55</v>
      </c>
      <c r="I5" t="n">
        <v>192</v>
      </c>
      <c r="J5" t="n">
        <v>128.59</v>
      </c>
      <c r="K5" t="n">
        <v>45</v>
      </c>
      <c r="L5" t="n">
        <v>4</v>
      </c>
      <c r="M5" t="n">
        <v>190</v>
      </c>
      <c r="N5" t="n">
        <v>19.59</v>
      </c>
      <c r="O5" t="n">
        <v>16093.6</v>
      </c>
      <c r="P5" t="n">
        <v>1059.71</v>
      </c>
      <c r="Q5" t="n">
        <v>1206.6</v>
      </c>
      <c r="R5" t="n">
        <v>466.13</v>
      </c>
      <c r="S5" t="n">
        <v>133.29</v>
      </c>
      <c r="T5" t="n">
        <v>148818.73</v>
      </c>
      <c r="U5" t="n">
        <v>0.29</v>
      </c>
      <c r="V5" t="n">
        <v>0.72</v>
      </c>
      <c r="W5" t="n">
        <v>0.58</v>
      </c>
      <c r="X5" t="n">
        <v>8.800000000000001</v>
      </c>
      <c r="Y5" t="n">
        <v>0.5</v>
      </c>
      <c r="Z5" t="n">
        <v>10</v>
      </c>
      <c r="AA5" t="n">
        <v>1244.668765381324</v>
      </c>
      <c r="AB5" t="n">
        <v>1703.010715705238</v>
      </c>
      <c r="AC5" t="n">
        <v>1540.477763188881</v>
      </c>
      <c r="AD5" t="n">
        <v>1244668.765381323</v>
      </c>
      <c r="AE5" t="n">
        <v>1703010.715705238</v>
      </c>
      <c r="AF5" t="n">
        <v>1.904038801117463e-06</v>
      </c>
      <c r="AG5" t="n">
        <v>16</v>
      </c>
      <c r="AH5" t="n">
        <v>1540477.763188881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101.37</v>
      </c>
      <c r="G6" t="n">
        <v>40.55</v>
      </c>
      <c r="H6" t="n">
        <v>0.68</v>
      </c>
      <c r="I6" t="n">
        <v>150</v>
      </c>
      <c r="J6" t="n">
        <v>129.92</v>
      </c>
      <c r="K6" t="n">
        <v>45</v>
      </c>
      <c r="L6" t="n">
        <v>5</v>
      </c>
      <c r="M6" t="n">
        <v>148</v>
      </c>
      <c r="N6" t="n">
        <v>19.92</v>
      </c>
      <c r="O6" t="n">
        <v>16257.24</v>
      </c>
      <c r="P6" t="n">
        <v>1033.15</v>
      </c>
      <c r="Q6" t="n">
        <v>1206.61</v>
      </c>
      <c r="R6" t="n">
        <v>399.57</v>
      </c>
      <c r="S6" t="n">
        <v>133.29</v>
      </c>
      <c r="T6" t="n">
        <v>115747.09</v>
      </c>
      <c r="U6" t="n">
        <v>0.33</v>
      </c>
      <c r="V6" t="n">
        <v>0.74</v>
      </c>
      <c r="W6" t="n">
        <v>0.51</v>
      </c>
      <c r="X6" t="n">
        <v>6.83</v>
      </c>
      <c r="Y6" t="n">
        <v>0.5</v>
      </c>
      <c r="Z6" t="n">
        <v>10</v>
      </c>
      <c r="AA6" t="n">
        <v>1179.415310561988</v>
      </c>
      <c r="AB6" t="n">
        <v>1613.728060042171</v>
      </c>
      <c r="AC6" t="n">
        <v>1459.716118873303</v>
      </c>
      <c r="AD6" t="n">
        <v>1179415.310561988</v>
      </c>
      <c r="AE6" t="n">
        <v>1613728.060042171</v>
      </c>
      <c r="AF6" t="n">
        <v>1.958049614791546e-06</v>
      </c>
      <c r="AG6" t="n">
        <v>15</v>
      </c>
      <c r="AH6" t="n">
        <v>1459716.118873303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0.9489</v>
      </c>
      <c r="E7" t="n">
        <v>105.38</v>
      </c>
      <c r="F7" t="n">
        <v>100.11</v>
      </c>
      <c r="G7" t="n">
        <v>48.83</v>
      </c>
      <c r="H7" t="n">
        <v>0.8100000000000001</v>
      </c>
      <c r="I7" t="n">
        <v>123</v>
      </c>
      <c r="J7" t="n">
        <v>131.25</v>
      </c>
      <c r="K7" t="n">
        <v>45</v>
      </c>
      <c r="L7" t="n">
        <v>6</v>
      </c>
      <c r="M7" t="n">
        <v>121</v>
      </c>
      <c r="N7" t="n">
        <v>20.25</v>
      </c>
      <c r="O7" t="n">
        <v>16421.36</v>
      </c>
      <c r="P7" t="n">
        <v>1014.45</v>
      </c>
      <c r="Q7" t="n">
        <v>1206.62</v>
      </c>
      <c r="R7" t="n">
        <v>356.56</v>
      </c>
      <c r="S7" t="n">
        <v>133.29</v>
      </c>
      <c r="T7" t="n">
        <v>94374.89</v>
      </c>
      <c r="U7" t="n">
        <v>0.37</v>
      </c>
      <c r="V7" t="n">
        <v>0.75</v>
      </c>
      <c r="W7" t="n">
        <v>0.47</v>
      </c>
      <c r="X7" t="n">
        <v>5.57</v>
      </c>
      <c r="Y7" t="n">
        <v>0.5</v>
      </c>
      <c r="Z7" t="n">
        <v>10</v>
      </c>
      <c r="AA7" t="n">
        <v>1141.736589622243</v>
      </c>
      <c r="AB7" t="n">
        <v>1562.174371784561</v>
      </c>
      <c r="AC7" t="n">
        <v>1413.082642266943</v>
      </c>
      <c r="AD7" t="n">
        <v>1141736.589622243</v>
      </c>
      <c r="AE7" t="n">
        <v>1562174.371784561</v>
      </c>
      <c r="AF7" t="n">
        <v>1.994196929779648e-06</v>
      </c>
      <c r="AG7" t="n">
        <v>15</v>
      </c>
      <c r="AH7" t="n">
        <v>1413082.642266943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0.9617</v>
      </c>
      <c r="E8" t="n">
        <v>103.99</v>
      </c>
      <c r="F8" t="n">
        <v>99.2</v>
      </c>
      <c r="G8" t="n">
        <v>57.23</v>
      </c>
      <c r="H8" t="n">
        <v>0.93</v>
      </c>
      <c r="I8" t="n">
        <v>104</v>
      </c>
      <c r="J8" t="n">
        <v>132.58</v>
      </c>
      <c r="K8" t="n">
        <v>45</v>
      </c>
      <c r="L8" t="n">
        <v>7</v>
      </c>
      <c r="M8" t="n">
        <v>102</v>
      </c>
      <c r="N8" t="n">
        <v>20.59</v>
      </c>
      <c r="O8" t="n">
        <v>16585.95</v>
      </c>
      <c r="P8" t="n">
        <v>1000.91</v>
      </c>
      <c r="Q8" t="n">
        <v>1206.59</v>
      </c>
      <c r="R8" t="n">
        <v>325.69</v>
      </c>
      <c r="S8" t="n">
        <v>133.29</v>
      </c>
      <c r="T8" t="n">
        <v>79036.56</v>
      </c>
      <c r="U8" t="n">
        <v>0.41</v>
      </c>
      <c r="V8" t="n">
        <v>0.75</v>
      </c>
      <c r="W8" t="n">
        <v>0.44</v>
      </c>
      <c r="X8" t="n">
        <v>4.66</v>
      </c>
      <c r="Y8" t="n">
        <v>0.5</v>
      </c>
      <c r="Z8" t="n">
        <v>10</v>
      </c>
      <c r="AA8" t="n">
        <v>1114.938310340012</v>
      </c>
      <c r="AB8" t="n">
        <v>1525.507783813969</v>
      </c>
      <c r="AC8" t="n">
        <v>1379.915461990385</v>
      </c>
      <c r="AD8" t="n">
        <v>1114938.310340012</v>
      </c>
      <c r="AE8" t="n">
        <v>1525507.783813969</v>
      </c>
      <c r="AF8" t="n">
        <v>2.021097257212654e-06</v>
      </c>
      <c r="AG8" t="n">
        <v>15</v>
      </c>
      <c r="AH8" t="n">
        <v>1379915.461990386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98.43000000000001</v>
      </c>
      <c r="G9" t="n">
        <v>65.62</v>
      </c>
      <c r="H9" t="n">
        <v>1.06</v>
      </c>
      <c r="I9" t="n">
        <v>90</v>
      </c>
      <c r="J9" t="n">
        <v>133.92</v>
      </c>
      <c r="K9" t="n">
        <v>45</v>
      </c>
      <c r="L9" t="n">
        <v>8</v>
      </c>
      <c r="M9" t="n">
        <v>88</v>
      </c>
      <c r="N9" t="n">
        <v>20.93</v>
      </c>
      <c r="O9" t="n">
        <v>16751.02</v>
      </c>
      <c r="P9" t="n">
        <v>988.13</v>
      </c>
      <c r="Q9" t="n">
        <v>1206.62</v>
      </c>
      <c r="R9" t="n">
        <v>299.16</v>
      </c>
      <c r="S9" t="n">
        <v>133.29</v>
      </c>
      <c r="T9" t="n">
        <v>65843.41</v>
      </c>
      <c r="U9" t="n">
        <v>0.45</v>
      </c>
      <c r="V9" t="n">
        <v>0.76</v>
      </c>
      <c r="W9" t="n">
        <v>0.42</v>
      </c>
      <c r="X9" t="n">
        <v>3.89</v>
      </c>
      <c r="Y9" t="n">
        <v>0.5</v>
      </c>
      <c r="Z9" t="n">
        <v>10</v>
      </c>
      <c r="AA9" t="n">
        <v>1091.961743737352</v>
      </c>
      <c r="AB9" t="n">
        <v>1494.070231733632</v>
      </c>
      <c r="AC9" t="n">
        <v>1351.478265757714</v>
      </c>
      <c r="AD9" t="n">
        <v>1091961.743737352</v>
      </c>
      <c r="AE9" t="n">
        <v>1494070.231733633</v>
      </c>
      <c r="AF9" t="n">
        <v>2.043163932060042e-06</v>
      </c>
      <c r="AG9" t="n">
        <v>15</v>
      </c>
      <c r="AH9" t="n">
        <v>1351478.265757714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0.9756</v>
      </c>
      <c r="E10" t="n">
        <v>102.5</v>
      </c>
      <c r="F10" t="n">
        <v>98.33</v>
      </c>
      <c r="G10" t="n">
        <v>73.73999999999999</v>
      </c>
      <c r="H10" t="n">
        <v>1.18</v>
      </c>
      <c r="I10" t="n">
        <v>80</v>
      </c>
      <c r="J10" t="n">
        <v>135.27</v>
      </c>
      <c r="K10" t="n">
        <v>45</v>
      </c>
      <c r="L10" t="n">
        <v>9</v>
      </c>
      <c r="M10" t="n">
        <v>78</v>
      </c>
      <c r="N10" t="n">
        <v>21.27</v>
      </c>
      <c r="O10" t="n">
        <v>16916.71</v>
      </c>
      <c r="P10" t="n">
        <v>980.86</v>
      </c>
      <c r="Q10" t="n">
        <v>1206.59</v>
      </c>
      <c r="R10" t="n">
        <v>296.92</v>
      </c>
      <c r="S10" t="n">
        <v>133.29</v>
      </c>
      <c r="T10" t="n">
        <v>64772.46</v>
      </c>
      <c r="U10" t="n">
        <v>0.45</v>
      </c>
      <c r="V10" t="n">
        <v>0.76</v>
      </c>
      <c r="W10" t="n">
        <v>0.39</v>
      </c>
      <c r="X10" t="n">
        <v>3.79</v>
      </c>
      <c r="Y10" t="n">
        <v>0.5</v>
      </c>
      <c r="Z10" t="n">
        <v>10</v>
      </c>
      <c r="AA10" t="n">
        <v>1081.972689982629</v>
      </c>
      <c r="AB10" t="n">
        <v>1480.40276770047</v>
      </c>
      <c r="AC10" t="n">
        <v>1339.115205309471</v>
      </c>
      <c r="AD10" t="n">
        <v>1081972.689982629</v>
      </c>
      <c r="AE10" t="n">
        <v>1480402.76770047</v>
      </c>
      <c r="AF10" t="n">
        <v>2.050309331534434e-06</v>
      </c>
      <c r="AG10" t="n">
        <v>15</v>
      </c>
      <c r="AH10" t="n">
        <v>1339115.205309471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0.983</v>
      </c>
      <c r="E11" t="n">
        <v>101.73</v>
      </c>
      <c r="F11" t="n">
        <v>97.79000000000001</v>
      </c>
      <c r="G11" t="n">
        <v>82.64</v>
      </c>
      <c r="H11" t="n">
        <v>1.29</v>
      </c>
      <c r="I11" t="n">
        <v>71</v>
      </c>
      <c r="J11" t="n">
        <v>136.61</v>
      </c>
      <c r="K11" t="n">
        <v>45</v>
      </c>
      <c r="L11" t="n">
        <v>10</v>
      </c>
      <c r="M11" t="n">
        <v>69</v>
      </c>
      <c r="N11" t="n">
        <v>21.61</v>
      </c>
      <c r="O11" t="n">
        <v>17082.76</v>
      </c>
      <c r="P11" t="n">
        <v>970.96</v>
      </c>
      <c r="Q11" t="n">
        <v>1206.59</v>
      </c>
      <c r="R11" t="n">
        <v>278.08</v>
      </c>
      <c r="S11" t="n">
        <v>133.29</v>
      </c>
      <c r="T11" t="n">
        <v>55396.23</v>
      </c>
      <c r="U11" t="n">
        <v>0.48</v>
      </c>
      <c r="V11" t="n">
        <v>0.76</v>
      </c>
      <c r="W11" t="n">
        <v>0.39</v>
      </c>
      <c r="X11" t="n">
        <v>3.25</v>
      </c>
      <c r="Y11" t="n">
        <v>0.5</v>
      </c>
      <c r="Z11" t="n">
        <v>10</v>
      </c>
      <c r="AA11" t="n">
        <v>1065.417115149778</v>
      </c>
      <c r="AB11" t="n">
        <v>1457.750699833749</v>
      </c>
      <c r="AC11" t="n">
        <v>1318.625019007573</v>
      </c>
      <c r="AD11" t="n">
        <v>1065417.115149778</v>
      </c>
      <c r="AE11" t="n">
        <v>1457750.699833749</v>
      </c>
      <c r="AF11" t="n">
        <v>2.065861083331641e-06</v>
      </c>
      <c r="AG11" t="n">
        <v>15</v>
      </c>
      <c r="AH11" t="n">
        <v>1318625.019007573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0.9878</v>
      </c>
      <c r="E12" t="n">
        <v>101.23</v>
      </c>
      <c r="F12" t="n">
        <v>97.45999999999999</v>
      </c>
      <c r="G12" t="n">
        <v>91.37</v>
      </c>
      <c r="H12" t="n">
        <v>1.41</v>
      </c>
      <c r="I12" t="n">
        <v>64</v>
      </c>
      <c r="J12" t="n">
        <v>137.96</v>
      </c>
      <c r="K12" t="n">
        <v>45</v>
      </c>
      <c r="L12" t="n">
        <v>11</v>
      </c>
      <c r="M12" t="n">
        <v>62</v>
      </c>
      <c r="N12" t="n">
        <v>21.96</v>
      </c>
      <c r="O12" t="n">
        <v>17249.3</v>
      </c>
      <c r="P12" t="n">
        <v>962.72</v>
      </c>
      <c r="Q12" t="n">
        <v>1206.59</v>
      </c>
      <c r="R12" t="n">
        <v>267.04</v>
      </c>
      <c r="S12" t="n">
        <v>133.29</v>
      </c>
      <c r="T12" t="n">
        <v>49913.21</v>
      </c>
      <c r="U12" t="n">
        <v>0.5</v>
      </c>
      <c r="V12" t="n">
        <v>0.77</v>
      </c>
      <c r="W12" t="n">
        <v>0.39</v>
      </c>
      <c r="X12" t="n">
        <v>2.93</v>
      </c>
      <c r="Y12" t="n">
        <v>0.5</v>
      </c>
      <c r="Z12" t="n">
        <v>10</v>
      </c>
      <c r="AA12" t="n">
        <v>1053.226922216576</v>
      </c>
      <c r="AB12" t="n">
        <v>1441.071540069187</v>
      </c>
      <c r="AC12" t="n">
        <v>1303.537694841593</v>
      </c>
      <c r="AD12" t="n">
        <v>1053226.922216577</v>
      </c>
      <c r="AE12" t="n">
        <v>1441071.540069187</v>
      </c>
      <c r="AF12" t="n">
        <v>2.075948706119018e-06</v>
      </c>
      <c r="AG12" t="n">
        <v>15</v>
      </c>
      <c r="AH12" t="n">
        <v>1303537.694841593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0.9926</v>
      </c>
      <c r="E13" t="n">
        <v>100.75</v>
      </c>
      <c r="F13" t="n">
        <v>97.14</v>
      </c>
      <c r="G13" t="n">
        <v>100.49</v>
      </c>
      <c r="H13" t="n">
        <v>1.52</v>
      </c>
      <c r="I13" t="n">
        <v>58</v>
      </c>
      <c r="J13" t="n">
        <v>139.32</v>
      </c>
      <c r="K13" t="n">
        <v>45</v>
      </c>
      <c r="L13" t="n">
        <v>12</v>
      </c>
      <c r="M13" t="n">
        <v>56</v>
      </c>
      <c r="N13" t="n">
        <v>22.32</v>
      </c>
      <c r="O13" t="n">
        <v>17416.34</v>
      </c>
      <c r="P13" t="n">
        <v>953.41</v>
      </c>
      <c r="Q13" t="n">
        <v>1206.6</v>
      </c>
      <c r="R13" t="n">
        <v>256.11</v>
      </c>
      <c r="S13" t="n">
        <v>133.29</v>
      </c>
      <c r="T13" t="n">
        <v>44479.31</v>
      </c>
      <c r="U13" t="n">
        <v>0.52</v>
      </c>
      <c r="V13" t="n">
        <v>0.77</v>
      </c>
      <c r="W13" t="n">
        <v>0.36</v>
      </c>
      <c r="X13" t="n">
        <v>2.6</v>
      </c>
      <c r="Y13" t="n">
        <v>0.5</v>
      </c>
      <c r="Z13" t="n">
        <v>10</v>
      </c>
      <c r="AA13" t="n">
        <v>1032.697286219816</v>
      </c>
      <c r="AB13" t="n">
        <v>1412.981986394801</v>
      </c>
      <c r="AC13" t="n">
        <v>1278.128968745953</v>
      </c>
      <c r="AD13" t="n">
        <v>1032697.286219816</v>
      </c>
      <c r="AE13" t="n">
        <v>1412981.9863948</v>
      </c>
      <c r="AF13" t="n">
        <v>2.086036328906396e-06</v>
      </c>
      <c r="AG13" t="n">
        <v>14</v>
      </c>
      <c r="AH13" t="n">
        <v>1278128.968745953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0.9949</v>
      </c>
      <c r="E14" t="n">
        <v>100.51</v>
      </c>
      <c r="F14" t="n">
        <v>97</v>
      </c>
      <c r="G14" t="n">
        <v>107.77</v>
      </c>
      <c r="H14" t="n">
        <v>1.63</v>
      </c>
      <c r="I14" t="n">
        <v>54</v>
      </c>
      <c r="J14" t="n">
        <v>140.67</v>
      </c>
      <c r="K14" t="n">
        <v>45</v>
      </c>
      <c r="L14" t="n">
        <v>13</v>
      </c>
      <c r="M14" t="n">
        <v>52</v>
      </c>
      <c r="N14" t="n">
        <v>22.68</v>
      </c>
      <c r="O14" t="n">
        <v>17583.88</v>
      </c>
      <c r="P14" t="n">
        <v>948.34</v>
      </c>
      <c r="Q14" t="n">
        <v>1206.61</v>
      </c>
      <c r="R14" t="n">
        <v>251.34</v>
      </c>
      <c r="S14" t="n">
        <v>133.29</v>
      </c>
      <c r="T14" t="n">
        <v>42113.73</v>
      </c>
      <c r="U14" t="n">
        <v>0.53</v>
      </c>
      <c r="V14" t="n">
        <v>0.77</v>
      </c>
      <c r="W14" t="n">
        <v>0.36</v>
      </c>
      <c r="X14" t="n">
        <v>2.46</v>
      </c>
      <c r="Y14" t="n">
        <v>0.5</v>
      </c>
      <c r="Z14" t="n">
        <v>10</v>
      </c>
      <c r="AA14" t="n">
        <v>1025.99108086301</v>
      </c>
      <c r="AB14" t="n">
        <v>1403.806260368718</v>
      </c>
      <c r="AC14" t="n">
        <v>1269.828961133588</v>
      </c>
      <c r="AD14" t="n">
        <v>1025991.08086301</v>
      </c>
      <c r="AE14" t="n">
        <v>1403806.260368718</v>
      </c>
      <c r="AF14" t="n">
        <v>2.090869981492014e-06</v>
      </c>
      <c r="AG14" t="n">
        <v>14</v>
      </c>
      <c r="AH14" t="n">
        <v>1269828.961133588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0.999</v>
      </c>
      <c r="E15" t="n">
        <v>100.1</v>
      </c>
      <c r="F15" t="n">
        <v>96.72</v>
      </c>
      <c r="G15" t="n">
        <v>118.43</v>
      </c>
      <c r="H15" t="n">
        <v>1.74</v>
      </c>
      <c r="I15" t="n">
        <v>49</v>
      </c>
      <c r="J15" t="n">
        <v>142.04</v>
      </c>
      <c r="K15" t="n">
        <v>45</v>
      </c>
      <c r="L15" t="n">
        <v>14</v>
      </c>
      <c r="M15" t="n">
        <v>47</v>
      </c>
      <c r="N15" t="n">
        <v>23.04</v>
      </c>
      <c r="O15" t="n">
        <v>17751.93</v>
      </c>
      <c r="P15" t="n">
        <v>938.67</v>
      </c>
      <c r="Q15" t="n">
        <v>1206.6</v>
      </c>
      <c r="R15" t="n">
        <v>241.79</v>
      </c>
      <c r="S15" t="n">
        <v>133.29</v>
      </c>
      <c r="T15" t="n">
        <v>37363.97</v>
      </c>
      <c r="U15" t="n">
        <v>0.55</v>
      </c>
      <c r="V15" t="n">
        <v>0.77</v>
      </c>
      <c r="W15" t="n">
        <v>0.35</v>
      </c>
      <c r="X15" t="n">
        <v>2.18</v>
      </c>
      <c r="Y15" t="n">
        <v>0.5</v>
      </c>
      <c r="Z15" t="n">
        <v>10</v>
      </c>
      <c r="AA15" t="n">
        <v>1013.53426926549</v>
      </c>
      <c r="AB15" t="n">
        <v>1386.76230118525</v>
      </c>
      <c r="AC15" t="n">
        <v>1254.411653493243</v>
      </c>
      <c r="AD15" t="n">
        <v>1013534.26926549</v>
      </c>
      <c r="AE15" t="n">
        <v>1386762.30118525</v>
      </c>
      <c r="AF15" t="n">
        <v>2.099486492622898e-06</v>
      </c>
      <c r="AG15" t="n">
        <v>14</v>
      </c>
      <c r="AH15" t="n">
        <v>1254411.653493243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1.0017</v>
      </c>
      <c r="E16" t="n">
        <v>99.83</v>
      </c>
      <c r="F16" t="n">
        <v>96.52</v>
      </c>
      <c r="G16" t="n">
        <v>125.9</v>
      </c>
      <c r="H16" t="n">
        <v>1.85</v>
      </c>
      <c r="I16" t="n">
        <v>46</v>
      </c>
      <c r="J16" t="n">
        <v>143.4</v>
      </c>
      <c r="K16" t="n">
        <v>45</v>
      </c>
      <c r="L16" t="n">
        <v>15</v>
      </c>
      <c r="M16" t="n">
        <v>44</v>
      </c>
      <c r="N16" t="n">
        <v>23.41</v>
      </c>
      <c r="O16" t="n">
        <v>17920.49</v>
      </c>
      <c r="P16" t="n">
        <v>930.46</v>
      </c>
      <c r="Q16" t="n">
        <v>1206.6</v>
      </c>
      <c r="R16" t="n">
        <v>235.01</v>
      </c>
      <c r="S16" t="n">
        <v>133.29</v>
      </c>
      <c r="T16" t="n">
        <v>33986.71</v>
      </c>
      <c r="U16" t="n">
        <v>0.57</v>
      </c>
      <c r="V16" t="n">
        <v>0.78</v>
      </c>
      <c r="W16" t="n">
        <v>0.35</v>
      </c>
      <c r="X16" t="n">
        <v>1.98</v>
      </c>
      <c r="Y16" t="n">
        <v>0.5</v>
      </c>
      <c r="Z16" t="n">
        <v>10</v>
      </c>
      <c r="AA16" t="n">
        <v>1003.771348237244</v>
      </c>
      <c r="AB16" t="n">
        <v>1373.404241924726</v>
      </c>
      <c r="AC16" t="n">
        <v>1242.328468660389</v>
      </c>
      <c r="AD16" t="n">
        <v>1003771.348237244</v>
      </c>
      <c r="AE16" t="n">
        <v>1373404.241924725</v>
      </c>
      <c r="AF16" t="n">
        <v>2.105160780440798e-06</v>
      </c>
      <c r="AG16" t="n">
        <v>14</v>
      </c>
      <c r="AH16" t="n">
        <v>1242328.468660389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0.999</v>
      </c>
      <c r="E17" t="n">
        <v>100.1</v>
      </c>
      <c r="F17" t="n">
        <v>96.87</v>
      </c>
      <c r="G17" t="n">
        <v>135.17</v>
      </c>
      <c r="H17" t="n">
        <v>1.96</v>
      </c>
      <c r="I17" t="n">
        <v>43</v>
      </c>
      <c r="J17" t="n">
        <v>144.77</v>
      </c>
      <c r="K17" t="n">
        <v>45</v>
      </c>
      <c r="L17" t="n">
        <v>16</v>
      </c>
      <c r="M17" t="n">
        <v>41</v>
      </c>
      <c r="N17" t="n">
        <v>23.78</v>
      </c>
      <c r="O17" t="n">
        <v>18089.56</v>
      </c>
      <c r="P17" t="n">
        <v>929.8099999999999</v>
      </c>
      <c r="Q17" t="n">
        <v>1206.59</v>
      </c>
      <c r="R17" t="n">
        <v>248.09</v>
      </c>
      <c r="S17" t="n">
        <v>133.29</v>
      </c>
      <c r="T17" t="n">
        <v>40541.94</v>
      </c>
      <c r="U17" t="n">
        <v>0.54</v>
      </c>
      <c r="V17" t="n">
        <v>0.77</v>
      </c>
      <c r="W17" t="n">
        <v>0.34</v>
      </c>
      <c r="X17" t="n">
        <v>2.33</v>
      </c>
      <c r="Y17" t="n">
        <v>0.5</v>
      </c>
      <c r="Z17" t="n">
        <v>10</v>
      </c>
      <c r="AA17" t="n">
        <v>1005.949356189799</v>
      </c>
      <c r="AB17" t="n">
        <v>1376.384288492341</v>
      </c>
      <c r="AC17" t="n">
        <v>1245.024103766113</v>
      </c>
      <c r="AD17" t="n">
        <v>1005949.356189799</v>
      </c>
      <c r="AE17" t="n">
        <v>1376384.288492341</v>
      </c>
      <c r="AF17" t="n">
        <v>2.099486492622898e-06</v>
      </c>
      <c r="AG17" t="n">
        <v>14</v>
      </c>
      <c r="AH17" t="n">
        <v>1245024.103766113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1.0051</v>
      </c>
      <c r="E18" t="n">
        <v>99.48999999999999</v>
      </c>
      <c r="F18" t="n">
        <v>96.33</v>
      </c>
      <c r="G18" t="n">
        <v>144.5</v>
      </c>
      <c r="H18" t="n">
        <v>2.06</v>
      </c>
      <c r="I18" t="n">
        <v>40</v>
      </c>
      <c r="J18" t="n">
        <v>146.15</v>
      </c>
      <c r="K18" t="n">
        <v>45</v>
      </c>
      <c r="L18" t="n">
        <v>17</v>
      </c>
      <c r="M18" t="n">
        <v>38</v>
      </c>
      <c r="N18" t="n">
        <v>24.15</v>
      </c>
      <c r="O18" t="n">
        <v>18259.16</v>
      </c>
      <c r="P18" t="n">
        <v>918.1900000000001</v>
      </c>
      <c r="Q18" t="n">
        <v>1206.59</v>
      </c>
      <c r="R18" t="n">
        <v>229</v>
      </c>
      <c r="S18" t="n">
        <v>133.29</v>
      </c>
      <c r="T18" t="n">
        <v>31012.1</v>
      </c>
      <c r="U18" t="n">
        <v>0.58</v>
      </c>
      <c r="V18" t="n">
        <v>0.78</v>
      </c>
      <c r="W18" t="n">
        <v>0.34</v>
      </c>
      <c r="X18" t="n">
        <v>1.8</v>
      </c>
      <c r="Y18" t="n">
        <v>0.5</v>
      </c>
      <c r="Z18" t="n">
        <v>10</v>
      </c>
      <c r="AA18" t="n">
        <v>989.9349630498381</v>
      </c>
      <c r="AB18" t="n">
        <v>1354.472689293083</v>
      </c>
      <c r="AC18" t="n">
        <v>1225.20371684131</v>
      </c>
      <c r="AD18" t="n">
        <v>989934.9630498381</v>
      </c>
      <c r="AE18" t="n">
        <v>1354472.689293084</v>
      </c>
      <c r="AF18" t="n">
        <v>2.11230617991519e-06</v>
      </c>
      <c r="AG18" t="n">
        <v>14</v>
      </c>
      <c r="AH18" t="n">
        <v>1225203.71684131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1.0065</v>
      </c>
      <c r="E19" t="n">
        <v>99.36</v>
      </c>
      <c r="F19" t="n">
        <v>96.25</v>
      </c>
      <c r="G19" t="n">
        <v>151.98</v>
      </c>
      <c r="H19" t="n">
        <v>2.16</v>
      </c>
      <c r="I19" t="n">
        <v>38</v>
      </c>
      <c r="J19" t="n">
        <v>147.53</v>
      </c>
      <c r="K19" t="n">
        <v>45</v>
      </c>
      <c r="L19" t="n">
        <v>18</v>
      </c>
      <c r="M19" t="n">
        <v>36</v>
      </c>
      <c r="N19" t="n">
        <v>24.53</v>
      </c>
      <c r="O19" t="n">
        <v>18429.27</v>
      </c>
      <c r="P19" t="n">
        <v>910.78</v>
      </c>
      <c r="Q19" t="n">
        <v>1206.59</v>
      </c>
      <c r="R19" t="n">
        <v>226.04</v>
      </c>
      <c r="S19" t="n">
        <v>133.29</v>
      </c>
      <c r="T19" t="n">
        <v>29540.54</v>
      </c>
      <c r="U19" t="n">
        <v>0.59</v>
      </c>
      <c r="V19" t="n">
        <v>0.78</v>
      </c>
      <c r="W19" t="n">
        <v>0.34</v>
      </c>
      <c r="X19" t="n">
        <v>1.71</v>
      </c>
      <c r="Y19" t="n">
        <v>0.5</v>
      </c>
      <c r="Z19" t="n">
        <v>10</v>
      </c>
      <c r="AA19" t="n">
        <v>982.2236174051088</v>
      </c>
      <c r="AB19" t="n">
        <v>1343.921685981406</v>
      </c>
      <c r="AC19" t="n">
        <v>1215.659686477273</v>
      </c>
      <c r="AD19" t="n">
        <v>982223.6174051089</v>
      </c>
      <c r="AE19" t="n">
        <v>1343921.685981406</v>
      </c>
      <c r="AF19" t="n">
        <v>2.115248403228175e-06</v>
      </c>
      <c r="AG19" t="n">
        <v>14</v>
      </c>
      <c r="AH19" t="n">
        <v>1215659.686477273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1.0079</v>
      </c>
      <c r="E20" t="n">
        <v>99.22</v>
      </c>
      <c r="F20" t="n">
        <v>96.16</v>
      </c>
      <c r="G20" t="n">
        <v>160.27</v>
      </c>
      <c r="H20" t="n">
        <v>2.26</v>
      </c>
      <c r="I20" t="n">
        <v>36</v>
      </c>
      <c r="J20" t="n">
        <v>148.91</v>
      </c>
      <c r="K20" t="n">
        <v>45</v>
      </c>
      <c r="L20" t="n">
        <v>19</v>
      </c>
      <c r="M20" t="n">
        <v>34</v>
      </c>
      <c r="N20" t="n">
        <v>24.92</v>
      </c>
      <c r="O20" t="n">
        <v>18599.92</v>
      </c>
      <c r="P20" t="n">
        <v>904.46</v>
      </c>
      <c r="Q20" t="n">
        <v>1206.59</v>
      </c>
      <c r="R20" t="n">
        <v>223.01</v>
      </c>
      <c r="S20" t="n">
        <v>133.29</v>
      </c>
      <c r="T20" t="n">
        <v>28035.16</v>
      </c>
      <c r="U20" t="n">
        <v>0.6</v>
      </c>
      <c r="V20" t="n">
        <v>0.78</v>
      </c>
      <c r="W20" t="n">
        <v>0.33</v>
      </c>
      <c r="X20" t="n">
        <v>1.62</v>
      </c>
      <c r="Y20" t="n">
        <v>0.5</v>
      </c>
      <c r="Z20" t="n">
        <v>10</v>
      </c>
      <c r="AA20" t="n">
        <v>975.466258453923</v>
      </c>
      <c r="AB20" t="n">
        <v>1334.675969350756</v>
      </c>
      <c r="AC20" t="n">
        <v>1207.296368065407</v>
      </c>
      <c r="AD20" t="n">
        <v>975466.258453923</v>
      </c>
      <c r="AE20" t="n">
        <v>1334675.969350756</v>
      </c>
      <c r="AF20" t="n">
        <v>2.11819062654116e-06</v>
      </c>
      <c r="AG20" t="n">
        <v>14</v>
      </c>
      <c r="AH20" t="n">
        <v>1207296.368065407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1.0094</v>
      </c>
      <c r="E21" t="n">
        <v>99.06999999999999</v>
      </c>
      <c r="F21" t="n">
        <v>96.06999999999999</v>
      </c>
      <c r="G21" t="n">
        <v>169.54</v>
      </c>
      <c r="H21" t="n">
        <v>2.36</v>
      </c>
      <c r="I21" t="n">
        <v>34</v>
      </c>
      <c r="J21" t="n">
        <v>150.3</v>
      </c>
      <c r="K21" t="n">
        <v>45</v>
      </c>
      <c r="L21" t="n">
        <v>20</v>
      </c>
      <c r="M21" t="n">
        <v>32</v>
      </c>
      <c r="N21" t="n">
        <v>25.3</v>
      </c>
      <c r="O21" t="n">
        <v>18771.1</v>
      </c>
      <c r="P21" t="n">
        <v>898.85</v>
      </c>
      <c r="Q21" t="n">
        <v>1206.6</v>
      </c>
      <c r="R21" t="n">
        <v>220.05</v>
      </c>
      <c r="S21" t="n">
        <v>133.29</v>
      </c>
      <c r="T21" t="n">
        <v>26567.82</v>
      </c>
      <c r="U21" t="n">
        <v>0.61</v>
      </c>
      <c r="V21" t="n">
        <v>0.78</v>
      </c>
      <c r="W21" t="n">
        <v>0.33</v>
      </c>
      <c r="X21" t="n">
        <v>1.53</v>
      </c>
      <c r="Y21" t="n">
        <v>0.5</v>
      </c>
      <c r="Z21" t="n">
        <v>10</v>
      </c>
      <c r="AA21" t="n">
        <v>969.2547104355397</v>
      </c>
      <c r="AB21" t="n">
        <v>1326.177055317845</v>
      </c>
      <c r="AC21" t="n">
        <v>1199.608578459497</v>
      </c>
      <c r="AD21" t="n">
        <v>969254.7104355397</v>
      </c>
      <c r="AE21" t="n">
        <v>1326177.055317845</v>
      </c>
      <c r="AF21" t="n">
        <v>2.121343008662216e-06</v>
      </c>
      <c r="AG21" t="n">
        <v>14</v>
      </c>
      <c r="AH21" t="n">
        <v>1199608.578459497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1.011</v>
      </c>
      <c r="E22" t="n">
        <v>98.91</v>
      </c>
      <c r="F22" t="n">
        <v>95.95999999999999</v>
      </c>
      <c r="G22" t="n">
        <v>179.93</v>
      </c>
      <c r="H22" t="n">
        <v>2.45</v>
      </c>
      <c r="I22" t="n">
        <v>32</v>
      </c>
      <c r="J22" t="n">
        <v>151.69</v>
      </c>
      <c r="K22" t="n">
        <v>45</v>
      </c>
      <c r="L22" t="n">
        <v>21</v>
      </c>
      <c r="M22" t="n">
        <v>30</v>
      </c>
      <c r="N22" t="n">
        <v>25.7</v>
      </c>
      <c r="O22" t="n">
        <v>18942.82</v>
      </c>
      <c r="P22" t="n">
        <v>892.6900000000001</v>
      </c>
      <c r="Q22" t="n">
        <v>1206.59</v>
      </c>
      <c r="R22" t="n">
        <v>216.25</v>
      </c>
      <c r="S22" t="n">
        <v>133.29</v>
      </c>
      <c r="T22" t="n">
        <v>24674.93</v>
      </c>
      <c r="U22" t="n">
        <v>0.62</v>
      </c>
      <c r="V22" t="n">
        <v>0.78</v>
      </c>
      <c r="W22" t="n">
        <v>0.33</v>
      </c>
      <c r="X22" t="n">
        <v>1.42</v>
      </c>
      <c r="Y22" t="n">
        <v>0.5</v>
      </c>
      <c r="Z22" t="n">
        <v>10</v>
      </c>
      <c r="AA22" t="n">
        <v>962.4851317685433</v>
      </c>
      <c r="AB22" t="n">
        <v>1316.914619132928</v>
      </c>
      <c r="AC22" t="n">
        <v>1191.230136184157</v>
      </c>
      <c r="AD22" t="n">
        <v>962485.1317685433</v>
      </c>
      <c r="AE22" t="n">
        <v>1316914.619132928</v>
      </c>
      <c r="AF22" t="n">
        <v>2.124705549591342e-06</v>
      </c>
      <c r="AG22" t="n">
        <v>14</v>
      </c>
      <c r="AH22" t="n">
        <v>1191230.136184157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1.0125</v>
      </c>
      <c r="E23" t="n">
        <v>98.76000000000001</v>
      </c>
      <c r="F23" t="n">
        <v>95.86</v>
      </c>
      <c r="G23" t="n">
        <v>191.73</v>
      </c>
      <c r="H23" t="n">
        <v>2.54</v>
      </c>
      <c r="I23" t="n">
        <v>30</v>
      </c>
      <c r="J23" t="n">
        <v>153.09</v>
      </c>
      <c r="K23" t="n">
        <v>45</v>
      </c>
      <c r="L23" t="n">
        <v>22</v>
      </c>
      <c r="M23" t="n">
        <v>28</v>
      </c>
      <c r="N23" t="n">
        <v>26.09</v>
      </c>
      <c r="O23" t="n">
        <v>19115.09</v>
      </c>
      <c r="P23" t="n">
        <v>885.34</v>
      </c>
      <c r="Q23" t="n">
        <v>1206.59</v>
      </c>
      <c r="R23" t="n">
        <v>212.84</v>
      </c>
      <c r="S23" t="n">
        <v>133.29</v>
      </c>
      <c r="T23" t="n">
        <v>22982.48</v>
      </c>
      <c r="U23" t="n">
        <v>0.63</v>
      </c>
      <c r="V23" t="n">
        <v>0.78</v>
      </c>
      <c r="W23" t="n">
        <v>0.33</v>
      </c>
      <c r="X23" t="n">
        <v>1.33</v>
      </c>
      <c r="Y23" t="n">
        <v>0.5</v>
      </c>
      <c r="Z23" t="n">
        <v>10</v>
      </c>
      <c r="AA23" t="n">
        <v>954.8064628320199</v>
      </c>
      <c r="AB23" t="n">
        <v>1306.408325535012</v>
      </c>
      <c r="AC23" t="n">
        <v>1181.726548501551</v>
      </c>
      <c r="AD23" t="n">
        <v>954806.4628320199</v>
      </c>
      <c r="AE23" t="n">
        <v>1306408.325535012</v>
      </c>
      <c r="AF23" t="n">
        <v>2.127857931712397e-06</v>
      </c>
      <c r="AG23" t="n">
        <v>14</v>
      </c>
      <c r="AH23" t="n">
        <v>1181726.548501551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1.0119</v>
      </c>
      <c r="E24" t="n">
        <v>98.83</v>
      </c>
      <c r="F24" t="n">
        <v>95.95</v>
      </c>
      <c r="G24" t="n">
        <v>198.52</v>
      </c>
      <c r="H24" t="n">
        <v>2.64</v>
      </c>
      <c r="I24" t="n">
        <v>29</v>
      </c>
      <c r="J24" t="n">
        <v>154.49</v>
      </c>
      <c r="K24" t="n">
        <v>45</v>
      </c>
      <c r="L24" t="n">
        <v>23</v>
      </c>
      <c r="M24" t="n">
        <v>27</v>
      </c>
      <c r="N24" t="n">
        <v>26.49</v>
      </c>
      <c r="O24" t="n">
        <v>19287.9</v>
      </c>
      <c r="P24" t="n">
        <v>879.63</v>
      </c>
      <c r="Q24" t="n">
        <v>1206.59</v>
      </c>
      <c r="R24" t="n">
        <v>216.23</v>
      </c>
      <c r="S24" t="n">
        <v>133.29</v>
      </c>
      <c r="T24" t="n">
        <v>24680.12</v>
      </c>
      <c r="U24" t="n">
        <v>0.62</v>
      </c>
      <c r="V24" t="n">
        <v>0.78</v>
      </c>
      <c r="W24" t="n">
        <v>0.32</v>
      </c>
      <c r="X24" t="n">
        <v>1.41</v>
      </c>
      <c r="Y24" t="n">
        <v>0.5</v>
      </c>
      <c r="Z24" t="n">
        <v>10</v>
      </c>
      <c r="AA24" t="n">
        <v>950.4772937723901</v>
      </c>
      <c r="AB24" t="n">
        <v>1300.484965438167</v>
      </c>
      <c r="AC24" t="n">
        <v>1176.36850557886</v>
      </c>
      <c r="AD24" t="n">
        <v>950477.2937723901</v>
      </c>
      <c r="AE24" t="n">
        <v>1300484.965438167</v>
      </c>
      <c r="AF24" t="n">
        <v>2.126596978863975e-06</v>
      </c>
      <c r="AG24" t="n">
        <v>14</v>
      </c>
      <c r="AH24" t="n">
        <v>1176368.50557886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1.0143</v>
      </c>
      <c r="E25" t="n">
        <v>98.59</v>
      </c>
      <c r="F25" t="n">
        <v>95.77</v>
      </c>
      <c r="G25" t="n">
        <v>212.82</v>
      </c>
      <c r="H25" t="n">
        <v>2.73</v>
      </c>
      <c r="I25" t="n">
        <v>27</v>
      </c>
      <c r="J25" t="n">
        <v>155.9</v>
      </c>
      <c r="K25" t="n">
        <v>45</v>
      </c>
      <c r="L25" t="n">
        <v>24</v>
      </c>
      <c r="M25" t="n">
        <v>25</v>
      </c>
      <c r="N25" t="n">
        <v>26.9</v>
      </c>
      <c r="O25" t="n">
        <v>19461.27</v>
      </c>
      <c r="P25" t="n">
        <v>871.46</v>
      </c>
      <c r="Q25" t="n">
        <v>1206.6</v>
      </c>
      <c r="R25" t="n">
        <v>209.83</v>
      </c>
      <c r="S25" t="n">
        <v>133.29</v>
      </c>
      <c r="T25" t="n">
        <v>21493.27</v>
      </c>
      <c r="U25" t="n">
        <v>0.64</v>
      </c>
      <c r="V25" t="n">
        <v>0.78</v>
      </c>
      <c r="W25" t="n">
        <v>0.32</v>
      </c>
      <c r="X25" t="n">
        <v>1.23</v>
      </c>
      <c r="Y25" t="n">
        <v>0.5</v>
      </c>
      <c r="Z25" t="n">
        <v>10</v>
      </c>
      <c r="AA25" t="n">
        <v>941.3053957421861</v>
      </c>
      <c r="AB25" t="n">
        <v>1287.935569917658</v>
      </c>
      <c r="AC25" t="n">
        <v>1165.016806753642</v>
      </c>
      <c r="AD25" t="n">
        <v>941305.3957421861</v>
      </c>
      <c r="AE25" t="n">
        <v>1287935.569917658</v>
      </c>
      <c r="AF25" t="n">
        <v>2.131640790257664e-06</v>
      </c>
      <c r="AG25" t="n">
        <v>14</v>
      </c>
      <c r="AH25" t="n">
        <v>1165016.806753642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1.0155</v>
      </c>
      <c r="E26" t="n">
        <v>98.47</v>
      </c>
      <c r="F26" t="n">
        <v>95.68000000000001</v>
      </c>
      <c r="G26" t="n">
        <v>220.79</v>
      </c>
      <c r="H26" t="n">
        <v>2.81</v>
      </c>
      <c r="I26" t="n">
        <v>26</v>
      </c>
      <c r="J26" t="n">
        <v>157.31</v>
      </c>
      <c r="K26" t="n">
        <v>45</v>
      </c>
      <c r="L26" t="n">
        <v>25</v>
      </c>
      <c r="M26" t="n">
        <v>24</v>
      </c>
      <c r="N26" t="n">
        <v>27.31</v>
      </c>
      <c r="O26" t="n">
        <v>19635.2</v>
      </c>
      <c r="P26" t="n">
        <v>865.39</v>
      </c>
      <c r="Q26" t="n">
        <v>1206.62</v>
      </c>
      <c r="R26" t="n">
        <v>206.52</v>
      </c>
      <c r="S26" t="n">
        <v>133.29</v>
      </c>
      <c r="T26" t="n">
        <v>19843.47</v>
      </c>
      <c r="U26" t="n">
        <v>0.65</v>
      </c>
      <c r="V26" t="n">
        <v>0.78</v>
      </c>
      <c r="W26" t="n">
        <v>0.32</v>
      </c>
      <c r="X26" t="n">
        <v>1.14</v>
      </c>
      <c r="Y26" t="n">
        <v>0.5</v>
      </c>
      <c r="Z26" t="n">
        <v>10</v>
      </c>
      <c r="AA26" t="n">
        <v>935.0337188842365</v>
      </c>
      <c r="AB26" t="n">
        <v>1279.354384953756</v>
      </c>
      <c r="AC26" t="n">
        <v>1157.254598038925</v>
      </c>
      <c r="AD26" t="n">
        <v>935033.7188842364</v>
      </c>
      <c r="AE26" t="n">
        <v>1279354.384953756</v>
      </c>
      <c r="AF26" t="n">
        <v>2.134162695954508e-06</v>
      </c>
      <c r="AG26" t="n">
        <v>14</v>
      </c>
      <c r="AH26" t="n">
        <v>1157254.598038926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1.0157</v>
      </c>
      <c r="E27" t="n">
        <v>98.45</v>
      </c>
      <c r="F27" t="n">
        <v>95.68000000000001</v>
      </c>
      <c r="G27" t="n">
        <v>229.63</v>
      </c>
      <c r="H27" t="n">
        <v>2.9</v>
      </c>
      <c r="I27" t="n">
        <v>25</v>
      </c>
      <c r="J27" t="n">
        <v>158.72</v>
      </c>
      <c r="K27" t="n">
        <v>45</v>
      </c>
      <c r="L27" t="n">
        <v>26</v>
      </c>
      <c r="M27" t="n">
        <v>23</v>
      </c>
      <c r="N27" t="n">
        <v>27.72</v>
      </c>
      <c r="O27" t="n">
        <v>19809.69</v>
      </c>
      <c r="P27" t="n">
        <v>860.5</v>
      </c>
      <c r="Q27" t="n">
        <v>1206.59</v>
      </c>
      <c r="R27" t="n">
        <v>206.77</v>
      </c>
      <c r="S27" t="n">
        <v>133.29</v>
      </c>
      <c r="T27" t="n">
        <v>19974.21</v>
      </c>
      <c r="U27" t="n">
        <v>0.64</v>
      </c>
      <c r="V27" t="n">
        <v>0.78</v>
      </c>
      <c r="W27" t="n">
        <v>0.31</v>
      </c>
      <c r="X27" t="n">
        <v>1.14</v>
      </c>
      <c r="Y27" t="n">
        <v>0.5</v>
      </c>
      <c r="Z27" t="n">
        <v>10</v>
      </c>
      <c r="AA27" t="n">
        <v>930.6786687394467</v>
      </c>
      <c r="AB27" t="n">
        <v>1273.395613214402</v>
      </c>
      <c r="AC27" t="n">
        <v>1151.864523111187</v>
      </c>
      <c r="AD27" t="n">
        <v>930678.6687394467</v>
      </c>
      <c r="AE27" t="n">
        <v>1273395.613214402</v>
      </c>
      <c r="AF27" t="n">
        <v>2.134583013570649e-06</v>
      </c>
      <c r="AG27" t="n">
        <v>14</v>
      </c>
      <c r="AH27" t="n">
        <v>1151864.523111187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1.0172</v>
      </c>
      <c r="E28" t="n">
        <v>98.31</v>
      </c>
      <c r="F28" t="n">
        <v>95.56</v>
      </c>
      <c r="G28" t="n">
        <v>238.9</v>
      </c>
      <c r="H28" t="n">
        <v>2.99</v>
      </c>
      <c r="I28" t="n">
        <v>24</v>
      </c>
      <c r="J28" t="n">
        <v>160.14</v>
      </c>
      <c r="K28" t="n">
        <v>45</v>
      </c>
      <c r="L28" t="n">
        <v>27</v>
      </c>
      <c r="M28" t="n">
        <v>21</v>
      </c>
      <c r="N28" t="n">
        <v>28.14</v>
      </c>
      <c r="O28" t="n">
        <v>19984.89</v>
      </c>
      <c r="P28" t="n">
        <v>851.6799999999999</v>
      </c>
      <c r="Q28" t="n">
        <v>1206.59</v>
      </c>
      <c r="R28" t="n">
        <v>202.62</v>
      </c>
      <c r="S28" t="n">
        <v>133.29</v>
      </c>
      <c r="T28" t="n">
        <v>17904.58</v>
      </c>
      <c r="U28" t="n">
        <v>0.66</v>
      </c>
      <c r="V28" t="n">
        <v>0.78</v>
      </c>
      <c r="W28" t="n">
        <v>0.32</v>
      </c>
      <c r="X28" t="n">
        <v>1.02</v>
      </c>
      <c r="Y28" t="n">
        <v>0.5</v>
      </c>
      <c r="Z28" t="n">
        <v>10</v>
      </c>
      <c r="AA28" t="n">
        <v>921.8060934685508</v>
      </c>
      <c r="AB28" t="n">
        <v>1261.255764298367</v>
      </c>
      <c r="AC28" t="n">
        <v>1140.883284337314</v>
      </c>
      <c r="AD28" t="n">
        <v>921806.0934685508</v>
      </c>
      <c r="AE28" t="n">
        <v>1261255.764298368</v>
      </c>
      <c r="AF28" t="n">
        <v>2.137735395691704e-06</v>
      </c>
      <c r="AG28" t="n">
        <v>14</v>
      </c>
      <c r="AH28" t="n">
        <v>1140883.284337314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1.0177</v>
      </c>
      <c r="E29" t="n">
        <v>98.26000000000001</v>
      </c>
      <c r="F29" t="n">
        <v>95.54000000000001</v>
      </c>
      <c r="G29" t="n">
        <v>249.23</v>
      </c>
      <c r="H29" t="n">
        <v>3.07</v>
      </c>
      <c r="I29" t="n">
        <v>23</v>
      </c>
      <c r="J29" t="n">
        <v>161.57</v>
      </c>
      <c r="K29" t="n">
        <v>45</v>
      </c>
      <c r="L29" t="n">
        <v>28</v>
      </c>
      <c r="M29" t="n">
        <v>17</v>
      </c>
      <c r="N29" t="n">
        <v>28.57</v>
      </c>
      <c r="O29" t="n">
        <v>20160.55</v>
      </c>
      <c r="P29" t="n">
        <v>850.62</v>
      </c>
      <c r="Q29" t="n">
        <v>1206.59</v>
      </c>
      <c r="R29" t="n">
        <v>201.72</v>
      </c>
      <c r="S29" t="n">
        <v>133.29</v>
      </c>
      <c r="T29" t="n">
        <v>17459.08</v>
      </c>
      <c r="U29" t="n">
        <v>0.66</v>
      </c>
      <c r="V29" t="n">
        <v>0.78</v>
      </c>
      <c r="W29" t="n">
        <v>0.32</v>
      </c>
      <c r="X29" t="n">
        <v>1</v>
      </c>
      <c r="Y29" t="n">
        <v>0.5</v>
      </c>
      <c r="Z29" t="n">
        <v>10</v>
      </c>
      <c r="AA29" t="n">
        <v>920.4808259139133</v>
      </c>
      <c r="AB29" t="n">
        <v>1259.442474763435</v>
      </c>
      <c r="AC29" t="n">
        <v>1139.243052610627</v>
      </c>
      <c r="AD29" t="n">
        <v>920480.8259139133</v>
      </c>
      <c r="AE29" t="n">
        <v>1259442.474763435</v>
      </c>
      <c r="AF29" t="n">
        <v>2.138786189732056e-06</v>
      </c>
      <c r="AG29" t="n">
        <v>14</v>
      </c>
      <c r="AH29" t="n">
        <v>1139243.052610627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1.0199</v>
      </c>
      <c r="E30" t="n">
        <v>98.05</v>
      </c>
      <c r="F30" t="n">
        <v>95.36</v>
      </c>
      <c r="G30" t="n">
        <v>260.06</v>
      </c>
      <c r="H30" t="n">
        <v>3.15</v>
      </c>
      <c r="I30" t="n">
        <v>22</v>
      </c>
      <c r="J30" t="n">
        <v>163</v>
      </c>
      <c r="K30" t="n">
        <v>45</v>
      </c>
      <c r="L30" t="n">
        <v>29</v>
      </c>
      <c r="M30" t="n">
        <v>11</v>
      </c>
      <c r="N30" t="n">
        <v>29</v>
      </c>
      <c r="O30" t="n">
        <v>20336.78</v>
      </c>
      <c r="P30" t="n">
        <v>842.6900000000001</v>
      </c>
      <c r="Q30" t="n">
        <v>1206.6</v>
      </c>
      <c r="R30" t="n">
        <v>195.09</v>
      </c>
      <c r="S30" t="n">
        <v>133.29</v>
      </c>
      <c r="T30" t="n">
        <v>14144.87</v>
      </c>
      <c r="U30" t="n">
        <v>0.68</v>
      </c>
      <c r="V30" t="n">
        <v>0.78</v>
      </c>
      <c r="W30" t="n">
        <v>0.32</v>
      </c>
      <c r="X30" t="n">
        <v>0.82</v>
      </c>
      <c r="Y30" t="n">
        <v>0.5</v>
      </c>
      <c r="Z30" t="n">
        <v>10</v>
      </c>
      <c r="AA30" t="n">
        <v>911.794319423547</v>
      </c>
      <c r="AB30" t="n">
        <v>1247.557213361695</v>
      </c>
      <c r="AC30" t="n">
        <v>1128.492103876001</v>
      </c>
      <c r="AD30" t="n">
        <v>911794.319423547</v>
      </c>
      <c r="AE30" t="n">
        <v>1247557.213361695</v>
      </c>
      <c r="AF30" t="n">
        <v>2.143409683509604e-06</v>
      </c>
      <c r="AG30" t="n">
        <v>14</v>
      </c>
      <c r="AH30" t="n">
        <v>1128492.103876001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1.0184</v>
      </c>
      <c r="E31" t="n">
        <v>98.19</v>
      </c>
      <c r="F31" t="n">
        <v>95.5</v>
      </c>
      <c r="G31" t="n">
        <v>260.45</v>
      </c>
      <c r="H31" t="n">
        <v>3.23</v>
      </c>
      <c r="I31" t="n">
        <v>22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844.4</v>
      </c>
      <c r="Q31" t="n">
        <v>1206.59</v>
      </c>
      <c r="R31" t="n">
        <v>200.06</v>
      </c>
      <c r="S31" t="n">
        <v>133.29</v>
      </c>
      <c r="T31" t="n">
        <v>16632.05</v>
      </c>
      <c r="U31" t="n">
        <v>0.67</v>
      </c>
      <c r="V31" t="n">
        <v>0.78</v>
      </c>
      <c r="W31" t="n">
        <v>0.32</v>
      </c>
      <c r="X31" t="n">
        <v>0.96</v>
      </c>
      <c r="Y31" t="n">
        <v>0.5</v>
      </c>
      <c r="Z31" t="n">
        <v>10</v>
      </c>
      <c r="AA31" t="n">
        <v>914.5676671088673</v>
      </c>
      <c r="AB31" t="n">
        <v>1251.351830016215</v>
      </c>
      <c r="AC31" t="n">
        <v>1131.924567642791</v>
      </c>
      <c r="AD31" t="n">
        <v>914567.6671088673</v>
      </c>
      <c r="AE31" t="n">
        <v>1251351.830016215</v>
      </c>
      <c r="AF31" t="n">
        <v>2.140257301388548e-06</v>
      </c>
      <c r="AG31" t="n">
        <v>14</v>
      </c>
      <c r="AH31" t="n">
        <v>1131924.567642791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1.0177</v>
      </c>
      <c r="E32" t="n">
        <v>98.27</v>
      </c>
      <c r="F32" t="n">
        <v>95.56999999999999</v>
      </c>
      <c r="G32" t="n">
        <v>260.65</v>
      </c>
      <c r="H32" t="n">
        <v>3.31</v>
      </c>
      <c r="I32" t="n">
        <v>22</v>
      </c>
      <c r="J32" t="n">
        <v>165.87</v>
      </c>
      <c r="K32" t="n">
        <v>45</v>
      </c>
      <c r="L32" t="n">
        <v>31</v>
      </c>
      <c r="M32" t="n">
        <v>2</v>
      </c>
      <c r="N32" t="n">
        <v>29.87</v>
      </c>
      <c r="O32" t="n">
        <v>20691.03</v>
      </c>
      <c r="P32" t="n">
        <v>847.8099999999999</v>
      </c>
      <c r="Q32" t="n">
        <v>1206.59</v>
      </c>
      <c r="R32" t="n">
        <v>202.31</v>
      </c>
      <c r="S32" t="n">
        <v>133.29</v>
      </c>
      <c r="T32" t="n">
        <v>17757.48</v>
      </c>
      <c r="U32" t="n">
        <v>0.66</v>
      </c>
      <c r="V32" t="n">
        <v>0.78</v>
      </c>
      <c r="W32" t="n">
        <v>0.33</v>
      </c>
      <c r="X32" t="n">
        <v>1.03</v>
      </c>
      <c r="Y32" t="n">
        <v>0.5</v>
      </c>
      <c r="Z32" t="n">
        <v>10</v>
      </c>
      <c r="AA32" t="n">
        <v>918.103636062952</v>
      </c>
      <c r="AB32" t="n">
        <v>1256.189898735135</v>
      </c>
      <c r="AC32" t="n">
        <v>1136.300897873449</v>
      </c>
      <c r="AD32" t="n">
        <v>918103.636062952</v>
      </c>
      <c r="AE32" t="n">
        <v>1256189.898735135</v>
      </c>
      <c r="AF32" t="n">
        <v>2.138786189732056e-06</v>
      </c>
      <c r="AG32" t="n">
        <v>14</v>
      </c>
      <c r="AH32" t="n">
        <v>1136300.897873449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1.0174</v>
      </c>
      <c r="E33" t="n">
        <v>98.29000000000001</v>
      </c>
      <c r="F33" t="n">
        <v>95.59</v>
      </c>
      <c r="G33" t="n">
        <v>260.71</v>
      </c>
      <c r="H33" t="n">
        <v>3.39</v>
      </c>
      <c r="I33" t="n">
        <v>22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853.61</v>
      </c>
      <c r="Q33" t="n">
        <v>1206.6</v>
      </c>
      <c r="R33" t="n">
        <v>203.08</v>
      </c>
      <c r="S33" t="n">
        <v>133.29</v>
      </c>
      <c r="T33" t="n">
        <v>18140.32</v>
      </c>
      <c r="U33" t="n">
        <v>0.66</v>
      </c>
      <c r="V33" t="n">
        <v>0.78</v>
      </c>
      <c r="W33" t="n">
        <v>0.34</v>
      </c>
      <c r="X33" t="n">
        <v>1.06</v>
      </c>
      <c r="Y33" t="n">
        <v>0.5</v>
      </c>
      <c r="Z33" t="n">
        <v>10</v>
      </c>
      <c r="AA33" t="n">
        <v>923.3245962616182</v>
      </c>
      <c r="AB33" t="n">
        <v>1263.333446811458</v>
      </c>
      <c r="AC33" t="n">
        <v>1142.7626757474</v>
      </c>
      <c r="AD33" t="n">
        <v>923324.5962616182</v>
      </c>
      <c r="AE33" t="n">
        <v>1263333.446811458</v>
      </c>
      <c r="AF33" t="n">
        <v>2.138155713307845e-06</v>
      </c>
      <c r="AG33" t="n">
        <v>14</v>
      </c>
      <c r="AH33" t="n">
        <v>1142762.6757474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1.0175</v>
      </c>
      <c r="E34" t="n">
        <v>98.28</v>
      </c>
      <c r="F34" t="n">
        <v>95.59</v>
      </c>
      <c r="G34" t="n">
        <v>260.69</v>
      </c>
      <c r="H34" t="n">
        <v>3.47</v>
      </c>
      <c r="I34" t="n">
        <v>22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859.98</v>
      </c>
      <c r="Q34" t="n">
        <v>1206.62</v>
      </c>
      <c r="R34" t="n">
        <v>202.6</v>
      </c>
      <c r="S34" t="n">
        <v>133.29</v>
      </c>
      <c r="T34" t="n">
        <v>17904.17</v>
      </c>
      <c r="U34" t="n">
        <v>0.66</v>
      </c>
      <c r="V34" t="n">
        <v>0.78</v>
      </c>
      <c r="W34" t="n">
        <v>0.34</v>
      </c>
      <c r="X34" t="n">
        <v>1.05</v>
      </c>
      <c r="Y34" t="n">
        <v>0.5</v>
      </c>
      <c r="Z34" t="n">
        <v>10</v>
      </c>
      <c r="AA34" t="n">
        <v>928.6954041820795</v>
      </c>
      <c r="AB34" t="n">
        <v>1270.682023151556</v>
      </c>
      <c r="AC34" t="n">
        <v>1149.409914275391</v>
      </c>
      <c r="AD34" t="n">
        <v>928695.4041820795</v>
      </c>
      <c r="AE34" t="n">
        <v>1270682.023151556</v>
      </c>
      <c r="AF34" t="n">
        <v>2.138365872115915e-06</v>
      </c>
      <c r="AG34" t="n">
        <v>14</v>
      </c>
      <c r="AH34" t="n">
        <v>1149409.914275391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2024-09-25T22:03:49Z</dcterms:created>
  <dcterms:modified xmlns:dcterms="http://purl.org/dc/terms/" xmlns:xsi="http://www.w3.org/2001/XMLSchema-instance" xsi:type="dcterms:W3CDTF">2024-09-25T22:03:49Z</dcterms:modified>
</cp:coreProperties>
</file>