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xVal>
          <yVal>
            <numRef>
              <f>gráficos!$B$7:$B$297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1.3353</v>
      </c>
      <c r="E2" t="n">
        <v>74.89</v>
      </c>
      <c r="F2" t="n">
        <v>51.84</v>
      </c>
      <c r="G2" t="n">
        <v>5.89</v>
      </c>
      <c r="H2" t="n">
        <v>0.09</v>
      </c>
      <c r="I2" t="n">
        <v>528</v>
      </c>
      <c r="J2" t="n">
        <v>194.77</v>
      </c>
      <c r="K2" t="n">
        <v>54.38</v>
      </c>
      <c r="L2" t="n">
        <v>1</v>
      </c>
      <c r="M2" t="n">
        <v>526</v>
      </c>
      <c r="N2" t="n">
        <v>39.4</v>
      </c>
      <c r="O2" t="n">
        <v>24256.19</v>
      </c>
      <c r="P2" t="n">
        <v>721.24</v>
      </c>
      <c r="Q2" t="n">
        <v>796.02</v>
      </c>
      <c r="R2" t="n">
        <v>763.38</v>
      </c>
      <c r="S2" t="n">
        <v>51.23</v>
      </c>
      <c r="T2" t="n">
        <v>352423.19</v>
      </c>
      <c r="U2" t="n">
        <v>0.07000000000000001</v>
      </c>
      <c r="V2" t="n">
        <v>0.5600000000000001</v>
      </c>
      <c r="W2" t="n">
        <v>0.96</v>
      </c>
      <c r="X2" t="n">
        <v>21.12</v>
      </c>
      <c r="Y2" t="n">
        <v>0.5</v>
      </c>
      <c r="Z2" t="n">
        <v>10</v>
      </c>
      <c r="AA2" t="n">
        <v>935.5388725472955</v>
      </c>
      <c r="AB2" t="n">
        <v>1280.04555848136</v>
      </c>
      <c r="AC2" t="n">
        <v>1157.879806935123</v>
      </c>
      <c r="AD2" t="n">
        <v>935538.8725472954</v>
      </c>
      <c r="AE2" t="n">
        <v>1280045.55848136</v>
      </c>
      <c r="AF2" t="n">
        <v>1.749038725197313e-06</v>
      </c>
      <c r="AG2" t="n">
        <v>17</v>
      </c>
      <c r="AH2" t="n">
        <v>1157879.806935123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2.0869</v>
      </c>
      <c r="E3" t="n">
        <v>47.92</v>
      </c>
      <c r="F3" t="n">
        <v>37.97</v>
      </c>
      <c r="G3" t="n">
        <v>11.93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524.74</v>
      </c>
      <c r="Q3" t="n">
        <v>795.6799999999999</v>
      </c>
      <c r="R3" t="n">
        <v>297.77</v>
      </c>
      <c r="S3" t="n">
        <v>51.23</v>
      </c>
      <c r="T3" t="n">
        <v>121300.62</v>
      </c>
      <c r="U3" t="n">
        <v>0.17</v>
      </c>
      <c r="V3" t="n">
        <v>0.76</v>
      </c>
      <c r="W3" t="n">
        <v>0.41</v>
      </c>
      <c r="X3" t="n">
        <v>7.27</v>
      </c>
      <c r="Y3" t="n">
        <v>0.5</v>
      </c>
      <c r="Z3" t="n">
        <v>10</v>
      </c>
      <c r="AA3" t="n">
        <v>460.3011843759099</v>
      </c>
      <c r="AB3" t="n">
        <v>629.8043875181754</v>
      </c>
      <c r="AC3" t="n">
        <v>569.6967407094496</v>
      </c>
      <c r="AD3" t="n">
        <v>460301.1843759099</v>
      </c>
      <c r="AE3" t="n">
        <v>629804.3875181754</v>
      </c>
      <c r="AF3" t="n">
        <v>2.7335197450867e-06</v>
      </c>
      <c r="AG3" t="n">
        <v>11</v>
      </c>
      <c r="AH3" t="n">
        <v>569696.7407094496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35.08</v>
      </c>
      <c r="G4" t="n">
        <v>17.99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482.14</v>
      </c>
      <c r="Q4" t="n">
        <v>795.65</v>
      </c>
      <c r="R4" t="n">
        <v>200.82</v>
      </c>
      <c r="S4" t="n">
        <v>51.23</v>
      </c>
      <c r="T4" t="n">
        <v>73195.42</v>
      </c>
      <c r="U4" t="n">
        <v>0.26</v>
      </c>
      <c r="V4" t="n">
        <v>0.82</v>
      </c>
      <c r="W4" t="n">
        <v>0.3</v>
      </c>
      <c r="X4" t="n">
        <v>4.38</v>
      </c>
      <c r="Y4" t="n">
        <v>0.5</v>
      </c>
      <c r="Z4" t="n">
        <v>10</v>
      </c>
      <c r="AA4" t="n">
        <v>380.9977475986425</v>
      </c>
      <c r="AB4" t="n">
        <v>521.2979266988081</v>
      </c>
      <c r="AC4" t="n">
        <v>471.5459842209084</v>
      </c>
      <c r="AD4" t="n">
        <v>380997.7475986425</v>
      </c>
      <c r="AE4" t="n">
        <v>521297.926698808</v>
      </c>
      <c r="AF4" t="n">
        <v>3.107612053868512e-06</v>
      </c>
      <c r="AG4" t="n">
        <v>10</v>
      </c>
      <c r="AH4" t="n">
        <v>471545.9842209084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2.5253</v>
      </c>
      <c r="E5" t="n">
        <v>39.6</v>
      </c>
      <c r="F5" t="n">
        <v>33.82</v>
      </c>
      <c r="G5" t="n">
        <v>24.15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462.02</v>
      </c>
      <c r="Q5" t="n">
        <v>795.6799999999999</v>
      </c>
      <c r="R5" t="n">
        <v>158.25</v>
      </c>
      <c r="S5" t="n">
        <v>51.23</v>
      </c>
      <c r="T5" t="n">
        <v>52076.63</v>
      </c>
      <c r="U5" t="n">
        <v>0.32</v>
      </c>
      <c r="V5" t="n">
        <v>0.85</v>
      </c>
      <c r="W5" t="n">
        <v>0.24</v>
      </c>
      <c r="X5" t="n">
        <v>3.11</v>
      </c>
      <c r="Y5" t="n">
        <v>0.5</v>
      </c>
      <c r="Z5" t="n">
        <v>10</v>
      </c>
      <c r="AA5" t="n">
        <v>343.2727190009956</v>
      </c>
      <c r="AB5" t="n">
        <v>469.6808782607069</v>
      </c>
      <c r="AC5" t="n">
        <v>424.855194440757</v>
      </c>
      <c r="AD5" t="n">
        <v>343272.7190009956</v>
      </c>
      <c r="AE5" t="n">
        <v>469680.8782607069</v>
      </c>
      <c r="AF5" t="n">
        <v>3.307756678454859e-06</v>
      </c>
      <c r="AG5" t="n">
        <v>9</v>
      </c>
      <c r="AH5" t="n">
        <v>424855.194440757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2.6165</v>
      </c>
      <c r="E6" t="n">
        <v>38.22</v>
      </c>
      <c r="F6" t="n">
        <v>33.13</v>
      </c>
      <c r="G6" t="n">
        <v>30.12</v>
      </c>
      <c r="H6" t="n">
        <v>0.44</v>
      </c>
      <c r="I6" t="n">
        <v>66</v>
      </c>
      <c r="J6" t="n">
        <v>201.01</v>
      </c>
      <c r="K6" t="n">
        <v>54.38</v>
      </c>
      <c r="L6" t="n">
        <v>5</v>
      </c>
      <c r="M6" t="n">
        <v>64</v>
      </c>
      <c r="N6" t="n">
        <v>41.63</v>
      </c>
      <c r="O6" t="n">
        <v>25024.84</v>
      </c>
      <c r="P6" t="n">
        <v>450.41</v>
      </c>
      <c r="Q6" t="n">
        <v>795.64</v>
      </c>
      <c r="R6" t="n">
        <v>135.56</v>
      </c>
      <c r="S6" t="n">
        <v>51.23</v>
      </c>
      <c r="T6" t="n">
        <v>40822.14</v>
      </c>
      <c r="U6" t="n">
        <v>0.38</v>
      </c>
      <c r="V6" t="n">
        <v>0.87</v>
      </c>
      <c r="W6" t="n">
        <v>0.21</v>
      </c>
      <c r="X6" t="n">
        <v>2.43</v>
      </c>
      <c r="Y6" t="n">
        <v>0.5</v>
      </c>
      <c r="Z6" t="n">
        <v>10</v>
      </c>
      <c r="AA6" t="n">
        <v>327.2771012210273</v>
      </c>
      <c r="AB6" t="n">
        <v>447.7949683373021</v>
      </c>
      <c r="AC6" t="n">
        <v>405.0580450433745</v>
      </c>
      <c r="AD6" t="n">
        <v>327277.1012210273</v>
      </c>
      <c r="AE6" t="n">
        <v>447794.9683373021</v>
      </c>
      <c r="AF6" t="n">
        <v>3.427214726637286e-06</v>
      </c>
      <c r="AG6" t="n">
        <v>9</v>
      </c>
      <c r="AH6" t="n">
        <v>405058.0450433745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32.67</v>
      </c>
      <c r="G7" t="n">
        <v>36.3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441.65</v>
      </c>
      <c r="Q7" t="n">
        <v>795.65</v>
      </c>
      <c r="R7" t="n">
        <v>120.2</v>
      </c>
      <c r="S7" t="n">
        <v>51.23</v>
      </c>
      <c r="T7" t="n">
        <v>33202.23</v>
      </c>
      <c r="U7" t="n">
        <v>0.43</v>
      </c>
      <c r="V7" t="n">
        <v>0.88</v>
      </c>
      <c r="W7" t="n">
        <v>0.19</v>
      </c>
      <c r="X7" t="n">
        <v>1.97</v>
      </c>
      <c r="Y7" t="n">
        <v>0.5</v>
      </c>
      <c r="Z7" t="n">
        <v>10</v>
      </c>
      <c r="AA7" t="n">
        <v>316.3062185310061</v>
      </c>
      <c r="AB7" t="n">
        <v>432.7841226396297</v>
      </c>
      <c r="AC7" t="n">
        <v>391.4798133912338</v>
      </c>
      <c r="AD7" t="n">
        <v>316306.2185310061</v>
      </c>
      <c r="AE7" t="n">
        <v>432784.1226396298</v>
      </c>
      <c r="AF7" t="n">
        <v>3.51248576760961e-06</v>
      </c>
      <c r="AG7" t="n">
        <v>9</v>
      </c>
      <c r="AH7" t="n">
        <v>391479.8133912338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2.7257</v>
      </c>
      <c r="E8" t="n">
        <v>36.69</v>
      </c>
      <c r="F8" t="n">
        <v>32.38</v>
      </c>
      <c r="G8" t="n">
        <v>42.24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435.42</v>
      </c>
      <c r="Q8" t="n">
        <v>795.64</v>
      </c>
      <c r="R8" t="n">
        <v>110.6</v>
      </c>
      <c r="S8" t="n">
        <v>51.23</v>
      </c>
      <c r="T8" t="n">
        <v>28438.85</v>
      </c>
      <c r="U8" t="n">
        <v>0.46</v>
      </c>
      <c r="V8" t="n">
        <v>0.89</v>
      </c>
      <c r="W8" t="n">
        <v>0.18</v>
      </c>
      <c r="X8" t="n">
        <v>1.68</v>
      </c>
      <c r="Y8" t="n">
        <v>0.5</v>
      </c>
      <c r="Z8" t="n">
        <v>10</v>
      </c>
      <c r="AA8" t="n">
        <v>301.3293052339753</v>
      </c>
      <c r="AB8" t="n">
        <v>412.29204913185</v>
      </c>
      <c r="AC8" t="n">
        <v>372.9434746182307</v>
      </c>
      <c r="AD8" t="n">
        <v>301329.3052339753</v>
      </c>
      <c r="AE8" t="n">
        <v>412292.04913185</v>
      </c>
      <c r="AF8" t="n">
        <v>3.570250021171508e-06</v>
      </c>
      <c r="AG8" t="n">
        <v>8</v>
      </c>
      <c r="AH8" t="n">
        <v>372943.4746182307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2.7618</v>
      </c>
      <c r="E9" t="n">
        <v>36.21</v>
      </c>
      <c r="F9" t="n">
        <v>32.14</v>
      </c>
      <c r="G9" t="n">
        <v>48.2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429.89</v>
      </c>
      <c r="Q9" t="n">
        <v>795.66</v>
      </c>
      <c r="R9" t="n">
        <v>102.21</v>
      </c>
      <c r="S9" t="n">
        <v>51.23</v>
      </c>
      <c r="T9" t="n">
        <v>24278.03</v>
      </c>
      <c r="U9" t="n">
        <v>0.5</v>
      </c>
      <c r="V9" t="n">
        <v>0.9</v>
      </c>
      <c r="W9" t="n">
        <v>0.17</v>
      </c>
      <c r="X9" t="n">
        <v>1.43</v>
      </c>
      <c r="Y9" t="n">
        <v>0.5</v>
      </c>
      <c r="Z9" t="n">
        <v>10</v>
      </c>
      <c r="AA9" t="n">
        <v>295.3390801396967</v>
      </c>
      <c r="AB9" t="n">
        <v>404.0959588877781</v>
      </c>
      <c r="AC9" t="n">
        <v>365.5296077237682</v>
      </c>
      <c r="AD9" t="n">
        <v>295339.0801396967</v>
      </c>
      <c r="AE9" t="n">
        <v>404095.9588877781</v>
      </c>
      <c r="AF9" t="n">
        <v>3.617535498577052e-06</v>
      </c>
      <c r="AG9" t="n">
        <v>8</v>
      </c>
      <c r="AH9" t="n">
        <v>365529.6077237682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2.8098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421.35</v>
      </c>
      <c r="Q10" t="n">
        <v>795.64</v>
      </c>
      <c r="R10" t="n">
        <v>88.18000000000001</v>
      </c>
      <c r="S10" t="n">
        <v>51.23</v>
      </c>
      <c r="T10" t="n">
        <v>17288.18</v>
      </c>
      <c r="U10" t="n">
        <v>0.58</v>
      </c>
      <c r="V10" t="n">
        <v>0.91</v>
      </c>
      <c r="W10" t="n">
        <v>0.14</v>
      </c>
      <c r="X10" t="n">
        <v>1.01</v>
      </c>
      <c r="Y10" t="n">
        <v>0.5</v>
      </c>
      <c r="Z10" t="n">
        <v>10</v>
      </c>
      <c r="AA10" t="n">
        <v>286.9685466279375</v>
      </c>
      <c r="AB10" t="n">
        <v>392.6430256551131</v>
      </c>
      <c r="AC10" t="n">
        <v>355.169726364536</v>
      </c>
      <c r="AD10" t="n">
        <v>286968.5466279375</v>
      </c>
      <c r="AE10" t="n">
        <v>392643.0256551132</v>
      </c>
      <c r="AF10" t="n">
        <v>3.680408155515172e-06</v>
      </c>
      <c r="AG10" t="n">
        <v>8</v>
      </c>
      <c r="AH10" t="n">
        <v>355169.726364536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2.8051</v>
      </c>
      <c r="E11" t="n">
        <v>35.65</v>
      </c>
      <c r="F11" t="n">
        <v>31.89</v>
      </c>
      <c r="G11" t="n">
        <v>59.79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422.4</v>
      </c>
      <c r="Q11" t="n">
        <v>795.64</v>
      </c>
      <c r="R11" t="n">
        <v>94.09999999999999</v>
      </c>
      <c r="S11" t="n">
        <v>51.23</v>
      </c>
      <c r="T11" t="n">
        <v>20262.7</v>
      </c>
      <c r="U11" t="n">
        <v>0.54</v>
      </c>
      <c r="V11" t="n">
        <v>0.9</v>
      </c>
      <c r="W11" t="n">
        <v>0.16</v>
      </c>
      <c r="X11" t="n">
        <v>1.18</v>
      </c>
      <c r="Y11" t="n">
        <v>0.5</v>
      </c>
      <c r="Z11" t="n">
        <v>10</v>
      </c>
      <c r="AA11" t="n">
        <v>287.9655285220442</v>
      </c>
      <c r="AB11" t="n">
        <v>394.007140266367</v>
      </c>
      <c r="AC11" t="n">
        <v>356.4036517918386</v>
      </c>
      <c r="AD11" t="n">
        <v>287965.5285220442</v>
      </c>
      <c r="AE11" t="n">
        <v>394007.140266367</v>
      </c>
      <c r="AF11" t="n">
        <v>3.674251874523314e-06</v>
      </c>
      <c r="AG11" t="n">
        <v>8</v>
      </c>
      <c r="AH11" t="n">
        <v>356403.6517918386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2.8234</v>
      </c>
      <c r="E12" t="n">
        <v>35.42</v>
      </c>
      <c r="F12" t="n">
        <v>31.77</v>
      </c>
      <c r="G12" t="n">
        <v>65.73999999999999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417.41</v>
      </c>
      <c r="Q12" t="n">
        <v>795.64</v>
      </c>
      <c r="R12" t="n">
        <v>90.31</v>
      </c>
      <c r="S12" t="n">
        <v>51.23</v>
      </c>
      <c r="T12" t="n">
        <v>18380.18</v>
      </c>
      <c r="U12" t="n">
        <v>0.57</v>
      </c>
      <c r="V12" t="n">
        <v>0.91</v>
      </c>
      <c r="W12" t="n">
        <v>0.15</v>
      </c>
      <c r="X12" t="n">
        <v>1.07</v>
      </c>
      <c r="Y12" t="n">
        <v>0.5</v>
      </c>
      <c r="Z12" t="n">
        <v>10</v>
      </c>
      <c r="AA12" t="n">
        <v>284.0291458455172</v>
      </c>
      <c r="AB12" t="n">
        <v>388.6212078273954</v>
      </c>
      <c r="AC12" t="n">
        <v>351.5317451856388</v>
      </c>
      <c r="AD12" t="n">
        <v>284029.1458455172</v>
      </c>
      <c r="AE12" t="n">
        <v>388621.2078273954</v>
      </c>
      <c r="AF12" t="n">
        <v>3.698222074980972e-06</v>
      </c>
      <c r="AG12" t="n">
        <v>8</v>
      </c>
      <c r="AH12" t="n">
        <v>351531.7451856388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2.8429</v>
      </c>
      <c r="E13" t="n">
        <v>35.18</v>
      </c>
      <c r="F13" t="n">
        <v>31.65</v>
      </c>
      <c r="G13" t="n">
        <v>73.03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414.22</v>
      </c>
      <c r="Q13" t="n">
        <v>795.64</v>
      </c>
      <c r="R13" t="n">
        <v>85.98999999999999</v>
      </c>
      <c r="S13" t="n">
        <v>51.23</v>
      </c>
      <c r="T13" t="n">
        <v>16233.83</v>
      </c>
      <c r="U13" t="n">
        <v>0.6</v>
      </c>
      <c r="V13" t="n">
        <v>0.91</v>
      </c>
      <c r="W13" t="n">
        <v>0.15</v>
      </c>
      <c r="X13" t="n">
        <v>0.9399999999999999</v>
      </c>
      <c r="Y13" t="n">
        <v>0.5</v>
      </c>
      <c r="Z13" t="n">
        <v>10</v>
      </c>
      <c r="AA13" t="n">
        <v>280.9132644743937</v>
      </c>
      <c r="AB13" t="n">
        <v>384.3579214724398</v>
      </c>
      <c r="AC13" t="n">
        <v>347.6753408968402</v>
      </c>
      <c r="AD13" t="n">
        <v>280913.2644743937</v>
      </c>
      <c r="AE13" t="n">
        <v>384357.9214724398</v>
      </c>
      <c r="AF13" t="n">
        <v>3.723764091862084e-06</v>
      </c>
      <c r="AG13" t="n">
        <v>8</v>
      </c>
      <c r="AH13" t="n">
        <v>347675.3408968402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2.8555</v>
      </c>
      <c r="E14" t="n">
        <v>35.02</v>
      </c>
      <c r="F14" t="n">
        <v>31.57</v>
      </c>
      <c r="G14" t="n">
        <v>78.92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410.72</v>
      </c>
      <c r="Q14" t="n">
        <v>795.65</v>
      </c>
      <c r="R14" t="n">
        <v>83.34</v>
      </c>
      <c r="S14" t="n">
        <v>51.23</v>
      </c>
      <c r="T14" t="n">
        <v>14921.79</v>
      </c>
      <c r="U14" t="n">
        <v>0.61</v>
      </c>
      <c r="V14" t="n">
        <v>0.91</v>
      </c>
      <c r="W14" t="n">
        <v>0.15</v>
      </c>
      <c r="X14" t="n">
        <v>0.86</v>
      </c>
      <c r="Y14" t="n">
        <v>0.5</v>
      </c>
      <c r="Z14" t="n">
        <v>10</v>
      </c>
      <c r="AA14" t="n">
        <v>278.2355499061452</v>
      </c>
      <c r="AB14" t="n">
        <v>380.6941542677328</v>
      </c>
      <c r="AC14" t="n">
        <v>344.3612384920209</v>
      </c>
      <c r="AD14" t="n">
        <v>278235.5499061452</v>
      </c>
      <c r="AE14" t="n">
        <v>380694.1542677328</v>
      </c>
      <c r="AF14" t="n">
        <v>3.74026816430834e-06</v>
      </c>
      <c r="AG14" t="n">
        <v>8</v>
      </c>
      <c r="AH14" t="n">
        <v>344361.2384920209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2.8688</v>
      </c>
      <c r="E15" t="n">
        <v>34.86</v>
      </c>
      <c r="F15" t="n">
        <v>31.48</v>
      </c>
      <c r="G15" t="n">
        <v>85.87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407.2</v>
      </c>
      <c r="Q15" t="n">
        <v>795.64</v>
      </c>
      <c r="R15" t="n">
        <v>80.56</v>
      </c>
      <c r="S15" t="n">
        <v>51.23</v>
      </c>
      <c r="T15" t="n">
        <v>13541.63</v>
      </c>
      <c r="U15" t="n">
        <v>0.64</v>
      </c>
      <c r="V15" t="n">
        <v>0.92</v>
      </c>
      <c r="W15" t="n">
        <v>0.14</v>
      </c>
      <c r="X15" t="n">
        <v>0.78</v>
      </c>
      <c r="Y15" t="n">
        <v>0.5</v>
      </c>
      <c r="Z15" t="n">
        <v>10</v>
      </c>
      <c r="AA15" t="n">
        <v>275.5139184471007</v>
      </c>
      <c r="AB15" t="n">
        <v>376.9702980355623</v>
      </c>
      <c r="AC15" t="n">
        <v>340.9927818721837</v>
      </c>
      <c r="AD15" t="n">
        <v>275513.9184471007</v>
      </c>
      <c r="AE15" t="n">
        <v>376970.2980355623</v>
      </c>
      <c r="AF15" t="n">
        <v>3.757689129668277e-06</v>
      </c>
      <c r="AG15" t="n">
        <v>8</v>
      </c>
      <c r="AH15" t="n">
        <v>340992.7818721837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2.8747</v>
      </c>
      <c r="E16" t="n">
        <v>34.79</v>
      </c>
      <c r="F16" t="n">
        <v>31.45</v>
      </c>
      <c r="G16" t="n">
        <v>89.87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404.57</v>
      </c>
      <c r="Q16" t="n">
        <v>795.64</v>
      </c>
      <c r="R16" t="n">
        <v>79.5</v>
      </c>
      <c r="S16" t="n">
        <v>51.23</v>
      </c>
      <c r="T16" t="n">
        <v>13014.78</v>
      </c>
      <c r="U16" t="n">
        <v>0.64</v>
      </c>
      <c r="V16" t="n">
        <v>0.92</v>
      </c>
      <c r="W16" t="n">
        <v>0.14</v>
      </c>
      <c r="X16" t="n">
        <v>0.75</v>
      </c>
      <c r="Y16" t="n">
        <v>0.5</v>
      </c>
      <c r="Z16" t="n">
        <v>10</v>
      </c>
      <c r="AA16" t="n">
        <v>273.8150249530415</v>
      </c>
      <c r="AB16" t="n">
        <v>374.6457970070991</v>
      </c>
      <c r="AC16" t="n">
        <v>338.8901279594193</v>
      </c>
      <c r="AD16" t="n">
        <v>273815.0249530415</v>
      </c>
      <c r="AE16" t="n">
        <v>374645.7970070991</v>
      </c>
      <c r="AF16" t="n">
        <v>3.765417227083587e-06</v>
      </c>
      <c r="AG16" t="n">
        <v>8</v>
      </c>
      <c r="AH16" t="n">
        <v>338890.1279594193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2.8891</v>
      </c>
      <c r="E17" t="n">
        <v>34.61</v>
      </c>
      <c r="F17" t="n">
        <v>31.36</v>
      </c>
      <c r="G17" t="n">
        <v>99.02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400.44</v>
      </c>
      <c r="Q17" t="n">
        <v>795.64</v>
      </c>
      <c r="R17" t="n">
        <v>76.13</v>
      </c>
      <c r="S17" t="n">
        <v>51.23</v>
      </c>
      <c r="T17" t="n">
        <v>11343.24</v>
      </c>
      <c r="U17" t="n">
        <v>0.67</v>
      </c>
      <c r="V17" t="n">
        <v>0.92</v>
      </c>
      <c r="W17" t="n">
        <v>0.14</v>
      </c>
      <c r="X17" t="n">
        <v>0.65</v>
      </c>
      <c r="Y17" t="n">
        <v>0.5</v>
      </c>
      <c r="Z17" t="n">
        <v>10</v>
      </c>
      <c r="AA17" t="n">
        <v>270.7654003292653</v>
      </c>
      <c r="AB17" t="n">
        <v>370.4731660569055</v>
      </c>
      <c r="AC17" t="n">
        <v>335.1157270507879</v>
      </c>
      <c r="AD17" t="n">
        <v>270765.4003292653</v>
      </c>
      <c r="AE17" t="n">
        <v>370473.1660569055</v>
      </c>
      <c r="AF17" t="n">
        <v>3.784279024165023e-06</v>
      </c>
      <c r="AG17" t="n">
        <v>8</v>
      </c>
      <c r="AH17" t="n">
        <v>335115.7270507879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2.9045</v>
      </c>
      <c r="E18" t="n">
        <v>34.43</v>
      </c>
      <c r="F18" t="n">
        <v>31.21</v>
      </c>
      <c r="G18" t="n">
        <v>104.04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396.66</v>
      </c>
      <c r="Q18" t="n">
        <v>795.65</v>
      </c>
      <c r="R18" t="n">
        <v>71.43000000000001</v>
      </c>
      <c r="S18" t="n">
        <v>51.23</v>
      </c>
      <c r="T18" t="n">
        <v>8997.99</v>
      </c>
      <c r="U18" t="n">
        <v>0.72</v>
      </c>
      <c r="V18" t="n">
        <v>0.92</v>
      </c>
      <c r="W18" t="n">
        <v>0.13</v>
      </c>
      <c r="X18" t="n">
        <v>0.51</v>
      </c>
      <c r="Y18" t="n">
        <v>0.5</v>
      </c>
      <c r="Z18" t="n">
        <v>10</v>
      </c>
      <c r="AA18" t="n">
        <v>267.8032443382905</v>
      </c>
      <c r="AB18" t="n">
        <v>366.4202135489546</v>
      </c>
      <c r="AC18" t="n">
        <v>331.4495826418413</v>
      </c>
      <c r="AD18" t="n">
        <v>267803.2443382905</v>
      </c>
      <c r="AE18" t="n">
        <v>366420.2135489546</v>
      </c>
      <c r="AF18" t="n">
        <v>3.804450668266003e-06</v>
      </c>
      <c r="AG18" t="n">
        <v>8</v>
      </c>
      <c r="AH18" t="n">
        <v>331449.5826418413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2.9002</v>
      </c>
      <c r="E19" t="n">
        <v>34.48</v>
      </c>
      <c r="F19" t="n">
        <v>31.3</v>
      </c>
      <c r="G19" t="n">
        <v>110.48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395.11</v>
      </c>
      <c r="Q19" t="n">
        <v>795.64</v>
      </c>
      <c r="R19" t="n">
        <v>74.54000000000001</v>
      </c>
      <c r="S19" t="n">
        <v>51.23</v>
      </c>
      <c r="T19" t="n">
        <v>10555.71</v>
      </c>
      <c r="U19" t="n">
        <v>0.6899999999999999</v>
      </c>
      <c r="V19" t="n">
        <v>0.92</v>
      </c>
      <c r="W19" t="n">
        <v>0.13</v>
      </c>
      <c r="X19" t="n">
        <v>0.6</v>
      </c>
      <c r="Y19" t="n">
        <v>0.5</v>
      </c>
      <c r="Z19" t="n">
        <v>10</v>
      </c>
      <c r="AA19" t="n">
        <v>267.4340857808825</v>
      </c>
      <c r="AB19" t="n">
        <v>365.9151145245827</v>
      </c>
      <c r="AC19" t="n">
        <v>330.9926895594445</v>
      </c>
      <c r="AD19" t="n">
        <v>267434.0857808825</v>
      </c>
      <c r="AE19" t="n">
        <v>365915.1145245828</v>
      </c>
      <c r="AF19" t="n">
        <v>3.798818326081963e-06</v>
      </c>
      <c r="AG19" t="n">
        <v>8</v>
      </c>
      <c r="AH19" t="n">
        <v>330992.6895594445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2.9061</v>
      </c>
      <c r="E20" t="n">
        <v>34.41</v>
      </c>
      <c r="F20" t="n">
        <v>31.27</v>
      </c>
      <c r="G20" t="n">
        <v>117.27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392.52</v>
      </c>
      <c r="Q20" t="n">
        <v>795.64</v>
      </c>
      <c r="R20" t="n">
        <v>73.39</v>
      </c>
      <c r="S20" t="n">
        <v>51.23</v>
      </c>
      <c r="T20" t="n">
        <v>9983.65</v>
      </c>
      <c r="U20" t="n">
        <v>0.7</v>
      </c>
      <c r="V20" t="n">
        <v>0.92</v>
      </c>
      <c r="W20" t="n">
        <v>0.13</v>
      </c>
      <c r="X20" t="n">
        <v>0.57</v>
      </c>
      <c r="Y20" t="n">
        <v>0.5</v>
      </c>
      <c r="Z20" t="n">
        <v>10</v>
      </c>
      <c r="AA20" t="n">
        <v>265.7886783520356</v>
      </c>
      <c r="AB20" t="n">
        <v>363.6637954901818</v>
      </c>
      <c r="AC20" t="n">
        <v>328.9562332539407</v>
      </c>
      <c r="AD20" t="n">
        <v>265788.6783520356</v>
      </c>
      <c r="AE20" t="n">
        <v>363663.7954901818</v>
      </c>
      <c r="AF20" t="n">
        <v>3.806546423497274e-06</v>
      </c>
      <c r="AG20" t="n">
        <v>8</v>
      </c>
      <c r="AH20" t="n">
        <v>328956.2332539407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2.9136</v>
      </c>
      <c r="E21" t="n">
        <v>34.32</v>
      </c>
      <c r="F21" t="n">
        <v>31.22</v>
      </c>
      <c r="G21" t="n">
        <v>124.89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389.85</v>
      </c>
      <c r="Q21" t="n">
        <v>795.64</v>
      </c>
      <c r="R21" t="n">
        <v>71.81</v>
      </c>
      <c r="S21" t="n">
        <v>51.23</v>
      </c>
      <c r="T21" t="n">
        <v>9199.33</v>
      </c>
      <c r="U21" t="n">
        <v>0.71</v>
      </c>
      <c r="V21" t="n">
        <v>0.92</v>
      </c>
      <c r="W21" t="n">
        <v>0.13</v>
      </c>
      <c r="X21" t="n">
        <v>0.52</v>
      </c>
      <c r="Y21" t="n">
        <v>0.5</v>
      </c>
      <c r="Z21" t="n">
        <v>10</v>
      </c>
      <c r="AA21" t="n">
        <v>263.9901409501048</v>
      </c>
      <c r="AB21" t="n">
        <v>361.20295727099</v>
      </c>
      <c r="AC21" t="n">
        <v>326.7302539805804</v>
      </c>
      <c r="AD21" t="n">
        <v>263990.1409501048</v>
      </c>
      <c r="AE21" t="n">
        <v>361202.95727099</v>
      </c>
      <c r="AF21" t="n">
        <v>3.816370276143856e-06</v>
      </c>
      <c r="AG21" t="n">
        <v>8</v>
      </c>
      <c r="AH21" t="n">
        <v>326730.2539805804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2.9123</v>
      </c>
      <c r="E22" t="n">
        <v>34.34</v>
      </c>
      <c r="F22" t="n">
        <v>31.24</v>
      </c>
      <c r="G22" t="n">
        <v>124.95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387.5</v>
      </c>
      <c r="Q22" t="n">
        <v>795.64</v>
      </c>
      <c r="R22" t="n">
        <v>72.23</v>
      </c>
      <c r="S22" t="n">
        <v>51.23</v>
      </c>
      <c r="T22" t="n">
        <v>9413.379999999999</v>
      </c>
      <c r="U22" t="n">
        <v>0.71</v>
      </c>
      <c r="V22" t="n">
        <v>0.92</v>
      </c>
      <c r="W22" t="n">
        <v>0.13</v>
      </c>
      <c r="X22" t="n">
        <v>0.53</v>
      </c>
      <c r="Y22" t="n">
        <v>0.5</v>
      </c>
      <c r="Z22" t="n">
        <v>10</v>
      </c>
      <c r="AA22" t="n">
        <v>262.9940498181915</v>
      </c>
      <c r="AB22" t="n">
        <v>359.8400614398668</v>
      </c>
      <c r="AC22" t="n">
        <v>325.4974310147433</v>
      </c>
      <c r="AD22" t="n">
        <v>262994.0498181914</v>
      </c>
      <c r="AE22" t="n">
        <v>359840.0614398668</v>
      </c>
      <c r="AF22" t="n">
        <v>3.814667475018448e-06</v>
      </c>
      <c r="AG22" t="n">
        <v>8</v>
      </c>
      <c r="AH22" t="n">
        <v>325497.4310147433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2.9199</v>
      </c>
      <c r="E23" t="n">
        <v>34.25</v>
      </c>
      <c r="F23" t="n">
        <v>31.19</v>
      </c>
      <c r="G23" t="n">
        <v>133.65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384.66</v>
      </c>
      <c r="Q23" t="n">
        <v>795.64</v>
      </c>
      <c r="R23" t="n">
        <v>70.51000000000001</v>
      </c>
      <c r="S23" t="n">
        <v>51.23</v>
      </c>
      <c r="T23" t="n">
        <v>8555.639999999999</v>
      </c>
      <c r="U23" t="n">
        <v>0.73</v>
      </c>
      <c r="V23" t="n">
        <v>0.93</v>
      </c>
      <c r="W23" t="n">
        <v>0.13</v>
      </c>
      <c r="X23" t="n">
        <v>0.48</v>
      </c>
      <c r="Y23" t="n">
        <v>0.5</v>
      </c>
      <c r="Z23" t="n">
        <v>10</v>
      </c>
      <c r="AA23" t="n">
        <v>261.1205171476597</v>
      </c>
      <c r="AB23" t="n">
        <v>357.2766113856173</v>
      </c>
      <c r="AC23" t="n">
        <v>323.1786330358466</v>
      </c>
      <c r="AD23" t="n">
        <v>261120.5171476597</v>
      </c>
      <c r="AE23" t="n">
        <v>357276.6113856173</v>
      </c>
      <c r="AF23" t="n">
        <v>3.824622312366983e-06</v>
      </c>
      <c r="AG23" t="n">
        <v>8</v>
      </c>
      <c r="AH23" t="n">
        <v>323178.6330358466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2.925</v>
      </c>
      <c r="E24" t="n">
        <v>34.19</v>
      </c>
      <c r="F24" t="n">
        <v>31.17</v>
      </c>
      <c r="G24" t="n">
        <v>143.84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381.11</v>
      </c>
      <c r="Q24" t="n">
        <v>795.65</v>
      </c>
      <c r="R24" t="n">
        <v>69.88</v>
      </c>
      <c r="S24" t="n">
        <v>51.23</v>
      </c>
      <c r="T24" t="n">
        <v>8244.299999999999</v>
      </c>
      <c r="U24" t="n">
        <v>0.73</v>
      </c>
      <c r="V24" t="n">
        <v>0.93</v>
      </c>
      <c r="W24" t="n">
        <v>0.13</v>
      </c>
      <c r="X24" t="n">
        <v>0.46</v>
      </c>
      <c r="Y24" t="n">
        <v>0.5</v>
      </c>
      <c r="Z24" t="n">
        <v>10</v>
      </c>
      <c r="AA24" t="n">
        <v>259.1121107646931</v>
      </c>
      <c r="AB24" t="n">
        <v>354.5286211678062</v>
      </c>
      <c r="AC24" t="n">
        <v>320.6929071475949</v>
      </c>
      <c r="AD24" t="n">
        <v>259112.1107646931</v>
      </c>
      <c r="AE24" t="n">
        <v>354528.6211678062</v>
      </c>
      <c r="AF24" t="n">
        <v>3.831302532166658e-06</v>
      </c>
      <c r="AG24" t="n">
        <v>8</v>
      </c>
      <c r="AH24" t="n">
        <v>320692.9071475949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2.9363</v>
      </c>
      <c r="E25" t="n">
        <v>34.06</v>
      </c>
      <c r="F25" t="n">
        <v>31.03</v>
      </c>
      <c r="G25" t="n">
        <v>143.24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376.71</v>
      </c>
      <c r="Q25" t="n">
        <v>795.64</v>
      </c>
      <c r="R25" t="n">
        <v>65.2</v>
      </c>
      <c r="S25" t="n">
        <v>51.23</v>
      </c>
      <c r="T25" t="n">
        <v>5907.79</v>
      </c>
      <c r="U25" t="n">
        <v>0.79</v>
      </c>
      <c r="V25" t="n">
        <v>0.93</v>
      </c>
      <c r="W25" t="n">
        <v>0.13</v>
      </c>
      <c r="X25" t="n">
        <v>0.33</v>
      </c>
      <c r="Y25" t="n">
        <v>0.5</v>
      </c>
      <c r="Z25" t="n">
        <v>10</v>
      </c>
      <c r="AA25" t="n">
        <v>256.23551230316</v>
      </c>
      <c r="AB25" t="n">
        <v>350.5927322460032</v>
      </c>
      <c r="AC25" t="n">
        <v>317.1326539405396</v>
      </c>
      <c r="AD25" t="n">
        <v>256235.51230316</v>
      </c>
      <c r="AE25" t="n">
        <v>350592.7322460032</v>
      </c>
      <c r="AF25" t="n">
        <v>3.846103803487507e-06</v>
      </c>
      <c r="AG25" t="n">
        <v>8</v>
      </c>
      <c r="AH25" t="n">
        <v>317132.6539405396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2.9315</v>
      </c>
      <c r="E26" t="n">
        <v>34.11</v>
      </c>
      <c r="F26" t="n">
        <v>31.13</v>
      </c>
      <c r="G26" t="n">
        <v>155.65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376.32</v>
      </c>
      <c r="Q26" t="n">
        <v>795.64</v>
      </c>
      <c r="R26" t="n">
        <v>68.8</v>
      </c>
      <c r="S26" t="n">
        <v>51.23</v>
      </c>
      <c r="T26" t="n">
        <v>7710.5</v>
      </c>
      <c r="U26" t="n">
        <v>0.74</v>
      </c>
      <c r="V26" t="n">
        <v>0.93</v>
      </c>
      <c r="W26" t="n">
        <v>0.12</v>
      </c>
      <c r="X26" t="n">
        <v>0.42</v>
      </c>
      <c r="Y26" t="n">
        <v>0.5</v>
      </c>
      <c r="Z26" t="n">
        <v>10</v>
      </c>
      <c r="AA26" t="n">
        <v>256.4306017351214</v>
      </c>
      <c r="AB26" t="n">
        <v>350.859662213551</v>
      </c>
      <c r="AC26" t="n">
        <v>317.3741084866232</v>
      </c>
      <c r="AD26" t="n">
        <v>256430.6017351214</v>
      </c>
      <c r="AE26" t="n">
        <v>350859.662213551</v>
      </c>
      <c r="AF26" t="n">
        <v>3.839816537793696e-06</v>
      </c>
      <c r="AG26" t="n">
        <v>8</v>
      </c>
      <c r="AH26" t="n">
        <v>317374.1084866232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2.9325</v>
      </c>
      <c r="E27" t="n">
        <v>34.1</v>
      </c>
      <c r="F27" t="n">
        <v>31.12</v>
      </c>
      <c r="G27" t="n">
        <v>155.59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371.16</v>
      </c>
      <c r="Q27" t="n">
        <v>795.64</v>
      </c>
      <c r="R27" t="n">
        <v>68.28</v>
      </c>
      <c r="S27" t="n">
        <v>51.23</v>
      </c>
      <c r="T27" t="n">
        <v>7453.3</v>
      </c>
      <c r="U27" t="n">
        <v>0.75</v>
      </c>
      <c r="V27" t="n">
        <v>0.93</v>
      </c>
      <c r="W27" t="n">
        <v>0.13</v>
      </c>
      <c r="X27" t="n">
        <v>0.41</v>
      </c>
      <c r="Y27" t="n">
        <v>0.5</v>
      </c>
      <c r="Z27" t="n">
        <v>10</v>
      </c>
      <c r="AA27" t="n">
        <v>253.964793148586</v>
      </c>
      <c r="AB27" t="n">
        <v>347.4858341216578</v>
      </c>
      <c r="AC27" t="n">
        <v>314.3222738126217</v>
      </c>
      <c r="AD27" t="n">
        <v>253964.793148586</v>
      </c>
      <c r="AE27" t="n">
        <v>347485.8341216578</v>
      </c>
      <c r="AF27" t="n">
        <v>3.841126384813239e-06</v>
      </c>
      <c r="AG27" t="n">
        <v>8</v>
      </c>
      <c r="AH27" t="n">
        <v>314322.2738126217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2.9383</v>
      </c>
      <c r="E28" t="n">
        <v>34.03</v>
      </c>
      <c r="F28" t="n">
        <v>31.09</v>
      </c>
      <c r="G28" t="n">
        <v>169.58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369.99</v>
      </c>
      <c r="Q28" t="n">
        <v>795.64</v>
      </c>
      <c r="R28" t="n">
        <v>67.29000000000001</v>
      </c>
      <c r="S28" t="n">
        <v>51.23</v>
      </c>
      <c r="T28" t="n">
        <v>6961.79</v>
      </c>
      <c r="U28" t="n">
        <v>0.76</v>
      </c>
      <c r="V28" t="n">
        <v>0.93</v>
      </c>
      <c r="W28" t="n">
        <v>0.13</v>
      </c>
      <c r="X28" t="n">
        <v>0.38</v>
      </c>
      <c r="Y28" t="n">
        <v>0.5</v>
      </c>
      <c r="Z28" t="n">
        <v>10</v>
      </c>
      <c r="AA28" t="n">
        <v>253.0284451271077</v>
      </c>
      <c r="AB28" t="n">
        <v>346.2046814499125</v>
      </c>
      <c r="AC28" t="n">
        <v>313.1633925537583</v>
      </c>
      <c r="AD28" t="n">
        <v>253028.4451271077</v>
      </c>
      <c r="AE28" t="n">
        <v>346204.6814499125</v>
      </c>
      <c r="AF28" t="n">
        <v>3.848723497526595e-06</v>
      </c>
      <c r="AG28" t="n">
        <v>8</v>
      </c>
      <c r="AH28" t="n">
        <v>313163.3925537583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2.9388</v>
      </c>
      <c r="E29" t="n">
        <v>34.03</v>
      </c>
      <c r="F29" t="n">
        <v>31.08</v>
      </c>
      <c r="G29" t="n">
        <v>169.54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8</v>
      </c>
      <c r="N29" t="n">
        <v>56.6</v>
      </c>
      <c r="O29" t="n">
        <v>29707.68</v>
      </c>
      <c r="P29" t="n">
        <v>369.71</v>
      </c>
      <c r="Q29" t="n">
        <v>795.64</v>
      </c>
      <c r="R29" t="n">
        <v>67.08</v>
      </c>
      <c r="S29" t="n">
        <v>51.23</v>
      </c>
      <c r="T29" t="n">
        <v>6855.79</v>
      </c>
      <c r="U29" t="n">
        <v>0.76</v>
      </c>
      <c r="V29" t="n">
        <v>0.93</v>
      </c>
      <c r="W29" t="n">
        <v>0.13</v>
      </c>
      <c r="X29" t="n">
        <v>0.38</v>
      </c>
      <c r="Y29" t="n">
        <v>0.5</v>
      </c>
      <c r="Z29" t="n">
        <v>10</v>
      </c>
      <c r="AA29" t="n">
        <v>252.8605381081129</v>
      </c>
      <c r="AB29" t="n">
        <v>345.974943658989</v>
      </c>
      <c r="AC29" t="n">
        <v>312.9555806151615</v>
      </c>
      <c r="AD29" t="n">
        <v>252860.5381081129</v>
      </c>
      <c r="AE29" t="n">
        <v>345974.943658989</v>
      </c>
      <c r="AF29" t="n">
        <v>3.849378421036368e-06</v>
      </c>
      <c r="AG29" t="n">
        <v>8</v>
      </c>
      <c r="AH29" t="n">
        <v>312955.5806151615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2.9452</v>
      </c>
      <c r="E30" t="n">
        <v>33.95</v>
      </c>
      <c r="F30" t="n">
        <v>31.05</v>
      </c>
      <c r="G30" t="n">
        <v>186.29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361.99</v>
      </c>
      <c r="Q30" t="n">
        <v>795.64</v>
      </c>
      <c r="R30" t="n">
        <v>65.97</v>
      </c>
      <c r="S30" t="n">
        <v>51.23</v>
      </c>
      <c r="T30" t="n">
        <v>6303.95</v>
      </c>
      <c r="U30" t="n">
        <v>0.78</v>
      </c>
      <c r="V30" t="n">
        <v>0.93</v>
      </c>
      <c r="W30" t="n">
        <v>0.12</v>
      </c>
      <c r="X30" t="n">
        <v>0.34</v>
      </c>
      <c r="Y30" t="n">
        <v>0.5</v>
      </c>
      <c r="Z30" t="n">
        <v>10</v>
      </c>
      <c r="AA30" t="n">
        <v>248.8642358432028</v>
      </c>
      <c r="AB30" t="n">
        <v>340.5070265957288</v>
      </c>
      <c r="AC30" t="n">
        <v>308.0095138821472</v>
      </c>
      <c r="AD30" t="n">
        <v>248864.2358432028</v>
      </c>
      <c r="AE30" t="n">
        <v>340507.0265957288</v>
      </c>
      <c r="AF30" t="n">
        <v>3.85776144196145e-06</v>
      </c>
      <c r="AG30" t="n">
        <v>8</v>
      </c>
      <c r="AH30" t="n">
        <v>308009.5138821473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2.9447</v>
      </c>
      <c r="E31" t="n">
        <v>33.96</v>
      </c>
      <c r="F31" t="n">
        <v>31.05</v>
      </c>
      <c r="G31" t="n">
        <v>186.32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362.66</v>
      </c>
      <c r="Q31" t="n">
        <v>795.64</v>
      </c>
      <c r="R31" t="n">
        <v>66.13</v>
      </c>
      <c r="S31" t="n">
        <v>51.23</v>
      </c>
      <c r="T31" t="n">
        <v>6383.76</v>
      </c>
      <c r="U31" t="n">
        <v>0.77</v>
      </c>
      <c r="V31" t="n">
        <v>0.93</v>
      </c>
      <c r="W31" t="n">
        <v>0.12</v>
      </c>
      <c r="X31" t="n">
        <v>0.35</v>
      </c>
      <c r="Y31" t="n">
        <v>0.5</v>
      </c>
      <c r="Z31" t="n">
        <v>10</v>
      </c>
      <c r="AA31" t="n">
        <v>249.2053208024922</v>
      </c>
      <c r="AB31" t="n">
        <v>340.9737140846347</v>
      </c>
      <c r="AC31" t="n">
        <v>308.4316613721122</v>
      </c>
      <c r="AD31" t="n">
        <v>249205.3208024922</v>
      </c>
      <c r="AE31" t="n">
        <v>340973.7140846347</v>
      </c>
      <c r="AF31" t="n">
        <v>3.857106518451679e-06</v>
      </c>
      <c r="AG31" t="n">
        <v>8</v>
      </c>
      <c r="AH31" t="n">
        <v>308431.6613721122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2.9461</v>
      </c>
      <c r="E32" t="n">
        <v>33.94</v>
      </c>
      <c r="F32" t="n">
        <v>31.04</v>
      </c>
      <c r="G32" t="n">
        <v>186.22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6</v>
      </c>
      <c r="N32" t="n">
        <v>58.86</v>
      </c>
      <c r="O32" t="n">
        <v>30356.28</v>
      </c>
      <c r="P32" t="n">
        <v>361.09</v>
      </c>
      <c r="Q32" t="n">
        <v>795.64</v>
      </c>
      <c r="R32" t="n">
        <v>65.61</v>
      </c>
      <c r="S32" t="n">
        <v>51.23</v>
      </c>
      <c r="T32" t="n">
        <v>6125.53</v>
      </c>
      <c r="U32" t="n">
        <v>0.78</v>
      </c>
      <c r="V32" t="n">
        <v>0.93</v>
      </c>
      <c r="W32" t="n">
        <v>0.12</v>
      </c>
      <c r="X32" t="n">
        <v>0.33</v>
      </c>
      <c r="Y32" t="n">
        <v>0.5</v>
      </c>
      <c r="Z32" t="n">
        <v>10</v>
      </c>
      <c r="AA32" t="n">
        <v>248.3859226575057</v>
      </c>
      <c r="AB32" t="n">
        <v>339.85257739337</v>
      </c>
      <c r="AC32" t="n">
        <v>307.4175243931362</v>
      </c>
      <c r="AD32" t="n">
        <v>248385.9226575058</v>
      </c>
      <c r="AE32" t="n">
        <v>339852.57739337</v>
      </c>
      <c r="AF32" t="n">
        <v>3.85894030427904e-06</v>
      </c>
      <c r="AG32" t="n">
        <v>8</v>
      </c>
      <c r="AH32" t="n">
        <v>307417.5243931362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2.9462</v>
      </c>
      <c r="E33" t="n">
        <v>33.94</v>
      </c>
      <c r="F33" t="n">
        <v>31.04</v>
      </c>
      <c r="G33" t="n">
        <v>186.22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359.93</v>
      </c>
      <c r="Q33" t="n">
        <v>795.66</v>
      </c>
      <c r="R33" t="n">
        <v>65.42</v>
      </c>
      <c r="S33" t="n">
        <v>51.23</v>
      </c>
      <c r="T33" t="n">
        <v>6033.11</v>
      </c>
      <c r="U33" t="n">
        <v>0.78</v>
      </c>
      <c r="V33" t="n">
        <v>0.93</v>
      </c>
      <c r="W33" t="n">
        <v>0.13</v>
      </c>
      <c r="X33" t="n">
        <v>0.33</v>
      </c>
      <c r="Y33" t="n">
        <v>0.5</v>
      </c>
      <c r="Z33" t="n">
        <v>10</v>
      </c>
      <c r="AA33" t="n">
        <v>247.8439726483313</v>
      </c>
      <c r="AB33" t="n">
        <v>339.1110574816709</v>
      </c>
      <c r="AC33" t="n">
        <v>306.7467741010796</v>
      </c>
      <c r="AD33" t="n">
        <v>247843.9726483313</v>
      </c>
      <c r="AE33" t="n">
        <v>339111.0574816709</v>
      </c>
      <c r="AF33" t="n">
        <v>3.859071288980995e-06</v>
      </c>
      <c r="AG33" t="n">
        <v>8</v>
      </c>
      <c r="AH33" t="n">
        <v>306746.7741010796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2.9522</v>
      </c>
      <c r="E34" t="n">
        <v>33.87</v>
      </c>
      <c r="F34" t="n">
        <v>31.01</v>
      </c>
      <c r="G34" t="n">
        <v>206.71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357.86</v>
      </c>
      <c r="Q34" t="n">
        <v>795.64</v>
      </c>
      <c r="R34" t="n">
        <v>64.37</v>
      </c>
      <c r="S34" t="n">
        <v>51.23</v>
      </c>
      <c r="T34" t="n">
        <v>5509.32</v>
      </c>
      <c r="U34" t="n">
        <v>0.8</v>
      </c>
      <c r="V34" t="n">
        <v>0.93</v>
      </c>
      <c r="W34" t="n">
        <v>0.13</v>
      </c>
      <c r="X34" t="n">
        <v>0.3</v>
      </c>
      <c r="Y34" t="n">
        <v>0.5</v>
      </c>
      <c r="Z34" t="n">
        <v>10</v>
      </c>
      <c r="AA34" t="n">
        <v>246.4967898065873</v>
      </c>
      <c r="AB34" t="n">
        <v>337.2677824840853</v>
      </c>
      <c r="AC34" t="n">
        <v>305.0794186822103</v>
      </c>
      <c r="AD34" t="n">
        <v>246496.7898065873</v>
      </c>
      <c r="AE34" t="n">
        <v>337267.7824840853</v>
      </c>
      <c r="AF34" t="n">
        <v>3.86693037109826e-06</v>
      </c>
      <c r="AG34" t="n">
        <v>8</v>
      </c>
      <c r="AH34" t="n">
        <v>305079.4186822103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2.9508</v>
      </c>
      <c r="E35" t="n">
        <v>33.89</v>
      </c>
      <c r="F35" t="n">
        <v>31.02</v>
      </c>
      <c r="G35" t="n">
        <v>206.82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</v>
      </c>
      <c r="Q35" t="n">
        <v>795.64</v>
      </c>
      <c r="R35" t="n">
        <v>64.86</v>
      </c>
      <c r="S35" t="n">
        <v>51.23</v>
      </c>
      <c r="T35" t="n">
        <v>5756.76</v>
      </c>
      <c r="U35" t="n">
        <v>0.79</v>
      </c>
      <c r="V35" t="n">
        <v>0.93</v>
      </c>
      <c r="W35" t="n">
        <v>0.13</v>
      </c>
      <c r="X35" t="n">
        <v>0.32</v>
      </c>
      <c r="Y35" t="n">
        <v>0.5</v>
      </c>
      <c r="Z35" t="n">
        <v>10</v>
      </c>
      <c r="AA35" t="n">
        <v>247.5764007688149</v>
      </c>
      <c r="AB35" t="n">
        <v>338.7449538316786</v>
      </c>
      <c r="AC35" t="n">
        <v>306.4156108696129</v>
      </c>
      <c r="AD35" t="n">
        <v>247576.4007688149</v>
      </c>
      <c r="AE35" t="n">
        <v>338744.9538316786</v>
      </c>
      <c r="AF35" t="n">
        <v>3.865096585270898e-06</v>
      </c>
      <c r="AG35" t="n">
        <v>8</v>
      </c>
      <c r="AH35" t="n">
        <v>306415.6108696128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1.5805</v>
      </c>
      <c r="E2" t="n">
        <v>63.27</v>
      </c>
      <c r="F2" t="n">
        <v>47.35</v>
      </c>
      <c r="G2" t="n">
        <v>6.73</v>
      </c>
      <c r="H2" t="n">
        <v>0.11</v>
      </c>
      <c r="I2" t="n">
        <v>422</v>
      </c>
      <c r="J2" t="n">
        <v>159.12</v>
      </c>
      <c r="K2" t="n">
        <v>50.28</v>
      </c>
      <c r="L2" t="n">
        <v>1</v>
      </c>
      <c r="M2" t="n">
        <v>420</v>
      </c>
      <c r="N2" t="n">
        <v>27.84</v>
      </c>
      <c r="O2" t="n">
        <v>19859.16</v>
      </c>
      <c r="P2" t="n">
        <v>577.59</v>
      </c>
      <c r="Q2" t="n">
        <v>795.71</v>
      </c>
      <c r="R2" t="n">
        <v>612.3</v>
      </c>
      <c r="S2" t="n">
        <v>51.23</v>
      </c>
      <c r="T2" t="n">
        <v>277411.91</v>
      </c>
      <c r="U2" t="n">
        <v>0.08</v>
      </c>
      <c r="V2" t="n">
        <v>0.61</v>
      </c>
      <c r="W2" t="n">
        <v>0.79</v>
      </c>
      <c r="X2" t="n">
        <v>16.64</v>
      </c>
      <c r="Y2" t="n">
        <v>0.5</v>
      </c>
      <c r="Z2" t="n">
        <v>10</v>
      </c>
      <c r="AA2" t="n">
        <v>653.486779136796</v>
      </c>
      <c r="AB2" t="n">
        <v>894.1294410169553</v>
      </c>
      <c r="AC2" t="n">
        <v>808.7949820848484</v>
      </c>
      <c r="AD2" t="n">
        <v>653486.779136796</v>
      </c>
      <c r="AE2" t="n">
        <v>894129.4410169553</v>
      </c>
      <c r="AF2" t="n">
        <v>2.095542536761626e-06</v>
      </c>
      <c r="AG2" t="n">
        <v>14</v>
      </c>
      <c r="AH2" t="n">
        <v>808794.9820848483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2.2536</v>
      </c>
      <c r="E3" t="n">
        <v>44.37</v>
      </c>
      <c r="F3" t="n">
        <v>36.83</v>
      </c>
      <c r="G3" t="n">
        <v>13.64</v>
      </c>
      <c r="H3" t="n">
        <v>0.22</v>
      </c>
      <c r="I3" t="n">
        <v>162</v>
      </c>
      <c r="J3" t="n">
        <v>160.54</v>
      </c>
      <c r="K3" t="n">
        <v>50.28</v>
      </c>
      <c r="L3" t="n">
        <v>2</v>
      </c>
      <c r="M3" t="n">
        <v>160</v>
      </c>
      <c r="N3" t="n">
        <v>28.26</v>
      </c>
      <c r="O3" t="n">
        <v>20034.4</v>
      </c>
      <c r="P3" t="n">
        <v>445.05</v>
      </c>
      <c r="Q3" t="n">
        <v>795.6799999999999</v>
      </c>
      <c r="R3" t="n">
        <v>259.51</v>
      </c>
      <c r="S3" t="n">
        <v>51.23</v>
      </c>
      <c r="T3" t="n">
        <v>102314.22</v>
      </c>
      <c r="U3" t="n">
        <v>0.2</v>
      </c>
      <c r="V3" t="n">
        <v>0.78</v>
      </c>
      <c r="W3" t="n">
        <v>0.36</v>
      </c>
      <c r="X3" t="n">
        <v>6.12</v>
      </c>
      <c r="Y3" t="n">
        <v>0.5</v>
      </c>
      <c r="Z3" t="n">
        <v>10</v>
      </c>
      <c r="AA3" t="n">
        <v>372.6196168601157</v>
      </c>
      <c r="AB3" t="n">
        <v>509.8345986053135</v>
      </c>
      <c r="AC3" t="n">
        <v>461.176700071775</v>
      </c>
      <c r="AD3" t="n">
        <v>372619.6168601157</v>
      </c>
      <c r="AE3" t="n">
        <v>509834.5986053136</v>
      </c>
      <c r="AF3" t="n">
        <v>2.987987763901297e-06</v>
      </c>
      <c r="AG3" t="n">
        <v>10</v>
      </c>
      <c r="AH3" t="n">
        <v>461176.700071775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2.5014</v>
      </c>
      <c r="E4" t="n">
        <v>39.98</v>
      </c>
      <c r="F4" t="n">
        <v>34.43</v>
      </c>
      <c r="G4" t="n">
        <v>20.66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98</v>
      </c>
      <c r="N4" t="n">
        <v>28.69</v>
      </c>
      <c r="O4" t="n">
        <v>20210.21</v>
      </c>
      <c r="P4" t="n">
        <v>412.25</v>
      </c>
      <c r="Q4" t="n">
        <v>795.65</v>
      </c>
      <c r="R4" t="n">
        <v>179.24</v>
      </c>
      <c r="S4" t="n">
        <v>51.23</v>
      </c>
      <c r="T4" t="n">
        <v>62489.53</v>
      </c>
      <c r="U4" t="n">
        <v>0.29</v>
      </c>
      <c r="V4" t="n">
        <v>0.84</v>
      </c>
      <c r="W4" t="n">
        <v>0.26</v>
      </c>
      <c r="X4" t="n">
        <v>3.73</v>
      </c>
      <c r="Y4" t="n">
        <v>0.5</v>
      </c>
      <c r="Z4" t="n">
        <v>10</v>
      </c>
      <c r="AA4" t="n">
        <v>316.4002388421974</v>
      </c>
      <c r="AB4" t="n">
        <v>432.9127653772853</v>
      </c>
      <c r="AC4" t="n">
        <v>391.5961786465586</v>
      </c>
      <c r="AD4" t="n">
        <v>316400.2388421974</v>
      </c>
      <c r="AE4" t="n">
        <v>432912.7653772852</v>
      </c>
      <c r="AF4" t="n">
        <v>3.316539134106631e-06</v>
      </c>
      <c r="AG4" t="n">
        <v>9</v>
      </c>
      <c r="AH4" t="n">
        <v>391596.1786465586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2.6256</v>
      </c>
      <c r="E5" t="n">
        <v>38.09</v>
      </c>
      <c r="F5" t="n">
        <v>33.41</v>
      </c>
      <c r="G5" t="n">
        <v>27.46</v>
      </c>
      <c r="H5" t="n">
        <v>0.43</v>
      </c>
      <c r="I5" t="n">
        <v>73</v>
      </c>
      <c r="J5" t="n">
        <v>163.4</v>
      </c>
      <c r="K5" t="n">
        <v>50.28</v>
      </c>
      <c r="L5" t="n">
        <v>4</v>
      </c>
      <c r="M5" t="n">
        <v>71</v>
      </c>
      <c r="N5" t="n">
        <v>29.12</v>
      </c>
      <c r="O5" t="n">
        <v>20386.62</v>
      </c>
      <c r="P5" t="n">
        <v>396.99</v>
      </c>
      <c r="Q5" t="n">
        <v>795.65</v>
      </c>
      <c r="R5" t="n">
        <v>144.83</v>
      </c>
      <c r="S5" t="n">
        <v>51.23</v>
      </c>
      <c r="T5" t="n">
        <v>45421.22</v>
      </c>
      <c r="U5" t="n">
        <v>0.35</v>
      </c>
      <c r="V5" t="n">
        <v>0.86</v>
      </c>
      <c r="W5" t="n">
        <v>0.22</v>
      </c>
      <c r="X5" t="n">
        <v>2.7</v>
      </c>
      <c r="Y5" t="n">
        <v>0.5</v>
      </c>
      <c r="Z5" t="n">
        <v>10</v>
      </c>
      <c r="AA5" t="n">
        <v>296.2182545724622</v>
      </c>
      <c r="AB5" t="n">
        <v>405.2988841331264</v>
      </c>
      <c r="AC5" t="n">
        <v>366.6177274720166</v>
      </c>
      <c r="AD5" t="n">
        <v>296218.2545724622</v>
      </c>
      <c r="AE5" t="n">
        <v>405298.8841331264</v>
      </c>
      <c r="AF5" t="n">
        <v>3.4812125811587e-06</v>
      </c>
      <c r="AG5" t="n">
        <v>9</v>
      </c>
      <c r="AH5" t="n">
        <v>366617.7274720165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2.706</v>
      </c>
      <c r="E6" t="n">
        <v>36.96</v>
      </c>
      <c r="F6" t="n">
        <v>32.79</v>
      </c>
      <c r="G6" t="n">
        <v>34.52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55</v>
      </c>
      <c r="N6" t="n">
        <v>29.55</v>
      </c>
      <c r="O6" t="n">
        <v>20563.61</v>
      </c>
      <c r="P6" t="n">
        <v>386.03</v>
      </c>
      <c r="Q6" t="n">
        <v>795.66</v>
      </c>
      <c r="R6" t="n">
        <v>124.37</v>
      </c>
      <c r="S6" t="n">
        <v>51.23</v>
      </c>
      <c r="T6" t="n">
        <v>35272.86</v>
      </c>
      <c r="U6" t="n">
        <v>0.41</v>
      </c>
      <c r="V6" t="n">
        <v>0.88</v>
      </c>
      <c r="W6" t="n">
        <v>0.19</v>
      </c>
      <c r="X6" t="n">
        <v>2.09</v>
      </c>
      <c r="Y6" t="n">
        <v>0.5</v>
      </c>
      <c r="Z6" t="n">
        <v>10</v>
      </c>
      <c r="AA6" t="n">
        <v>283.6215342905513</v>
      </c>
      <c r="AB6" t="n">
        <v>388.0634957153384</v>
      </c>
      <c r="AC6" t="n">
        <v>351.0272603348027</v>
      </c>
      <c r="AD6" t="n">
        <v>283621.5342905513</v>
      </c>
      <c r="AE6" t="n">
        <v>388063.4957153384</v>
      </c>
      <c r="AF6" t="n">
        <v>3.587812783598203e-06</v>
      </c>
      <c r="AG6" t="n">
        <v>9</v>
      </c>
      <c r="AH6" t="n">
        <v>351027.2603348027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2.7572</v>
      </c>
      <c r="E7" t="n">
        <v>36.27</v>
      </c>
      <c r="F7" t="n">
        <v>32.43</v>
      </c>
      <c r="G7" t="n">
        <v>41.4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45</v>
      </c>
      <c r="N7" t="n">
        <v>29.99</v>
      </c>
      <c r="O7" t="n">
        <v>20741.2</v>
      </c>
      <c r="P7" t="n">
        <v>378.82</v>
      </c>
      <c r="Q7" t="n">
        <v>795.64</v>
      </c>
      <c r="R7" t="n">
        <v>112.1</v>
      </c>
      <c r="S7" t="n">
        <v>51.23</v>
      </c>
      <c r="T7" t="n">
        <v>29186.77</v>
      </c>
      <c r="U7" t="n">
        <v>0.46</v>
      </c>
      <c r="V7" t="n">
        <v>0.89</v>
      </c>
      <c r="W7" t="n">
        <v>0.18</v>
      </c>
      <c r="X7" t="n">
        <v>1.72</v>
      </c>
      <c r="Y7" t="n">
        <v>0.5</v>
      </c>
      <c r="Z7" t="n">
        <v>10</v>
      </c>
      <c r="AA7" t="n">
        <v>268.2638251740931</v>
      </c>
      <c r="AB7" t="n">
        <v>367.0504005678921</v>
      </c>
      <c r="AC7" t="n">
        <v>332.0196254961645</v>
      </c>
      <c r="AD7" t="n">
        <v>268263.8251740931</v>
      </c>
      <c r="AE7" t="n">
        <v>367050.4005678921</v>
      </c>
      <c r="AF7" t="n">
        <v>3.655697489629329e-06</v>
      </c>
      <c r="AG7" t="n">
        <v>8</v>
      </c>
      <c r="AH7" t="n">
        <v>332019.6254961644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2.8038</v>
      </c>
      <c r="E8" t="n">
        <v>35.67</v>
      </c>
      <c r="F8" t="n">
        <v>32.09</v>
      </c>
      <c r="G8" t="n">
        <v>49.36</v>
      </c>
      <c r="H8" t="n">
        <v>0.74</v>
      </c>
      <c r="I8" t="n">
        <v>39</v>
      </c>
      <c r="J8" t="n">
        <v>167.72</v>
      </c>
      <c r="K8" t="n">
        <v>50.28</v>
      </c>
      <c r="L8" t="n">
        <v>7</v>
      </c>
      <c r="M8" t="n">
        <v>37</v>
      </c>
      <c r="N8" t="n">
        <v>30.44</v>
      </c>
      <c r="O8" t="n">
        <v>20919.39</v>
      </c>
      <c r="P8" t="n">
        <v>370.97</v>
      </c>
      <c r="Q8" t="n">
        <v>795.66</v>
      </c>
      <c r="R8" t="n">
        <v>100.34</v>
      </c>
      <c r="S8" t="n">
        <v>51.23</v>
      </c>
      <c r="T8" t="n">
        <v>23346.98</v>
      </c>
      <c r="U8" t="n">
        <v>0.51</v>
      </c>
      <c r="V8" t="n">
        <v>0.9</v>
      </c>
      <c r="W8" t="n">
        <v>0.17</v>
      </c>
      <c r="X8" t="n">
        <v>1.38</v>
      </c>
      <c r="Y8" t="n">
        <v>0.5</v>
      </c>
      <c r="Z8" t="n">
        <v>10</v>
      </c>
      <c r="AA8" t="n">
        <v>260.8397026367064</v>
      </c>
      <c r="AB8" t="n">
        <v>356.8923885830691</v>
      </c>
      <c r="AC8" t="n">
        <v>322.8310799183135</v>
      </c>
      <c r="AD8" t="n">
        <v>260839.7026367064</v>
      </c>
      <c r="AE8" t="n">
        <v>356892.3885830691</v>
      </c>
      <c r="AF8" t="n">
        <v>3.717483179102972e-06</v>
      </c>
      <c r="AG8" t="n">
        <v>8</v>
      </c>
      <c r="AH8" t="n">
        <v>322831.0799183135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2.8014</v>
      </c>
      <c r="E9" t="n">
        <v>35.7</v>
      </c>
      <c r="F9" t="n">
        <v>32.24</v>
      </c>
      <c r="G9" t="n">
        <v>55.28</v>
      </c>
      <c r="H9" t="n">
        <v>0.84</v>
      </c>
      <c r="I9" t="n">
        <v>35</v>
      </c>
      <c r="J9" t="n">
        <v>169.17</v>
      </c>
      <c r="K9" t="n">
        <v>50.28</v>
      </c>
      <c r="L9" t="n">
        <v>8</v>
      </c>
      <c r="M9" t="n">
        <v>33</v>
      </c>
      <c r="N9" t="n">
        <v>30.89</v>
      </c>
      <c r="O9" t="n">
        <v>21098.19</v>
      </c>
      <c r="P9" t="n">
        <v>369.61</v>
      </c>
      <c r="Q9" t="n">
        <v>795.64</v>
      </c>
      <c r="R9" t="n">
        <v>107.3</v>
      </c>
      <c r="S9" t="n">
        <v>51.23</v>
      </c>
      <c r="T9" t="n">
        <v>26844.23</v>
      </c>
      <c r="U9" t="n">
        <v>0.48</v>
      </c>
      <c r="V9" t="n">
        <v>0.89</v>
      </c>
      <c r="W9" t="n">
        <v>0.14</v>
      </c>
      <c r="X9" t="n">
        <v>1.54</v>
      </c>
      <c r="Y9" t="n">
        <v>0.5</v>
      </c>
      <c r="Z9" t="n">
        <v>10</v>
      </c>
      <c r="AA9" t="n">
        <v>260.4351101800988</v>
      </c>
      <c r="AB9" t="n">
        <v>356.3388073345791</v>
      </c>
      <c r="AC9" t="n">
        <v>322.3303316872233</v>
      </c>
      <c r="AD9" t="n">
        <v>260435.1101800988</v>
      </c>
      <c r="AE9" t="n">
        <v>356338.8073345791</v>
      </c>
      <c r="AF9" t="n">
        <v>3.714301083507763e-06</v>
      </c>
      <c r="AG9" t="n">
        <v>8</v>
      </c>
      <c r="AH9" t="n">
        <v>322330.3316872233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2.8484</v>
      </c>
      <c r="E10" t="n">
        <v>35.11</v>
      </c>
      <c r="F10" t="n">
        <v>31.82</v>
      </c>
      <c r="G10" t="n">
        <v>63.63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361.8</v>
      </c>
      <c r="Q10" t="n">
        <v>795.64</v>
      </c>
      <c r="R10" t="n">
        <v>91.70999999999999</v>
      </c>
      <c r="S10" t="n">
        <v>51.23</v>
      </c>
      <c r="T10" t="n">
        <v>19078.12</v>
      </c>
      <c r="U10" t="n">
        <v>0.5600000000000001</v>
      </c>
      <c r="V10" t="n">
        <v>0.91</v>
      </c>
      <c r="W10" t="n">
        <v>0.16</v>
      </c>
      <c r="X10" t="n">
        <v>1.11</v>
      </c>
      <c r="Y10" t="n">
        <v>0.5</v>
      </c>
      <c r="Z10" t="n">
        <v>10</v>
      </c>
      <c r="AA10" t="n">
        <v>253.2015403296112</v>
      </c>
      <c r="AB10" t="n">
        <v>346.4415179423991</v>
      </c>
      <c r="AC10" t="n">
        <v>313.3776257038042</v>
      </c>
      <c r="AD10" t="n">
        <v>253201.5403296112</v>
      </c>
      <c r="AE10" t="n">
        <v>346441.5179423991</v>
      </c>
      <c r="AF10" t="n">
        <v>3.776617122247273e-06</v>
      </c>
      <c r="AG10" t="n">
        <v>8</v>
      </c>
      <c r="AH10" t="n">
        <v>313377.6257038042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2.8675</v>
      </c>
      <c r="E11" t="n">
        <v>34.87</v>
      </c>
      <c r="F11" t="n">
        <v>31.68</v>
      </c>
      <c r="G11" t="n">
        <v>70.40000000000001</v>
      </c>
      <c r="H11" t="n">
        <v>1.03</v>
      </c>
      <c r="I11" t="n">
        <v>27</v>
      </c>
      <c r="J11" t="n">
        <v>172.08</v>
      </c>
      <c r="K11" t="n">
        <v>50.28</v>
      </c>
      <c r="L11" t="n">
        <v>10</v>
      </c>
      <c r="M11" t="n">
        <v>25</v>
      </c>
      <c r="N11" t="n">
        <v>31.8</v>
      </c>
      <c r="O11" t="n">
        <v>21457.64</v>
      </c>
      <c r="P11" t="n">
        <v>356.5</v>
      </c>
      <c r="Q11" t="n">
        <v>795.65</v>
      </c>
      <c r="R11" t="n">
        <v>86.95999999999999</v>
      </c>
      <c r="S11" t="n">
        <v>51.23</v>
      </c>
      <c r="T11" t="n">
        <v>16717.99</v>
      </c>
      <c r="U11" t="n">
        <v>0.59</v>
      </c>
      <c r="V11" t="n">
        <v>0.91</v>
      </c>
      <c r="W11" t="n">
        <v>0.15</v>
      </c>
      <c r="X11" t="n">
        <v>0.97</v>
      </c>
      <c r="Y11" t="n">
        <v>0.5</v>
      </c>
      <c r="Z11" t="n">
        <v>10</v>
      </c>
      <c r="AA11" t="n">
        <v>249.3381202163348</v>
      </c>
      <c r="AB11" t="n">
        <v>341.1554161013507</v>
      </c>
      <c r="AC11" t="n">
        <v>308.5960220033733</v>
      </c>
      <c r="AD11" t="n">
        <v>249338.1202163348</v>
      </c>
      <c r="AE11" t="n">
        <v>341155.4161013507</v>
      </c>
      <c r="AF11" t="n">
        <v>3.801941299692479e-06</v>
      </c>
      <c r="AG11" t="n">
        <v>8</v>
      </c>
      <c r="AH11" t="n">
        <v>308596.0220033732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2.8852</v>
      </c>
      <c r="E12" t="n">
        <v>34.66</v>
      </c>
      <c r="F12" t="n">
        <v>31.56</v>
      </c>
      <c r="G12" t="n">
        <v>78.90000000000001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351.37</v>
      </c>
      <c r="Q12" t="n">
        <v>795.64</v>
      </c>
      <c r="R12" t="n">
        <v>83.06999999999999</v>
      </c>
      <c r="S12" t="n">
        <v>51.23</v>
      </c>
      <c r="T12" t="n">
        <v>14787.81</v>
      </c>
      <c r="U12" t="n">
        <v>0.62</v>
      </c>
      <c r="V12" t="n">
        <v>0.91</v>
      </c>
      <c r="W12" t="n">
        <v>0.15</v>
      </c>
      <c r="X12" t="n">
        <v>0.86</v>
      </c>
      <c r="Y12" t="n">
        <v>0.5</v>
      </c>
      <c r="Z12" t="n">
        <v>10</v>
      </c>
      <c r="AA12" t="n">
        <v>245.7059417689909</v>
      </c>
      <c r="AB12" t="n">
        <v>336.1857093092934</v>
      </c>
      <c r="AC12" t="n">
        <v>304.100617052521</v>
      </c>
      <c r="AD12" t="n">
        <v>245705.9417689909</v>
      </c>
      <c r="AE12" t="n">
        <v>336185.7093092934</v>
      </c>
      <c r="AF12" t="n">
        <v>3.825409254707145e-06</v>
      </c>
      <c r="AG12" t="n">
        <v>8</v>
      </c>
      <c r="AH12" t="n">
        <v>304100.617052521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2.8965</v>
      </c>
      <c r="E13" t="n">
        <v>34.52</v>
      </c>
      <c r="F13" t="n">
        <v>31.49</v>
      </c>
      <c r="G13" t="n">
        <v>85.88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347.86</v>
      </c>
      <c r="Q13" t="n">
        <v>795.65</v>
      </c>
      <c r="R13" t="n">
        <v>80.73</v>
      </c>
      <c r="S13" t="n">
        <v>51.23</v>
      </c>
      <c r="T13" t="n">
        <v>13626.61</v>
      </c>
      <c r="U13" t="n">
        <v>0.63</v>
      </c>
      <c r="V13" t="n">
        <v>0.92</v>
      </c>
      <c r="W13" t="n">
        <v>0.14</v>
      </c>
      <c r="X13" t="n">
        <v>0.79</v>
      </c>
      <c r="Y13" t="n">
        <v>0.5</v>
      </c>
      <c r="Z13" t="n">
        <v>10</v>
      </c>
      <c r="AA13" t="n">
        <v>243.3036325698485</v>
      </c>
      <c r="AB13" t="n">
        <v>332.8987638806265</v>
      </c>
      <c r="AC13" t="n">
        <v>301.1273730823081</v>
      </c>
      <c r="AD13" t="n">
        <v>243303.6325698485</v>
      </c>
      <c r="AE13" t="n">
        <v>332898.7638806265</v>
      </c>
      <c r="AF13" t="n">
        <v>3.840391621467921e-06</v>
      </c>
      <c r="AG13" t="n">
        <v>8</v>
      </c>
      <c r="AH13" t="n">
        <v>301127.3730823081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2.9088</v>
      </c>
      <c r="E14" t="n">
        <v>34.38</v>
      </c>
      <c r="F14" t="n">
        <v>31.41</v>
      </c>
      <c r="G14" t="n">
        <v>94.23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18</v>
      </c>
      <c r="N14" t="n">
        <v>33.21</v>
      </c>
      <c r="O14" t="n">
        <v>22001.54</v>
      </c>
      <c r="P14" t="n">
        <v>342.45</v>
      </c>
      <c r="Q14" t="n">
        <v>795.66</v>
      </c>
      <c r="R14" t="n">
        <v>78</v>
      </c>
      <c r="S14" t="n">
        <v>51.23</v>
      </c>
      <c r="T14" t="n">
        <v>12272.16</v>
      </c>
      <c r="U14" t="n">
        <v>0.66</v>
      </c>
      <c r="V14" t="n">
        <v>0.92</v>
      </c>
      <c r="W14" t="n">
        <v>0.14</v>
      </c>
      <c r="X14" t="n">
        <v>0.7</v>
      </c>
      <c r="Y14" t="n">
        <v>0.5</v>
      </c>
      <c r="Z14" t="n">
        <v>10</v>
      </c>
      <c r="AA14" t="n">
        <v>239.9644683141849</v>
      </c>
      <c r="AB14" t="n">
        <v>328.3299720324997</v>
      </c>
      <c r="AC14" t="n">
        <v>296.9946203158255</v>
      </c>
      <c r="AD14" t="n">
        <v>239964.4683141849</v>
      </c>
      <c r="AE14" t="n">
        <v>328329.9720324997</v>
      </c>
      <c r="AF14" t="n">
        <v>3.856699861393367e-06</v>
      </c>
      <c r="AG14" t="n">
        <v>8</v>
      </c>
      <c r="AH14" t="n">
        <v>296994.6203158255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2.9177</v>
      </c>
      <c r="E15" t="n">
        <v>34.27</v>
      </c>
      <c r="F15" t="n">
        <v>31.34</v>
      </c>
      <c r="G15" t="n">
        <v>98.95999999999999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17</v>
      </c>
      <c r="N15" t="n">
        <v>33.69</v>
      </c>
      <c r="O15" t="n">
        <v>22184.13</v>
      </c>
      <c r="P15" t="n">
        <v>338.97</v>
      </c>
      <c r="Q15" t="n">
        <v>795.64</v>
      </c>
      <c r="R15" t="n">
        <v>75.51000000000001</v>
      </c>
      <c r="S15" t="n">
        <v>51.23</v>
      </c>
      <c r="T15" t="n">
        <v>11032.92</v>
      </c>
      <c r="U15" t="n">
        <v>0.68</v>
      </c>
      <c r="V15" t="n">
        <v>0.92</v>
      </c>
      <c r="W15" t="n">
        <v>0.14</v>
      </c>
      <c r="X15" t="n">
        <v>0.63</v>
      </c>
      <c r="Y15" t="n">
        <v>0.5</v>
      </c>
      <c r="Z15" t="n">
        <v>10</v>
      </c>
      <c r="AA15" t="n">
        <v>237.7618442572477</v>
      </c>
      <c r="AB15" t="n">
        <v>325.3162446248845</v>
      </c>
      <c r="AC15" t="n">
        <v>294.2685188221991</v>
      </c>
      <c r="AD15" t="n">
        <v>237761.8442572477</v>
      </c>
      <c r="AE15" t="n">
        <v>325316.2446248844</v>
      </c>
      <c r="AF15" t="n">
        <v>3.868500132558935e-06</v>
      </c>
      <c r="AG15" t="n">
        <v>8</v>
      </c>
      <c r="AH15" t="n">
        <v>294268.5188221991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2.9251</v>
      </c>
      <c r="E16" t="n">
        <v>34.19</v>
      </c>
      <c r="F16" t="n">
        <v>31.31</v>
      </c>
      <c r="G16" t="n">
        <v>110.52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333.66</v>
      </c>
      <c r="Q16" t="n">
        <v>795.64</v>
      </c>
      <c r="R16" t="n">
        <v>74.89</v>
      </c>
      <c r="S16" t="n">
        <v>51.23</v>
      </c>
      <c r="T16" t="n">
        <v>10728.81</v>
      </c>
      <c r="U16" t="n">
        <v>0.68</v>
      </c>
      <c r="V16" t="n">
        <v>0.92</v>
      </c>
      <c r="W16" t="n">
        <v>0.13</v>
      </c>
      <c r="X16" t="n">
        <v>0.61</v>
      </c>
      <c r="Y16" t="n">
        <v>0.5</v>
      </c>
      <c r="Z16" t="n">
        <v>10</v>
      </c>
      <c r="AA16" t="n">
        <v>234.83218515677</v>
      </c>
      <c r="AB16" t="n">
        <v>321.3077557961752</v>
      </c>
      <c r="AC16" t="n">
        <v>290.6425945413512</v>
      </c>
      <c r="AD16" t="n">
        <v>234832.18515677</v>
      </c>
      <c r="AE16" t="n">
        <v>321307.7557961752</v>
      </c>
      <c r="AF16" t="n">
        <v>3.878311593977495e-06</v>
      </c>
      <c r="AG16" t="n">
        <v>8</v>
      </c>
      <c r="AH16" t="n">
        <v>290642.5945413512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2.9315</v>
      </c>
      <c r="E17" t="n">
        <v>34.11</v>
      </c>
      <c r="F17" t="n">
        <v>31.27</v>
      </c>
      <c r="G17" t="n">
        <v>117.27</v>
      </c>
      <c r="H17" t="n">
        <v>1.57</v>
      </c>
      <c r="I17" t="n">
        <v>16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329.78</v>
      </c>
      <c r="Q17" t="n">
        <v>795.67</v>
      </c>
      <c r="R17" t="n">
        <v>73.39</v>
      </c>
      <c r="S17" t="n">
        <v>51.23</v>
      </c>
      <c r="T17" t="n">
        <v>9987.870000000001</v>
      </c>
      <c r="U17" t="n">
        <v>0.7</v>
      </c>
      <c r="V17" t="n">
        <v>0.92</v>
      </c>
      <c r="W17" t="n">
        <v>0.13</v>
      </c>
      <c r="X17" t="n">
        <v>0.57</v>
      </c>
      <c r="Y17" t="n">
        <v>0.5</v>
      </c>
      <c r="Z17" t="n">
        <v>10</v>
      </c>
      <c r="AA17" t="n">
        <v>232.6332944009683</v>
      </c>
      <c r="AB17" t="n">
        <v>318.2991364558751</v>
      </c>
      <c r="AC17" t="n">
        <v>287.9211136082646</v>
      </c>
      <c r="AD17" t="n">
        <v>232633.2944009682</v>
      </c>
      <c r="AE17" t="n">
        <v>318299.1364558751</v>
      </c>
      <c r="AF17" t="n">
        <v>3.886797182231387e-06</v>
      </c>
      <c r="AG17" t="n">
        <v>8</v>
      </c>
      <c r="AH17" t="n">
        <v>287921.1136082646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2.937</v>
      </c>
      <c r="E18" t="n">
        <v>34.05</v>
      </c>
      <c r="F18" t="n">
        <v>31.24</v>
      </c>
      <c r="G18" t="n">
        <v>124.96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326.78</v>
      </c>
      <c r="Q18" t="n">
        <v>795.64</v>
      </c>
      <c r="R18" t="n">
        <v>72.39</v>
      </c>
      <c r="S18" t="n">
        <v>51.23</v>
      </c>
      <c r="T18" t="n">
        <v>9488.610000000001</v>
      </c>
      <c r="U18" t="n">
        <v>0.71</v>
      </c>
      <c r="V18" t="n">
        <v>0.92</v>
      </c>
      <c r="W18" t="n">
        <v>0.13</v>
      </c>
      <c r="X18" t="n">
        <v>0.54</v>
      </c>
      <c r="Y18" t="n">
        <v>0.5</v>
      </c>
      <c r="Z18" t="n">
        <v>10</v>
      </c>
      <c r="AA18" t="n">
        <v>230.9085604956735</v>
      </c>
      <c r="AB18" t="n">
        <v>315.9392794367622</v>
      </c>
      <c r="AC18" t="n">
        <v>285.786478030975</v>
      </c>
      <c r="AD18" t="n">
        <v>230908.5604956735</v>
      </c>
      <c r="AE18" t="n">
        <v>315939.2794367622</v>
      </c>
      <c r="AF18" t="n">
        <v>3.894089484637074e-06</v>
      </c>
      <c r="AG18" t="n">
        <v>8</v>
      </c>
      <c r="AH18" t="n">
        <v>285786.478030975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2.9443</v>
      </c>
      <c r="E19" t="n">
        <v>33.96</v>
      </c>
      <c r="F19" t="n">
        <v>31.19</v>
      </c>
      <c r="G19" t="n">
        <v>133.67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321.06</v>
      </c>
      <c r="Q19" t="n">
        <v>795.64</v>
      </c>
      <c r="R19" t="n">
        <v>70.58</v>
      </c>
      <c r="S19" t="n">
        <v>51.23</v>
      </c>
      <c r="T19" t="n">
        <v>8591.139999999999</v>
      </c>
      <c r="U19" t="n">
        <v>0.73</v>
      </c>
      <c r="V19" t="n">
        <v>0.93</v>
      </c>
      <c r="W19" t="n">
        <v>0.13</v>
      </c>
      <c r="X19" t="n">
        <v>0.48</v>
      </c>
      <c r="Y19" t="n">
        <v>0.5</v>
      </c>
      <c r="Z19" t="n">
        <v>10</v>
      </c>
      <c r="AA19" t="n">
        <v>227.8205984271677</v>
      </c>
      <c r="AB19" t="n">
        <v>311.714193503363</v>
      </c>
      <c r="AC19" t="n">
        <v>281.9646283691127</v>
      </c>
      <c r="AD19" t="n">
        <v>227820.5984271677</v>
      </c>
      <c r="AE19" t="n">
        <v>311714.1935033631</v>
      </c>
      <c r="AF19" t="n">
        <v>3.903768358739168e-06</v>
      </c>
      <c r="AG19" t="n">
        <v>8</v>
      </c>
      <c r="AH19" t="n">
        <v>281964.6283691127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2.9502</v>
      </c>
      <c r="E20" t="n">
        <v>33.9</v>
      </c>
      <c r="F20" t="n">
        <v>31.15</v>
      </c>
      <c r="G20" t="n">
        <v>143.78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316.69</v>
      </c>
      <c r="Q20" t="n">
        <v>795.64</v>
      </c>
      <c r="R20" t="n">
        <v>69.41</v>
      </c>
      <c r="S20" t="n">
        <v>51.23</v>
      </c>
      <c r="T20" t="n">
        <v>8010.14</v>
      </c>
      <c r="U20" t="n">
        <v>0.74</v>
      </c>
      <c r="V20" t="n">
        <v>0.93</v>
      </c>
      <c r="W20" t="n">
        <v>0.13</v>
      </c>
      <c r="X20" t="n">
        <v>0.45</v>
      </c>
      <c r="Y20" t="n">
        <v>0.5</v>
      </c>
      <c r="Z20" t="n">
        <v>10</v>
      </c>
      <c r="AA20" t="n">
        <v>225.452916183965</v>
      </c>
      <c r="AB20" t="n">
        <v>308.4746262034461</v>
      </c>
      <c r="AC20" t="n">
        <v>279.0342408255376</v>
      </c>
      <c r="AD20" t="n">
        <v>225452.916183965</v>
      </c>
      <c r="AE20" t="n">
        <v>308474.6262034461</v>
      </c>
      <c r="AF20" t="n">
        <v>3.911591010410724e-06</v>
      </c>
      <c r="AG20" t="n">
        <v>8</v>
      </c>
      <c r="AH20" t="n">
        <v>279034.2408255376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2.9563</v>
      </c>
      <c r="E21" t="n">
        <v>33.83</v>
      </c>
      <c r="F21" t="n">
        <v>31.08</v>
      </c>
      <c r="G21" t="n">
        <v>143.46</v>
      </c>
      <c r="H21" t="n">
        <v>1.9</v>
      </c>
      <c r="I21" t="n">
        <v>13</v>
      </c>
      <c r="J21" t="n">
        <v>186.97</v>
      </c>
      <c r="K21" t="n">
        <v>50.28</v>
      </c>
      <c r="L21" t="n">
        <v>20</v>
      </c>
      <c r="M21" t="n">
        <v>10</v>
      </c>
      <c r="N21" t="n">
        <v>36.69</v>
      </c>
      <c r="O21" t="n">
        <v>23293.82</v>
      </c>
      <c r="P21" t="n">
        <v>309.77</v>
      </c>
      <c r="Q21" t="n">
        <v>795.64</v>
      </c>
      <c r="R21" t="n">
        <v>67.09</v>
      </c>
      <c r="S21" t="n">
        <v>51.23</v>
      </c>
      <c r="T21" t="n">
        <v>6849.96</v>
      </c>
      <c r="U21" t="n">
        <v>0.76</v>
      </c>
      <c r="V21" t="n">
        <v>0.93</v>
      </c>
      <c r="W21" t="n">
        <v>0.12</v>
      </c>
      <c r="X21" t="n">
        <v>0.38</v>
      </c>
      <c r="Y21" t="n">
        <v>0.5</v>
      </c>
      <c r="Z21" t="n">
        <v>10</v>
      </c>
      <c r="AA21" t="n">
        <v>221.8940212055908</v>
      </c>
      <c r="AB21" t="n">
        <v>303.6051890866717</v>
      </c>
      <c r="AC21" t="n">
        <v>274.6295359528886</v>
      </c>
      <c r="AD21" t="n">
        <v>221894.0212055908</v>
      </c>
      <c r="AE21" t="n">
        <v>303605.1890866717</v>
      </c>
      <c r="AF21" t="n">
        <v>3.919678836715213e-06</v>
      </c>
      <c r="AG21" t="n">
        <v>8</v>
      </c>
      <c r="AH21" t="n">
        <v>274629.5359528886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2.9539</v>
      </c>
      <c r="E22" t="n">
        <v>33.85</v>
      </c>
      <c r="F22" t="n">
        <v>31.14</v>
      </c>
      <c r="G22" t="n">
        <v>155.71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8</v>
      </c>
      <c r="N22" t="n">
        <v>37.21</v>
      </c>
      <c r="O22" t="n">
        <v>23481.16</v>
      </c>
      <c r="P22" t="n">
        <v>309.43</v>
      </c>
      <c r="Q22" t="n">
        <v>795.64</v>
      </c>
      <c r="R22" t="n">
        <v>69.02</v>
      </c>
      <c r="S22" t="n">
        <v>51.23</v>
      </c>
      <c r="T22" t="n">
        <v>7821.02</v>
      </c>
      <c r="U22" t="n">
        <v>0.74</v>
      </c>
      <c r="V22" t="n">
        <v>0.93</v>
      </c>
      <c r="W22" t="n">
        <v>0.13</v>
      </c>
      <c r="X22" t="n">
        <v>0.44</v>
      </c>
      <c r="Y22" t="n">
        <v>0.5</v>
      </c>
      <c r="Z22" t="n">
        <v>10</v>
      </c>
      <c r="AA22" t="n">
        <v>221.8995596100012</v>
      </c>
      <c r="AB22" t="n">
        <v>303.6127669759231</v>
      </c>
      <c r="AC22" t="n">
        <v>274.6363906190255</v>
      </c>
      <c r="AD22" t="n">
        <v>221899.5596100012</v>
      </c>
      <c r="AE22" t="n">
        <v>303612.7669759231</v>
      </c>
      <c r="AF22" t="n">
        <v>3.916496741120004e-06</v>
      </c>
      <c r="AG22" t="n">
        <v>8</v>
      </c>
      <c r="AH22" t="n">
        <v>274636.3906190254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2.9549</v>
      </c>
      <c r="E23" t="n">
        <v>33.84</v>
      </c>
      <c r="F23" t="n">
        <v>31.13</v>
      </c>
      <c r="G23" t="n">
        <v>155.65</v>
      </c>
      <c r="H23" t="n">
        <v>2.05</v>
      </c>
      <c r="I23" t="n">
        <v>12</v>
      </c>
      <c r="J23" t="n">
        <v>190.01</v>
      </c>
      <c r="K23" t="n">
        <v>50.28</v>
      </c>
      <c r="L23" t="n">
        <v>22</v>
      </c>
      <c r="M23" t="n">
        <v>4</v>
      </c>
      <c r="N23" t="n">
        <v>37.74</v>
      </c>
      <c r="O23" t="n">
        <v>23669.2</v>
      </c>
      <c r="P23" t="n">
        <v>306.55</v>
      </c>
      <c r="Q23" t="n">
        <v>795.65</v>
      </c>
      <c r="R23" t="n">
        <v>68.53</v>
      </c>
      <c r="S23" t="n">
        <v>51.23</v>
      </c>
      <c r="T23" t="n">
        <v>7576.61</v>
      </c>
      <c r="U23" t="n">
        <v>0.75</v>
      </c>
      <c r="V23" t="n">
        <v>0.93</v>
      </c>
      <c r="W23" t="n">
        <v>0.13</v>
      </c>
      <c r="X23" t="n">
        <v>0.43</v>
      </c>
      <c r="Y23" t="n">
        <v>0.5</v>
      </c>
      <c r="Z23" t="n">
        <v>10</v>
      </c>
      <c r="AA23" t="n">
        <v>220.5141677992956</v>
      </c>
      <c r="AB23" t="n">
        <v>301.7172127813436</v>
      </c>
      <c r="AC23" t="n">
        <v>272.921745456349</v>
      </c>
      <c r="AD23" t="n">
        <v>220514.1677992957</v>
      </c>
      <c r="AE23" t="n">
        <v>301717.2127813436</v>
      </c>
      <c r="AF23" t="n">
        <v>3.917822614284674e-06</v>
      </c>
      <c r="AG23" t="n">
        <v>8</v>
      </c>
      <c r="AH23" t="n">
        <v>272921.745456349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2.9626</v>
      </c>
      <c r="E24" t="n">
        <v>33.75</v>
      </c>
      <c r="F24" t="n">
        <v>31.07</v>
      </c>
      <c r="G24" t="n">
        <v>169.5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1</v>
      </c>
      <c r="N24" t="n">
        <v>38.27</v>
      </c>
      <c r="O24" t="n">
        <v>23857.96</v>
      </c>
      <c r="P24" t="n">
        <v>305.06</v>
      </c>
      <c r="Q24" t="n">
        <v>795.64</v>
      </c>
      <c r="R24" t="n">
        <v>66.41</v>
      </c>
      <c r="S24" t="n">
        <v>51.23</v>
      </c>
      <c r="T24" t="n">
        <v>6518.51</v>
      </c>
      <c r="U24" t="n">
        <v>0.77</v>
      </c>
      <c r="V24" t="n">
        <v>0.93</v>
      </c>
      <c r="W24" t="n">
        <v>0.14</v>
      </c>
      <c r="X24" t="n">
        <v>0.37</v>
      </c>
      <c r="Y24" t="n">
        <v>0.5</v>
      </c>
      <c r="Z24" t="n">
        <v>10</v>
      </c>
      <c r="AA24" t="n">
        <v>219.386642791692</v>
      </c>
      <c r="AB24" t="n">
        <v>300.1744833230483</v>
      </c>
      <c r="AC24" t="n">
        <v>271.5262519323186</v>
      </c>
      <c r="AD24" t="n">
        <v>219386.642791692</v>
      </c>
      <c r="AE24" t="n">
        <v>300174.4833230483</v>
      </c>
      <c r="AF24" t="n">
        <v>3.928031837652638e-06</v>
      </c>
      <c r="AG24" t="n">
        <v>8</v>
      </c>
      <c r="AH24" t="n">
        <v>271526.2519323186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2.9628</v>
      </c>
      <c r="E25" t="n">
        <v>33.75</v>
      </c>
      <c r="F25" t="n">
        <v>31.07</v>
      </c>
      <c r="G25" t="n">
        <v>169.49</v>
      </c>
      <c r="H25" t="n">
        <v>2.21</v>
      </c>
      <c r="I25" t="n">
        <v>11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306.88</v>
      </c>
      <c r="Q25" t="n">
        <v>795.65</v>
      </c>
      <c r="R25" t="n">
        <v>66.26000000000001</v>
      </c>
      <c r="S25" t="n">
        <v>51.23</v>
      </c>
      <c r="T25" t="n">
        <v>6444.12</v>
      </c>
      <c r="U25" t="n">
        <v>0.77</v>
      </c>
      <c r="V25" t="n">
        <v>0.93</v>
      </c>
      <c r="W25" t="n">
        <v>0.14</v>
      </c>
      <c r="X25" t="n">
        <v>0.37</v>
      </c>
      <c r="Y25" t="n">
        <v>0.5</v>
      </c>
      <c r="Z25" t="n">
        <v>10</v>
      </c>
      <c r="AA25" t="n">
        <v>220.2117767165758</v>
      </c>
      <c r="AB25" t="n">
        <v>301.3034679614134</v>
      </c>
      <c r="AC25" t="n">
        <v>272.5474878613384</v>
      </c>
      <c r="AD25" t="n">
        <v>220211.7767165758</v>
      </c>
      <c r="AE25" t="n">
        <v>301303.4679614134</v>
      </c>
      <c r="AF25" t="n">
        <v>3.928297012285571e-06</v>
      </c>
      <c r="AG25" t="n">
        <v>8</v>
      </c>
      <c r="AH25" t="n">
        <v>272547.4878613384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2.2376</v>
      </c>
      <c r="E2" t="n">
        <v>44.69</v>
      </c>
      <c r="F2" t="n">
        <v>39.04</v>
      </c>
      <c r="G2" t="n">
        <v>10.75</v>
      </c>
      <c r="H2" t="n">
        <v>0.22</v>
      </c>
      <c r="I2" t="n">
        <v>218</v>
      </c>
      <c r="J2" t="n">
        <v>80.84</v>
      </c>
      <c r="K2" t="n">
        <v>35.1</v>
      </c>
      <c r="L2" t="n">
        <v>1</v>
      </c>
      <c r="M2" t="n">
        <v>216</v>
      </c>
      <c r="N2" t="n">
        <v>9.74</v>
      </c>
      <c r="O2" t="n">
        <v>10204.21</v>
      </c>
      <c r="P2" t="n">
        <v>299.46</v>
      </c>
      <c r="Q2" t="n">
        <v>795.72</v>
      </c>
      <c r="R2" t="n">
        <v>333.2</v>
      </c>
      <c r="S2" t="n">
        <v>51.23</v>
      </c>
      <c r="T2" t="n">
        <v>138879.53</v>
      </c>
      <c r="U2" t="n">
        <v>0.15</v>
      </c>
      <c r="V2" t="n">
        <v>0.74</v>
      </c>
      <c r="W2" t="n">
        <v>0.46</v>
      </c>
      <c r="X2" t="n">
        <v>8.34</v>
      </c>
      <c r="Y2" t="n">
        <v>0.5</v>
      </c>
      <c r="Z2" t="n">
        <v>10</v>
      </c>
      <c r="AA2" t="n">
        <v>277.3318854987155</v>
      </c>
      <c r="AB2" t="n">
        <v>379.4577207586275</v>
      </c>
      <c r="AC2" t="n">
        <v>343.2428084616793</v>
      </c>
      <c r="AD2" t="n">
        <v>277331.8854987155</v>
      </c>
      <c r="AE2" t="n">
        <v>379457.7207586275</v>
      </c>
      <c r="AF2" t="n">
        <v>3.080234932924011e-06</v>
      </c>
      <c r="AG2" t="n">
        <v>10</v>
      </c>
      <c r="AH2" t="n">
        <v>343242.8084616793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2.6541</v>
      </c>
      <c r="E3" t="n">
        <v>37.68</v>
      </c>
      <c r="F3" t="n">
        <v>34.18</v>
      </c>
      <c r="G3" t="n">
        <v>22.05</v>
      </c>
      <c r="H3" t="n">
        <v>0.43</v>
      </c>
      <c r="I3" t="n">
        <v>93</v>
      </c>
      <c r="J3" t="n">
        <v>82.04000000000001</v>
      </c>
      <c r="K3" t="n">
        <v>35.1</v>
      </c>
      <c r="L3" t="n">
        <v>2</v>
      </c>
      <c r="M3" t="n">
        <v>91</v>
      </c>
      <c r="N3" t="n">
        <v>9.94</v>
      </c>
      <c r="O3" t="n">
        <v>10352.53</v>
      </c>
      <c r="P3" t="n">
        <v>253.83</v>
      </c>
      <c r="Q3" t="n">
        <v>795.65</v>
      </c>
      <c r="R3" t="n">
        <v>170.72</v>
      </c>
      <c r="S3" t="n">
        <v>51.23</v>
      </c>
      <c r="T3" t="n">
        <v>58266.27</v>
      </c>
      <c r="U3" t="n">
        <v>0.3</v>
      </c>
      <c r="V3" t="n">
        <v>0.84</v>
      </c>
      <c r="W3" t="n">
        <v>0.25</v>
      </c>
      <c r="X3" t="n">
        <v>3.48</v>
      </c>
      <c r="Y3" t="n">
        <v>0.5</v>
      </c>
      <c r="Z3" t="n">
        <v>10</v>
      </c>
      <c r="AA3" t="n">
        <v>212.7425076492517</v>
      </c>
      <c r="AB3" t="n">
        <v>291.0836845026108</v>
      </c>
      <c r="AC3" t="n">
        <v>263.3030661922845</v>
      </c>
      <c r="AD3" t="n">
        <v>212742.5076492517</v>
      </c>
      <c r="AE3" t="n">
        <v>291083.6845026108</v>
      </c>
      <c r="AF3" t="n">
        <v>3.653580414494823e-06</v>
      </c>
      <c r="AG3" t="n">
        <v>9</v>
      </c>
      <c r="AH3" t="n">
        <v>263303.0661922845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2.7981</v>
      </c>
      <c r="E4" t="n">
        <v>35.74</v>
      </c>
      <c r="F4" t="n">
        <v>32.85</v>
      </c>
      <c r="G4" t="n">
        <v>33.98</v>
      </c>
      <c r="H4" t="n">
        <v>0.63</v>
      </c>
      <c r="I4" t="n">
        <v>58</v>
      </c>
      <c r="J4" t="n">
        <v>83.25</v>
      </c>
      <c r="K4" t="n">
        <v>35.1</v>
      </c>
      <c r="L4" t="n">
        <v>3</v>
      </c>
      <c r="M4" t="n">
        <v>56</v>
      </c>
      <c r="N4" t="n">
        <v>10.15</v>
      </c>
      <c r="O4" t="n">
        <v>10501.19</v>
      </c>
      <c r="P4" t="n">
        <v>236.22</v>
      </c>
      <c r="Q4" t="n">
        <v>795.6799999999999</v>
      </c>
      <c r="R4" t="n">
        <v>125.9</v>
      </c>
      <c r="S4" t="n">
        <v>51.23</v>
      </c>
      <c r="T4" t="n">
        <v>36029.55</v>
      </c>
      <c r="U4" t="n">
        <v>0.41</v>
      </c>
      <c r="V4" t="n">
        <v>0.88</v>
      </c>
      <c r="W4" t="n">
        <v>0.2</v>
      </c>
      <c r="X4" t="n">
        <v>2.14</v>
      </c>
      <c r="Y4" t="n">
        <v>0.5</v>
      </c>
      <c r="Z4" t="n">
        <v>10</v>
      </c>
      <c r="AA4" t="n">
        <v>188.8022384207408</v>
      </c>
      <c r="AB4" t="n">
        <v>258.3275519740411</v>
      </c>
      <c r="AC4" t="n">
        <v>233.6731329787102</v>
      </c>
      <c r="AD4" t="n">
        <v>188802.2384207408</v>
      </c>
      <c r="AE4" t="n">
        <v>258327.5519740411</v>
      </c>
      <c r="AF4" t="n">
        <v>3.851807903921466e-06</v>
      </c>
      <c r="AG4" t="n">
        <v>8</v>
      </c>
      <c r="AH4" t="n">
        <v>233673.1329787102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2.8766</v>
      </c>
      <c r="E5" t="n">
        <v>34.76</v>
      </c>
      <c r="F5" t="n">
        <v>32.16</v>
      </c>
      <c r="G5" t="n">
        <v>47.07</v>
      </c>
      <c r="H5" t="n">
        <v>0.83</v>
      </c>
      <c r="I5" t="n">
        <v>41</v>
      </c>
      <c r="J5" t="n">
        <v>84.45999999999999</v>
      </c>
      <c r="K5" t="n">
        <v>35.1</v>
      </c>
      <c r="L5" t="n">
        <v>4</v>
      </c>
      <c r="M5" t="n">
        <v>39</v>
      </c>
      <c r="N5" t="n">
        <v>10.36</v>
      </c>
      <c r="O5" t="n">
        <v>10650.22</v>
      </c>
      <c r="P5" t="n">
        <v>222.39</v>
      </c>
      <c r="Q5" t="n">
        <v>795.64</v>
      </c>
      <c r="R5" t="n">
        <v>103.16</v>
      </c>
      <c r="S5" t="n">
        <v>51.23</v>
      </c>
      <c r="T5" t="n">
        <v>24744.78</v>
      </c>
      <c r="U5" t="n">
        <v>0.5</v>
      </c>
      <c r="V5" t="n">
        <v>0.9</v>
      </c>
      <c r="W5" t="n">
        <v>0.17</v>
      </c>
      <c r="X5" t="n">
        <v>1.46</v>
      </c>
      <c r="Y5" t="n">
        <v>0.5</v>
      </c>
      <c r="Z5" t="n">
        <v>10</v>
      </c>
      <c r="AA5" t="n">
        <v>178.4828649442397</v>
      </c>
      <c r="AB5" t="n">
        <v>244.2081299248721</v>
      </c>
      <c r="AC5" t="n">
        <v>220.9012487531762</v>
      </c>
      <c r="AD5" t="n">
        <v>178482.8649442397</v>
      </c>
      <c r="AE5" t="n">
        <v>244208.1299248721</v>
      </c>
      <c r="AF5" t="n">
        <v>3.959869417254741e-06</v>
      </c>
      <c r="AG5" t="n">
        <v>8</v>
      </c>
      <c r="AH5" t="n">
        <v>220901.2487531762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2.9124</v>
      </c>
      <c r="E6" t="n">
        <v>34.34</v>
      </c>
      <c r="F6" t="n">
        <v>31.89</v>
      </c>
      <c r="G6" t="n">
        <v>59.8</v>
      </c>
      <c r="H6" t="n">
        <v>1.02</v>
      </c>
      <c r="I6" t="n">
        <v>32</v>
      </c>
      <c r="J6" t="n">
        <v>85.67</v>
      </c>
      <c r="K6" t="n">
        <v>35.1</v>
      </c>
      <c r="L6" t="n">
        <v>5</v>
      </c>
      <c r="M6" t="n">
        <v>30</v>
      </c>
      <c r="N6" t="n">
        <v>10.57</v>
      </c>
      <c r="O6" t="n">
        <v>10799.59</v>
      </c>
      <c r="P6" t="n">
        <v>211.75</v>
      </c>
      <c r="Q6" t="n">
        <v>795.64</v>
      </c>
      <c r="R6" t="n">
        <v>94.26000000000001</v>
      </c>
      <c r="S6" t="n">
        <v>51.23</v>
      </c>
      <c r="T6" t="n">
        <v>20340.79</v>
      </c>
      <c r="U6" t="n">
        <v>0.54</v>
      </c>
      <c r="V6" t="n">
        <v>0.9</v>
      </c>
      <c r="W6" t="n">
        <v>0.16</v>
      </c>
      <c r="X6" t="n">
        <v>1.19</v>
      </c>
      <c r="Y6" t="n">
        <v>0.5</v>
      </c>
      <c r="Z6" t="n">
        <v>10</v>
      </c>
      <c r="AA6" t="n">
        <v>171.9550223899882</v>
      </c>
      <c r="AB6" t="n">
        <v>235.2764477540614</v>
      </c>
      <c r="AC6" t="n">
        <v>212.8219937930502</v>
      </c>
      <c r="AD6" t="n">
        <v>171955.0223899882</v>
      </c>
      <c r="AE6" t="n">
        <v>235276.4477540614</v>
      </c>
      <c r="AF6" t="n">
        <v>4.009150973653865e-06</v>
      </c>
      <c r="AG6" t="n">
        <v>8</v>
      </c>
      <c r="AH6" t="n">
        <v>212821.9937930502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2.9406</v>
      </c>
      <c r="E7" t="n">
        <v>34.01</v>
      </c>
      <c r="F7" t="n">
        <v>31.67</v>
      </c>
      <c r="G7" t="n">
        <v>73.08</v>
      </c>
      <c r="H7" t="n">
        <v>1.21</v>
      </c>
      <c r="I7" t="n">
        <v>26</v>
      </c>
      <c r="J7" t="n">
        <v>86.88</v>
      </c>
      <c r="K7" t="n">
        <v>35.1</v>
      </c>
      <c r="L7" t="n">
        <v>6</v>
      </c>
      <c r="M7" t="n">
        <v>17</v>
      </c>
      <c r="N7" t="n">
        <v>10.78</v>
      </c>
      <c r="O7" t="n">
        <v>10949.33</v>
      </c>
      <c r="P7" t="n">
        <v>200.58</v>
      </c>
      <c r="Q7" t="n">
        <v>795.64</v>
      </c>
      <c r="R7" t="n">
        <v>86.33</v>
      </c>
      <c r="S7" t="n">
        <v>51.23</v>
      </c>
      <c r="T7" t="n">
        <v>16404.4</v>
      </c>
      <c r="U7" t="n">
        <v>0.59</v>
      </c>
      <c r="V7" t="n">
        <v>0.91</v>
      </c>
      <c r="W7" t="n">
        <v>0.16</v>
      </c>
      <c r="X7" t="n">
        <v>0.96</v>
      </c>
      <c r="Y7" t="n">
        <v>0.5</v>
      </c>
      <c r="Z7" t="n">
        <v>10</v>
      </c>
      <c r="AA7" t="n">
        <v>165.6317851541946</v>
      </c>
      <c r="AB7" t="n">
        <v>226.6247156065142</v>
      </c>
      <c r="AC7" t="n">
        <v>204.9959708188798</v>
      </c>
      <c r="AD7" t="n">
        <v>165631.7851541946</v>
      </c>
      <c r="AE7" t="n">
        <v>226624.7156065142</v>
      </c>
      <c r="AF7" t="n">
        <v>4.047970523666583e-06</v>
      </c>
      <c r="AG7" t="n">
        <v>8</v>
      </c>
      <c r="AH7" t="n">
        <v>204995.9708188798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2.949</v>
      </c>
      <c r="E8" t="n">
        <v>33.91</v>
      </c>
      <c r="F8" t="n">
        <v>31.61</v>
      </c>
      <c r="G8" t="n">
        <v>79.01000000000001</v>
      </c>
      <c r="H8" t="n">
        <v>1.39</v>
      </c>
      <c r="I8" t="n">
        <v>24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198.91</v>
      </c>
      <c r="Q8" t="n">
        <v>795.6900000000001</v>
      </c>
      <c r="R8" t="n">
        <v>83.45999999999999</v>
      </c>
      <c r="S8" t="n">
        <v>51.23</v>
      </c>
      <c r="T8" t="n">
        <v>14982.74</v>
      </c>
      <c r="U8" t="n">
        <v>0.61</v>
      </c>
      <c r="V8" t="n">
        <v>0.91</v>
      </c>
      <c r="W8" t="n">
        <v>0.18</v>
      </c>
      <c r="X8" t="n">
        <v>0.9</v>
      </c>
      <c r="Y8" t="n">
        <v>0.5</v>
      </c>
      <c r="Z8" t="n">
        <v>10</v>
      </c>
      <c r="AA8" t="n">
        <v>164.5383481094268</v>
      </c>
      <c r="AB8" t="n">
        <v>225.1286268028258</v>
      </c>
      <c r="AC8" t="n">
        <v>203.642666630841</v>
      </c>
      <c r="AD8" t="n">
        <v>164538.3481094268</v>
      </c>
      <c r="AE8" t="n">
        <v>225128.6268028258</v>
      </c>
      <c r="AF8" t="n">
        <v>4.059533793883137e-06</v>
      </c>
      <c r="AG8" t="n">
        <v>8</v>
      </c>
      <c r="AH8" t="n">
        <v>203642.666630841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</v>
      </c>
      <c r="E2" t="n">
        <v>50</v>
      </c>
      <c r="F2" t="n">
        <v>41.65</v>
      </c>
      <c r="G2" t="n">
        <v>8.800000000000001</v>
      </c>
      <c r="H2" t="n">
        <v>0.16</v>
      </c>
      <c r="I2" t="n">
        <v>284</v>
      </c>
      <c r="J2" t="n">
        <v>107.41</v>
      </c>
      <c r="K2" t="n">
        <v>41.65</v>
      </c>
      <c r="L2" t="n">
        <v>1</v>
      </c>
      <c r="M2" t="n">
        <v>282</v>
      </c>
      <c r="N2" t="n">
        <v>14.77</v>
      </c>
      <c r="O2" t="n">
        <v>13481.73</v>
      </c>
      <c r="P2" t="n">
        <v>390.26</v>
      </c>
      <c r="Q2" t="n">
        <v>795.6900000000001</v>
      </c>
      <c r="R2" t="n">
        <v>421.31</v>
      </c>
      <c r="S2" t="n">
        <v>51.23</v>
      </c>
      <c r="T2" t="n">
        <v>182606.69</v>
      </c>
      <c r="U2" t="n">
        <v>0.12</v>
      </c>
      <c r="V2" t="n">
        <v>0.6899999999999999</v>
      </c>
      <c r="W2" t="n">
        <v>0.55</v>
      </c>
      <c r="X2" t="n">
        <v>10.95</v>
      </c>
      <c r="Y2" t="n">
        <v>0.5</v>
      </c>
      <c r="Z2" t="n">
        <v>10</v>
      </c>
      <c r="AA2" t="n">
        <v>376.7751101934055</v>
      </c>
      <c r="AB2" t="n">
        <v>515.5203279113482</v>
      </c>
      <c r="AC2" t="n">
        <v>466.3197913528129</v>
      </c>
      <c r="AD2" t="n">
        <v>376775.1101934055</v>
      </c>
      <c r="AE2" t="n">
        <v>515520.3279113482</v>
      </c>
      <c r="AF2" t="n">
        <v>2.71260147375488e-06</v>
      </c>
      <c r="AG2" t="n">
        <v>11</v>
      </c>
      <c r="AH2" t="n">
        <v>466319.7913528129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2.5185</v>
      </c>
      <c r="E3" t="n">
        <v>39.71</v>
      </c>
      <c r="F3" t="n">
        <v>35.07</v>
      </c>
      <c r="G3" t="n">
        <v>17.98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115</v>
      </c>
      <c r="N3" t="n">
        <v>15.03</v>
      </c>
      <c r="O3" t="n">
        <v>13638.32</v>
      </c>
      <c r="P3" t="n">
        <v>322.38</v>
      </c>
      <c r="Q3" t="n">
        <v>795.6799999999999</v>
      </c>
      <c r="R3" t="n">
        <v>200.34</v>
      </c>
      <c r="S3" t="n">
        <v>51.23</v>
      </c>
      <c r="T3" t="n">
        <v>72953.97</v>
      </c>
      <c r="U3" t="n">
        <v>0.26</v>
      </c>
      <c r="V3" t="n">
        <v>0.82</v>
      </c>
      <c r="W3" t="n">
        <v>0.29</v>
      </c>
      <c r="X3" t="n">
        <v>4.36</v>
      </c>
      <c r="Y3" t="n">
        <v>0.5</v>
      </c>
      <c r="Z3" t="n">
        <v>10</v>
      </c>
      <c r="AA3" t="n">
        <v>261.3467196696927</v>
      </c>
      <c r="AB3" t="n">
        <v>357.5861116556138</v>
      </c>
      <c r="AC3" t="n">
        <v>323.458595034461</v>
      </c>
      <c r="AD3" t="n">
        <v>261346.7196696927</v>
      </c>
      <c r="AE3" t="n">
        <v>357586.1116556138</v>
      </c>
      <c r="AF3" t="n">
        <v>3.415843405825832e-06</v>
      </c>
      <c r="AG3" t="n">
        <v>9</v>
      </c>
      <c r="AH3" t="n">
        <v>323458.595034461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2.6935</v>
      </c>
      <c r="E4" t="n">
        <v>37.13</v>
      </c>
      <c r="F4" t="n">
        <v>33.45</v>
      </c>
      <c r="G4" t="n">
        <v>27.12</v>
      </c>
      <c r="H4" t="n">
        <v>0.48</v>
      </c>
      <c r="I4" t="n">
        <v>74</v>
      </c>
      <c r="J4" t="n">
        <v>109.96</v>
      </c>
      <c r="K4" t="n">
        <v>41.65</v>
      </c>
      <c r="L4" t="n">
        <v>3</v>
      </c>
      <c r="M4" t="n">
        <v>72</v>
      </c>
      <c r="N4" t="n">
        <v>15.31</v>
      </c>
      <c r="O4" t="n">
        <v>13795.21</v>
      </c>
      <c r="P4" t="n">
        <v>301.92</v>
      </c>
      <c r="Q4" t="n">
        <v>795.66</v>
      </c>
      <c r="R4" t="n">
        <v>146.06</v>
      </c>
      <c r="S4" t="n">
        <v>51.23</v>
      </c>
      <c r="T4" t="n">
        <v>46032.62</v>
      </c>
      <c r="U4" t="n">
        <v>0.35</v>
      </c>
      <c r="V4" t="n">
        <v>0.86</v>
      </c>
      <c r="W4" t="n">
        <v>0.23</v>
      </c>
      <c r="X4" t="n">
        <v>2.74</v>
      </c>
      <c r="Y4" t="n">
        <v>0.5</v>
      </c>
      <c r="Z4" t="n">
        <v>10</v>
      </c>
      <c r="AA4" t="n">
        <v>237.6978494702354</v>
      </c>
      <c r="AB4" t="n">
        <v>325.2286841340435</v>
      </c>
      <c r="AC4" t="n">
        <v>294.1893149817121</v>
      </c>
      <c r="AD4" t="n">
        <v>237697.8494702354</v>
      </c>
      <c r="AE4" t="n">
        <v>325228.6841340435</v>
      </c>
      <c r="AF4" t="n">
        <v>3.653196034779384e-06</v>
      </c>
      <c r="AG4" t="n">
        <v>9</v>
      </c>
      <c r="AH4" t="n">
        <v>294189.3149817121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2.7899</v>
      </c>
      <c r="E5" t="n">
        <v>35.84</v>
      </c>
      <c r="F5" t="n">
        <v>32.63</v>
      </c>
      <c r="G5" t="n">
        <v>36.94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51</v>
      </c>
      <c r="N5" t="n">
        <v>15.58</v>
      </c>
      <c r="O5" t="n">
        <v>13952.52</v>
      </c>
      <c r="P5" t="n">
        <v>288.62</v>
      </c>
      <c r="Q5" t="n">
        <v>795.66</v>
      </c>
      <c r="R5" t="n">
        <v>118.52</v>
      </c>
      <c r="S5" t="n">
        <v>51.23</v>
      </c>
      <c r="T5" t="n">
        <v>32364.03</v>
      </c>
      <c r="U5" t="n">
        <v>0.43</v>
      </c>
      <c r="V5" t="n">
        <v>0.88</v>
      </c>
      <c r="W5" t="n">
        <v>0.2</v>
      </c>
      <c r="X5" t="n">
        <v>1.92</v>
      </c>
      <c r="Y5" t="n">
        <v>0.5</v>
      </c>
      <c r="Z5" t="n">
        <v>10</v>
      </c>
      <c r="AA5" t="n">
        <v>217.5109320863359</v>
      </c>
      <c r="AB5" t="n">
        <v>297.6080531854653</v>
      </c>
      <c r="AC5" t="n">
        <v>269.2047582850583</v>
      </c>
      <c r="AD5" t="n">
        <v>217510.9320863358</v>
      </c>
      <c r="AE5" t="n">
        <v>297608.0531854653</v>
      </c>
      <c r="AF5" t="n">
        <v>3.783943425814369e-06</v>
      </c>
      <c r="AG5" t="n">
        <v>8</v>
      </c>
      <c r="AH5" t="n">
        <v>269204.7582850583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2.8479</v>
      </c>
      <c r="E6" t="n">
        <v>35.11</v>
      </c>
      <c r="F6" t="n">
        <v>32.17</v>
      </c>
      <c r="G6" t="n">
        <v>47.07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278.75</v>
      </c>
      <c r="Q6" t="n">
        <v>795.65</v>
      </c>
      <c r="R6" t="n">
        <v>103.14</v>
      </c>
      <c r="S6" t="n">
        <v>51.23</v>
      </c>
      <c r="T6" t="n">
        <v>24737.19</v>
      </c>
      <c r="U6" t="n">
        <v>0.5</v>
      </c>
      <c r="V6" t="n">
        <v>0.9</v>
      </c>
      <c r="W6" t="n">
        <v>0.18</v>
      </c>
      <c r="X6" t="n">
        <v>1.46</v>
      </c>
      <c r="Y6" t="n">
        <v>0.5</v>
      </c>
      <c r="Z6" t="n">
        <v>10</v>
      </c>
      <c r="AA6" t="n">
        <v>209.398745916462</v>
      </c>
      <c r="AB6" t="n">
        <v>286.5086021834539</v>
      </c>
      <c r="AC6" t="n">
        <v>259.1646233084981</v>
      </c>
      <c r="AD6" t="n">
        <v>209398.745916462</v>
      </c>
      <c r="AE6" t="n">
        <v>286508.6021834539</v>
      </c>
      <c r="AF6" t="n">
        <v>3.862608868553261e-06</v>
      </c>
      <c r="AG6" t="n">
        <v>8</v>
      </c>
      <c r="AH6" t="n">
        <v>259164.6233084981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2.8718</v>
      </c>
      <c r="E7" t="n">
        <v>34.82</v>
      </c>
      <c r="F7" t="n">
        <v>32.03</v>
      </c>
      <c r="G7" t="n">
        <v>56.52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271.64</v>
      </c>
      <c r="Q7" t="n">
        <v>795.64</v>
      </c>
      <c r="R7" t="n">
        <v>98.98999999999999</v>
      </c>
      <c r="S7" t="n">
        <v>51.23</v>
      </c>
      <c r="T7" t="n">
        <v>22694.83</v>
      </c>
      <c r="U7" t="n">
        <v>0.52</v>
      </c>
      <c r="V7" t="n">
        <v>0.9</v>
      </c>
      <c r="W7" t="n">
        <v>0.16</v>
      </c>
      <c r="X7" t="n">
        <v>1.33</v>
      </c>
      <c r="Y7" t="n">
        <v>0.5</v>
      </c>
      <c r="Z7" t="n">
        <v>10</v>
      </c>
      <c r="AA7" t="n">
        <v>204.7326703594623</v>
      </c>
      <c r="AB7" t="n">
        <v>280.1242717536448</v>
      </c>
      <c r="AC7" t="n">
        <v>253.3896044144439</v>
      </c>
      <c r="AD7" t="n">
        <v>204732.6703594623</v>
      </c>
      <c r="AE7" t="n">
        <v>280124.2717536448</v>
      </c>
      <c r="AF7" t="n">
        <v>3.895024456164632e-06</v>
      </c>
      <c r="AG7" t="n">
        <v>8</v>
      </c>
      <c r="AH7" t="n">
        <v>253389.6044144439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2.9082</v>
      </c>
      <c r="E8" t="n">
        <v>34.39</v>
      </c>
      <c r="F8" t="n">
        <v>31.73</v>
      </c>
      <c r="G8" t="n">
        <v>67.98999999999999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26</v>
      </c>
      <c r="N8" t="n">
        <v>16.43</v>
      </c>
      <c r="O8" t="n">
        <v>14426.96</v>
      </c>
      <c r="P8" t="n">
        <v>262.75</v>
      </c>
      <c r="Q8" t="n">
        <v>795.64</v>
      </c>
      <c r="R8" t="n">
        <v>88.59</v>
      </c>
      <c r="S8" t="n">
        <v>51.23</v>
      </c>
      <c r="T8" t="n">
        <v>17526.4</v>
      </c>
      <c r="U8" t="n">
        <v>0.58</v>
      </c>
      <c r="V8" t="n">
        <v>0.91</v>
      </c>
      <c r="W8" t="n">
        <v>0.15</v>
      </c>
      <c r="X8" t="n">
        <v>1.02</v>
      </c>
      <c r="Y8" t="n">
        <v>0.5</v>
      </c>
      <c r="Z8" t="n">
        <v>10</v>
      </c>
      <c r="AA8" t="n">
        <v>198.6408176372392</v>
      </c>
      <c r="AB8" t="n">
        <v>271.7891301055291</v>
      </c>
      <c r="AC8" t="n">
        <v>245.8499569867769</v>
      </c>
      <c r="AD8" t="n">
        <v>198640.8176372392</v>
      </c>
      <c r="AE8" t="n">
        <v>271789.1301055291</v>
      </c>
      <c r="AF8" t="n">
        <v>3.94439380298697e-06</v>
      </c>
      <c r="AG8" t="n">
        <v>8</v>
      </c>
      <c r="AH8" t="n">
        <v>245849.9569867769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2.93</v>
      </c>
      <c r="E9" t="n">
        <v>34.13</v>
      </c>
      <c r="F9" t="n">
        <v>31.56</v>
      </c>
      <c r="G9" t="n">
        <v>78.90000000000001</v>
      </c>
      <c r="H9" t="n">
        <v>1.21</v>
      </c>
      <c r="I9" t="n">
        <v>24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254.28</v>
      </c>
      <c r="Q9" t="n">
        <v>795.64</v>
      </c>
      <c r="R9" t="n">
        <v>82.98999999999999</v>
      </c>
      <c r="S9" t="n">
        <v>51.23</v>
      </c>
      <c r="T9" t="n">
        <v>14748.16</v>
      </c>
      <c r="U9" t="n">
        <v>0.62</v>
      </c>
      <c r="V9" t="n">
        <v>0.91</v>
      </c>
      <c r="W9" t="n">
        <v>0.15</v>
      </c>
      <c r="X9" t="n">
        <v>0.85</v>
      </c>
      <c r="Y9" t="n">
        <v>0.5</v>
      </c>
      <c r="Z9" t="n">
        <v>10</v>
      </c>
      <c r="AA9" t="n">
        <v>193.6085748277819</v>
      </c>
      <c r="AB9" t="n">
        <v>264.9037934867487</v>
      </c>
      <c r="AC9" t="n">
        <v>239.62174723126</v>
      </c>
      <c r="AD9" t="n">
        <v>193608.5748277819</v>
      </c>
      <c r="AE9" t="n">
        <v>264903.7934867486</v>
      </c>
      <c r="AF9" t="n">
        <v>3.9739611590509e-06</v>
      </c>
      <c r="AG9" t="n">
        <v>8</v>
      </c>
      <c r="AH9" t="n">
        <v>239621.74723126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2.9443</v>
      </c>
      <c r="E10" t="n">
        <v>33.96</v>
      </c>
      <c r="F10" t="n">
        <v>31.46</v>
      </c>
      <c r="G10" t="n">
        <v>89.89</v>
      </c>
      <c r="H10" t="n">
        <v>1.35</v>
      </c>
      <c r="I10" t="n">
        <v>21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246.78</v>
      </c>
      <c r="Q10" t="n">
        <v>795.64</v>
      </c>
      <c r="R10" t="n">
        <v>79.65000000000001</v>
      </c>
      <c r="S10" t="n">
        <v>51.23</v>
      </c>
      <c r="T10" t="n">
        <v>13092.94</v>
      </c>
      <c r="U10" t="n">
        <v>0.64</v>
      </c>
      <c r="V10" t="n">
        <v>0.92</v>
      </c>
      <c r="W10" t="n">
        <v>0.14</v>
      </c>
      <c r="X10" t="n">
        <v>0.76</v>
      </c>
      <c r="Y10" t="n">
        <v>0.5</v>
      </c>
      <c r="Z10" t="n">
        <v>10</v>
      </c>
      <c r="AA10" t="n">
        <v>189.4550024765877</v>
      </c>
      <c r="AB10" t="n">
        <v>259.220692553168</v>
      </c>
      <c r="AC10" t="n">
        <v>234.4810334744963</v>
      </c>
      <c r="AD10" t="n">
        <v>189455.0024765877</v>
      </c>
      <c r="AE10" t="n">
        <v>259220.692553168</v>
      </c>
      <c r="AF10" t="n">
        <v>3.993356259588246e-06</v>
      </c>
      <c r="AG10" t="n">
        <v>8</v>
      </c>
      <c r="AH10" t="n">
        <v>234481.0334744963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2.9622</v>
      </c>
      <c r="E11" t="n">
        <v>33.76</v>
      </c>
      <c r="F11" t="n">
        <v>31.3</v>
      </c>
      <c r="G11" t="n">
        <v>98.84</v>
      </c>
      <c r="H11" t="n">
        <v>1.48</v>
      </c>
      <c r="I11" t="n">
        <v>19</v>
      </c>
      <c r="J11" t="n">
        <v>118.96</v>
      </c>
      <c r="K11" t="n">
        <v>41.65</v>
      </c>
      <c r="L11" t="n">
        <v>10</v>
      </c>
      <c r="M11" t="n">
        <v>14</v>
      </c>
      <c r="N11" t="n">
        <v>17.31</v>
      </c>
      <c r="O11" t="n">
        <v>14905.25</v>
      </c>
      <c r="P11" t="n">
        <v>240.11</v>
      </c>
      <c r="Q11" t="n">
        <v>795.64</v>
      </c>
      <c r="R11" t="n">
        <v>73.97</v>
      </c>
      <c r="S11" t="n">
        <v>51.23</v>
      </c>
      <c r="T11" t="n">
        <v>10261.51</v>
      </c>
      <c r="U11" t="n">
        <v>0.6899999999999999</v>
      </c>
      <c r="V11" t="n">
        <v>0.92</v>
      </c>
      <c r="W11" t="n">
        <v>0.14</v>
      </c>
      <c r="X11" t="n">
        <v>0.6</v>
      </c>
      <c r="Y11" t="n">
        <v>0.5</v>
      </c>
      <c r="Z11" t="n">
        <v>10</v>
      </c>
      <c r="AA11" t="n">
        <v>185.5450669519818</v>
      </c>
      <c r="AB11" t="n">
        <v>253.8709462742236</v>
      </c>
      <c r="AC11" t="n">
        <v>229.6418594719966</v>
      </c>
      <c r="AD11" t="n">
        <v>185545.0669519818</v>
      </c>
      <c r="AE11" t="n">
        <v>253870.9462742236</v>
      </c>
      <c r="AF11" t="n">
        <v>4.017634042778353e-06</v>
      </c>
      <c r="AG11" t="n">
        <v>8</v>
      </c>
      <c r="AH11" t="n">
        <v>229641.8594719966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2.9569</v>
      </c>
      <c r="E12" t="n">
        <v>33.82</v>
      </c>
      <c r="F12" t="n">
        <v>31.38</v>
      </c>
      <c r="G12" t="n">
        <v>104.61</v>
      </c>
      <c r="H12" t="n">
        <v>1.61</v>
      </c>
      <c r="I12" t="n">
        <v>18</v>
      </c>
      <c r="J12" t="n">
        <v>120.26</v>
      </c>
      <c r="K12" t="n">
        <v>41.65</v>
      </c>
      <c r="L12" t="n">
        <v>11</v>
      </c>
      <c r="M12" t="n">
        <v>2</v>
      </c>
      <c r="N12" t="n">
        <v>17.61</v>
      </c>
      <c r="O12" t="n">
        <v>15065.56</v>
      </c>
      <c r="P12" t="n">
        <v>235.52</v>
      </c>
      <c r="Q12" t="n">
        <v>795.64</v>
      </c>
      <c r="R12" t="n">
        <v>76.7</v>
      </c>
      <c r="S12" t="n">
        <v>51.23</v>
      </c>
      <c r="T12" t="n">
        <v>11629.91</v>
      </c>
      <c r="U12" t="n">
        <v>0.67</v>
      </c>
      <c r="V12" t="n">
        <v>0.92</v>
      </c>
      <c r="W12" t="n">
        <v>0.15</v>
      </c>
      <c r="X12" t="n">
        <v>0.68</v>
      </c>
      <c r="Y12" t="n">
        <v>0.5</v>
      </c>
      <c r="Z12" t="n">
        <v>10</v>
      </c>
      <c r="AA12" t="n">
        <v>183.6919120239725</v>
      </c>
      <c r="AB12" t="n">
        <v>251.3353779462972</v>
      </c>
      <c r="AC12" t="n">
        <v>227.3482822265941</v>
      </c>
      <c r="AD12" t="n">
        <v>183691.9120239725</v>
      </c>
      <c r="AE12" t="n">
        <v>251335.3779462972</v>
      </c>
      <c r="AF12" t="n">
        <v>4.010445648872902e-06</v>
      </c>
      <c r="AG12" t="n">
        <v>8</v>
      </c>
      <c r="AH12" t="n">
        <v>227348.2822265941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2.9607</v>
      </c>
      <c r="E13" t="n">
        <v>33.78</v>
      </c>
      <c r="F13" t="n">
        <v>31.36</v>
      </c>
      <c r="G13" t="n">
        <v>110.69</v>
      </c>
      <c r="H13" t="n">
        <v>1.74</v>
      </c>
      <c r="I13" t="n">
        <v>17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237.01</v>
      </c>
      <c r="Q13" t="n">
        <v>795.64</v>
      </c>
      <c r="R13" t="n">
        <v>75.95</v>
      </c>
      <c r="S13" t="n">
        <v>51.23</v>
      </c>
      <c r="T13" t="n">
        <v>11260.98</v>
      </c>
      <c r="U13" t="n">
        <v>0.67</v>
      </c>
      <c r="V13" t="n">
        <v>0.92</v>
      </c>
      <c r="W13" t="n">
        <v>0.15</v>
      </c>
      <c r="X13" t="n">
        <v>0.66</v>
      </c>
      <c r="Y13" t="n">
        <v>0.5</v>
      </c>
      <c r="Z13" t="n">
        <v>10</v>
      </c>
      <c r="AA13" t="n">
        <v>184.2104533536803</v>
      </c>
      <c r="AB13" t="n">
        <v>252.0448690700319</v>
      </c>
      <c r="AC13" t="n">
        <v>227.9900605132569</v>
      </c>
      <c r="AD13" t="n">
        <v>184210.4533536803</v>
      </c>
      <c r="AE13" t="n">
        <v>252044.8690700319</v>
      </c>
      <c r="AF13" t="n">
        <v>4.015599591673036e-06</v>
      </c>
      <c r="AG13" t="n">
        <v>8</v>
      </c>
      <c r="AH13" t="n">
        <v>227990.0605132569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2.4244</v>
      </c>
      <c r="E2" t="n">
        <v>41.25</v>
      </c>
      <c r="F2" t="n">
        <v>37.1</v>
      </c>
      <c r="G2" t="n">
        <v>13.17</v>
      </c>
      <c r="H2" t="n">
        <v>0.28</v>
      </c>
      <c r="I2" t="n">
        <v>169</v>
      </c>
      <c r="J2" t="n">
        <v>61.76</v>
      </c>
      <c r="K2" t="n">
        <v>28.92</v>
      </c>
      <c r="L2" t="n">
        <v>1</v>
      </c>
      <c r="M2" t="n">
        <v>167</v>
      </c>
      <c r="N2" t="n">
        <v>6.84</v>
      </c>
      <c r="O2" t="n">
        <v>7851.41</v>
      </c>
      <c r="P2" t="n">
        <v>232.67</v>
      </c>
      <c r="Q2" t="n">
        <v>795.6799999999999</v>
      </c>
      <c r="R2" t="n">
        <v>268.22</v>
      </c>
      <c r="S2" t="n">
        <v>51.23</v>
      </c>
      <c r="T2" t="n">
        <v>106633.57</v>
      </c>
      <c r="U2" t="n">
        <v>0.19</v>
      </c>
      <c r="V2" t="n">
        <v>0.78</v>
      </c>
      <c r="W2" t="n">
        <v>0.38</v>
      </c>
      <c r="X2" t="n">
        <v>6.4</v>
      </c>
      <c r="Y2" t="n">
        <v>0.5</v>
      </c>
      <c r="Z2" t="n">
        <v>10</v>
      </c>
      <c r="AA2" t="n">
        <v>213.0229833512813</v>
      </c>
      <c r="AB2" t="n">
        <v>291.4674437318423</v>
      </c>
      <c r="AC2" t="n">
        <v>263.6501999792877</v>
      </c>
      <c r="AD2" t="n">
        <v>213022.9833512813</v>
      </c>
      <c r="AE2" t="n">
        <v>291467.4437318423</v>
      </c>
      <c r="AF2" t="n">
        <v>3.378815651703185e-06</v>
      </c>
      <c r="AG2" t="n">
        <v>9</v>
      </c>
      <c r="AH2" t="n">
        <v>263650.1999792877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2.761</v>
      </c>
      <c r="E3" t="n">
        <v>36.22</v>
      </c>
      <c r="F3" t="n">
        <v>33.41</v>
      </c>
      <c r="G3" t="n">
        <v>27.46</v>
      </c>
      <c r="H3" t="n">
        <v>0.55</v>
      </c>
      <c r="I3" t="n">
        <v>73</v>
      </c>
      <c r="J3" t="n">
        <v>62.92</v>
      </c>
      <c r="K3" t="n">
        <v>28.92</v>
      </c>
      <c r="L3" t="n">
        <v>2</v>
      </c>
      <c r="M3" t="n">
        <v>71</v>
      </c>
      <c r="N3" t="n">
        <v>7</v>
      </c>
      <c r="O3" t="n">
        <v>7994.37</v>
      </c>
      <c r="P3" t="n">
        <v>198.77</v>
      </c>
      <c r="Q3" t="n">
        <v>795.66</v>
      </c>
      <c r="R3" t="n">
        <v>144.87</v>
      </c>
      <c r="S3" t="n">
        <v>51.23</v>
      </c>
      <c r="T3" t="n">
        <v>45442.28</v>
      </c>
      <c r="U3" t="n">
        <v>0.35</v>
      </c>
      <c r="V3" t="n">
        <v>0.86</v>
      </c>
      <c r="W3" t="n">
        <v>0.22</v>
      </c>
      <c r="X3" t="n">
        <v>2.7</v>
      </c>
      <c r="Y3" t="n">
        <v>0.5</v>
      </c>
      <c r="Z3" t="n">
        <v>10</v>
      </c>
      <c r="AA3" t="n">
        <v>169.8940573234179</v>
      </c>
      <c r="AB3" t="n">
        <v>232.4565444266197</v>
      </c>
      <c r="AC3" t="n">
        <v>210.2712180814194</v>
      </c>
      <c r="AD3" t="n">
        <v>169894.0573234179</v>
      </c>
      <c r="AE3" t="n">
        <v>232456.5444266197</v>
      </c>
      <c r="AF3" t="n">
        <v>3.847925265778128e-06</v>
      </c>
      <c r="AG3" t="n">
        <v>8</v>
      </c>
      <c r="AH3" t="n">
        <v>210271.2180814194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2.8821</v>
      </c>
      <c r="E4" t="n">
        <v>34.7</v>
      </c>
      <c r="F4" t="n">
        <v>32.29</v>
      </c>
      <c r="G4" t="n">
        <v>44.03</v>
      </c>
      <c r="H4" t="n">
        <v>0.8100000000000001</v>
      </c>
      <c r="I4" t="n">
        <v>44</v>
      </c>
      <c r="J4" t="n">
        <v>64.08</v>
      </c>
      <c r="K4" t="n">
        <v>28.92</v>
      </c>
      <c r="L4" t="n">
        <v>3</v>
      </c>
      <c r="M4" t="n">
        <v>42</v>
      </c>
      <c r="N4" t="n">
        <v>7.16</v>
      </c>
      <c r="O4" t="n">
        <v>8137.65</v>
      </c>
      <c r="P4" t="n">
        <v>179.68</v>
      </c>
      <c r="Q4" t="n">
        <v>795.67</v>
      </c>
      <c r="R4" t="n">
        <v>107.24</v>
      </c>
      <c r="S4" t="n">
        <v>51.23</v>
      </c>
      <c r="T4" t="n">
        <v>26769.11</v>
      </c>
      <c r="U4" t="n">
        <v>0.48</v>
      </c>
      <c r="V4" t="n">
        <v>0.89</v>
      </c>
      <c r="W4" t="n">
        <v>0.18</v>
      </c>
      <c r="X4" t="n">
        <v>1.58</v>
      </c>
      <c r="Y4" t="n">
        <v>0.5</v>
      </c>
      <c r="Z4" t="n">
        <v>10</v>
      </c>
      <c r="AA4" t="n">
        <v>155.8667031766386</v>
      </c>
      <c r="AB4" t="n">
        <v>213.2636996398167</v>
      </c>
      <c r="AC4" t="n">
        <v>192.9101114637359</v>
      </c>
      <c r="AD4" t="n">
        <v>155866.7031766386</v>
      </c>
      <c r="AE4" t="n">
        <v>213263.6996398167</v>
      </c>
      <c r="AF4" t="n">
        <v>4.01669880785916e-06</v>
      </c>
      <c r="AG4" t="n">
        <v>8</v>
      </c>
      <c r="AH4" t="n">
        <v>192910.1114637359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2.9243</v>
      </c>
      <c r="E5" t="n">
        <v>34.2</v>
      </c>
      <c r="F5" t="n">
        <v>31.93</v>
      </c>
      <c r="G5" t="n">
        <v>56.34</v>
      </c>
      <c r="H5" t="n">
        <v>1.07</v>
      </c>
      <c r="I5" t="n">
        <v>34</v>
      </c>
      <c r="J5" t="n">
        <v>65.25</v>
      </c>
      <c r="K5" t="n">
        <v>28.92</v>
      </c>
      <c r="L5" t="n">
        <v>4</v>
      </c>
      <c r="M5" t="n">
        <v>6</v>
      </c>
      <c r="N5" t="n">
        <v>7.33</v>
      </c>
      <c r="O5" t="n">
        <v>8281.25</v>
      </c>
      <c r="P5" t="n">
        <v>168.93</v>
      </c>
      <c r="Q5" t="n">
        <v>795.73</v>
      </c>
      <c r="R5" t="n">
        <v>94.3</v>
      </c>
      <c r="S5" t="n">
        <v>51.23</v>
      </c>
      <c r="T5" t="n">
        <v>20349.57</v>
      </c>
      <c r="U5" t="n">
        <v>0.54</v>
      </c>
      <c r="V5" t="n">
        <v>0.9</v>
      </c>
      <c r="W5" t="n">
        <v>0.19</v>
      </c>
      <c r="X5" t="n">
        <v>1.22</v>
      </c>
      <c r="Y5" t="n">
        <v>0.5</v>
      </c>
      <c r="Z5" t="n">
        <v>10</v>
      </c>
      <c r="AA5" t="n">
        <v>149.3555416343603</v>
      </c>
      <c r="AB5" t="n">
        <v>204.354841165502</v>
      </c>
      <c r="AC5" t="n">
        <v>184.8515019385455</v>
      </c>
      <c r="AD5" t="n">
        <v>149355.5416343603</v>
      </c>
      <c r="AE5" t="n">
        <v>204354.841165502</v>
      </c>
      <c r="AF5" t="n">
        <v>4.075511718476994e-06</v>
      </c>
      <c r="AG5" t="n">
        <v>8</v>
      </c>
      <c r="AH5" t="n">
        <v>184851.5019385456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2.9141</v>
      </c>
      <c r="E6" t="n">
        <v>34.32</v>
      </c>
      <c r="F6" t="n">
        <v>32.06</v>
      </c>
      <c r="G6" t="n">
        <v>58.29</v>
      </c>
      <c r="H6" t="n">
        <v>1.31</v>
      </c>
      <c r="I6" t="n">
        <v>33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171.04</v>
      </c>
      <c r="Q6" t="n">
        <v>795.67</v>
      </c>
      <c r="R6" t="n">
        <v>98.89</v>
      </c>
      <c r="S6" t="n">
        <v>51.23</v>
      </c>
      <c r="T6" t="n">
        <v>22650.43</v>
      </c>
      <c r="U6" t="n">
        <v>0.52</v>
      </c>
      <c r="V6" t="n">
        <v>0.9</v>
      </c>
      <c r="W6" t="n">
        <v>0.2</v>
      </c>
      <c r="X6" t="n">
        <v>1.36</v>
      </c>
      <c r="Y6" t="n">
        <v>0.5</v>
      </c>
      <c r="Z6" t="n">
        <v>10</v>
      </c>
      <c r="AA6" t="n">
        <v>150.6988666137241</v>
      </c>
      <c r="AB6" t="n">
        <v>206.1928376655821</v>
      </c>
      <c r="AC6" t="n">
        <v>186.5140826323029</v>
      </c>
      <c r="AD6" t="n">
        <v>150698.8666137241</v>
      </c>
      <c r="AE6" t="n">
        <v>206192.8376655821</v>
      </c>
      <c r="AF6" t="n">
        <v>4.061296275626238e-06</v>
      </c>
      <c r="AG6" t="n">
        <v>8</v>
      </c>
      <c r="AH6" t="n">
        <v>186514.0826323029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1.5194</v>
      </c>
      <c r="E2" t="n">
        <v>65.81999999999999</v>
      </c>
      <c r="F2" t="n">
        <v>48.33</v>
      </c>
      <c r="G2" t="n">
        <v>6.5</v>
      </c>
      <c r="H2" t="n">
        <v>0.11</v>
      </c>
      <c r="I2" t="n">
        <v>446</v>
      </c>
      <c r="J2" t="n">
        <v>167.88</v>
      </c>
      <c r="K2" t="n">
        <v>51.39</v>
      </c>
      <c r="L2" t="n">
        <v>1</v>
      </c>
      <c r="M2" t="n">
        <v>444</v>
      </c>
      <c r="N2" t="n">
        <v>30.49</v>
      </c>
      <c r="O2" t="n">
        <v>20939.59</v>
      </c>
      <c r="P2" t="n">
        <v>610.5599999999999</v>
      </c>
      <c r="Q2" t="n">
        <v>795.75</v>
      </c>
      <c r="R2" t="n">
        <v>645.46</v>
      </c>
      <c r="S2" t="n">
        <v>51.23</v>
      </c>
      <c r="T2" t="n">
        <v>293868.77</v>
      </c>
      <c r="U2" t="n">
        <v>0.08</v>
      </c>
      <c r="V2" t="n">
        <v>0.6</v>
      </c>
      <c r="W2" t="n">
        <v>0.82</v>
      </c>
      <c r="X2" t="n">
        <v>17.62</v>
      </c>
      <c r="Y2" t="n">
        <v>0.5</v>
      </c>
      <c r="Z2" t="n">
        <v>10</v>
      </c>
      <c r="AA2" t="n">
        <v>715.1900541702672</v>
      </c>
      <c r="AB2" t="n">
        <v>978.5545840741247</v>
      </c>
      <c r="AC2" t="n">
        <v>885.1627079800741</v>
      </c>
      <c r="AD2" t="n">
        <v>715190.0541702672</v>
      </c>
      <c r="AE2" t="n">
        <v>978554.5840741247</v>
      </c>
      <c r="AF2" t="n">
        <v>2.008073941272861e-06</v>
      </c>
      <c r="AG2" t="n">
        <v>15</v>
      </c>
      <c r="AH2" t="n">
        <v>885162.7079800741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2.2122</v>
      </c>
      <c r="E3" t="n">
        <v>45.2</v>
      </c>
      <c r="F3" t="n">
        <v>37.1</v>
      </c>
      <c r="G3" t="n">
        <v>13.17</v>
      </c>
      <c r="H3" t="n">
        <v>0.21</v>
      </c>
      <c r="I3" t="n">
        <v>169</v>
      </c>
      <c r="J3" t="n">
        <v>169.33</v>
      </c>
      <c r="K3" t="n">
        <v>51.39</v>
      </c>
      <c r="L3" t="n">
        <v>2</v>
      </c>
      <c r="M3" t="n">
        <v>167</v>
      </c>
      <c r="N3" t="n">
        <v>30.94</v>
      </c>
      <c r="O3" t="n">
        <v>21118.46</v>
      </c>
      <c r="P3" t="n">
        <v>464.72</v>
      </c>
      <c r="Q3" t="n">
        <v>795.67</v>
      </c>
      <c r="R3" t="n">
        <v>268.33</v>
      </c>
      <c r="S3" t="n">
        <v>51.23</v>
      </c>
      <c r="T3" t="n">
        <v>106691.74</v>
      </c>
      <c r="U3" t="n">
        <v>0.19</v>
      </c>
      <c r="V3" t="n">
        <v>0.78</v>
      </c>
      <c r="W3" t="n">
        <v>0.38</v>
      </c>
      <c r="X3" t="n">
        <v>6.4</v>
      </c>
      <c r="Y3" t="n">
        <v>0.5</v>
      </c>
      <c r="Z3" t="n">
        <v>10</v>
      </c>
      <c r="AA3" t="n">
        <v>391.317794672269</v>
      </c>
      <c r="AB3" t="n">
        <v>535.418270393288</v>
      </c>
      <c r="AC3" t="n">
        <v>484.318702131214</v>
      </c>
      <c r="AD3" t="n">
        <v>391317.794672269</v>
      </c>
      <c r="AE3" t="n">
        <v>535418.270393288</v>
      </c>
      <c r="AF3" t="n">
        <v>2.923694335187459e-06</v>
      </c>
      <c r="AG3" t="n">
        <v>10</v>
      </c>
      <c r="AH3" t="n">
        <v>484318.702131214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2.4717</v>
      </c>
      <c r="E4" t="n">
        <v>40.46</v>
      </c>
      <c r="F4" t="n">
        <v>34.56</v>
      </c>
      <c r="G4" t="n">
        <v>19.94</v>
      </c>
      <c r="H4" t="n">
        <v>0.31</v>
      </c>
      <c r="I4" t="n">
        <v>104</v>
      </c>
      <c r="J4" t="n">
        <v>170.79</v>
      </c>
      <c r="K4" t="n">
        <v>51.39</v>
      </c>
      <c r="L4" t="n">
        <v>3</v>
      </c>
      <c r="M4" t="n">
        <v>102</v>
      </c>
      <c r="N4" t="n">
        <v>31.4</v>
      </c>
      <c r="O4" t="n">
        <v>21297.94</v>
      </c>
      <c r="P4" t="n">
        <v>429.49</v>
      </c>
      <c r="Q4" t="n">
        <v>795.67</v>
      </c>
      <c r="R4" t="n">
        <v>183.64</v>
      </c>
      <c r="S4" t="n">
        <v>51.23</v>
      </c>
      <c r="T4" t="n">
        <v>64669.24</v>
      </c>
      <c r="U4" t="n">
        <v>0.28</v>
      </c>
      <c r="V4" t="n">
        <v>0.84</v>
      </c>
      <c r="W4" t="n">
        <v>0.26</v>
      </c>
      <c r="X4" t="n">
        <v>3.85</v>
      </c>
      <c r="Y4" t="n">
        <v>0.5</v>
      </c>
      <c r="Z4" t="n">
        <v>10</v>
      </c>
      <c r="AA4" t="n">
        <v>329.6872860471153</v>
      </c>
      <c r="AB4" t="n">
        <v>451.0926895462059</v>
      </c>
      <c r="AC4" t="n">
        <v>408.0410363684812</v>
      </c>
      <c r="AD4" t="n">
        <v>329687.2860471153</v>
      </c>
      <c r="AE4" t="n">
        <v>451092.6895462059</v>
      </c>
      <c r="AF4" t="n">
        <v>3.266655496014302e-06</v>
      </c>
      <c r="AG4" t="n">
        <v>9</v>
      </c>
      <c r="AH4" t="n">
        <v>408041.0363684812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2.5993</v>
      </c>
      <c r="E5" t="n">
        <v>38.47</v>
      </c>
      <c r="F5" t="n">
        <v>33.52</v>
      </c>
      <c r="G5" t="n">
        <v>26.47</v>
      </c>
      <c r="H5" t="n">
        <v>0.41</v>
      </c>
      <c r="I5" t="n">
        <v>76</v>
      </c>
      <c r="J5" t="n">
        <v>172.25</v>
      </c>
      <c r="K5" t="n">
        <v>51.39</v>
      </c>
      <c r="L5" t="n">
        <v>4</v>
      </c>
      <c r="M5" t="n">
        <v>74</v>
      </c>
      <c r="N5" t="n">
        <v>31.86</v>
      </c>
      <c r="O5" t="n">
        <v>21478.05</v>
      </c>
      <c r="P5" t="n">
        <v>413.39</v>
      </c>
      <c r="Q5" t="n">
        <v>795.65</v>
      </c>
      <c r="R5" t="n">
        <v>148.79</v>
      </c>
      <c r="S5" t="n">
        <v>51.23</v>
      </c>
      <c r="T5" t="n">
        <v>47384.71</v>
      </c>
      <c r="U5" t="n">
        <v>0.34</v>
      </c>
      <c r="V5" t="n">
        <v>0.86</v>
      </c>
      <c r="W5" t="n">
        <v>0.23</v>
      </c>
      <c r="X5" t="n">
        <v>2.82</v>
      </c>
      <c r="Y5" t="n">
        <v>0.5</v>
      </c>
      <c r="Z5" t="n">
        <v>10</v>
      </c>
      <c r="AA5" t="n">
        <v>307.868464235392</v>
      </c>
      <c r="AB5" t="n">
        <v>421.239214964923</v>
      </c>
      <c r="AC5" t="n">
        <v>381.0367355016213</v>
      </c>
      <c r="AD5" t="n">
        <v>307868.464235392</v>
      </c>
      <c r="AE5" t="n">
        <v>421239.214964923</v>
      </c>
      <c r="AF5" t="n">
        <v>3.435294587041298e-06</v>
      </c>
      <c r="AG5" t="n">
        <v>9</v>
      </c>
      <c r="AH5" t="n">
        <v>381036.7355016213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2.6852</v>
      </c>
      <c r="E6" t="n">
        <v>37.24</v>
      </c>
      <c r="F6" t="n">
        <v>32.87</v>
      </c>
      <c r="G6" t="n">
        <v>33.43</v>
      </c>
      <c r="H6" t="n">
        <v>0.51</v>
      </c>
      <c r="I6" t="n">
        <v>59</v>
      </c>
      <c r="J6" t="n">
        <v>173.71</v>
      </c>
      <c r="K6" t="n">
        <v>51.39</v>
      </c>
      <c r="L6" t="n">
        <v>5</v>
      </c>
      <c r="M6" t="n">
        <v>57</v>
      </c>
      <c r="N6" t="n">
        <v>32.32</v>
      </c>
      <c r="O6" t="n">
        <v>21658.78</v>
      </c>
      <c r="P6" t="n">
        <v>402.29</v>
      </c>
      <c r="Q6" t="n">
        <v>795.66</v>
      </c>
      <c r="R6" t="n">
        <v>126.75</v>
      </c>
      <c r="S6" t="n">
        <v>51.23</v>
      </c>
      <c r="T6" t="n">
        <v>36450.27</v>
      </c>
      <c r="U6" t="n">
        <v>0.4</v>
      </c>
      <c r="V6" t="n">
        <v>0.88</v>
      </c>
      <c r="W6" t="n">
        <v>0.2</v>
      </c>
      <c r="X6" t="n">
        <v>2.16</v>
      </c>
      <c r="Y6" t="n">
        <v>0.5</v>
      </c>
      <c r="Z6" t="n">
        <v>10</v>
      </c>
      <c r="AA6" t="n">
        <v>294.2461586001299</v>
      </c>
      <c r="AB6" t="n">
        <v>402.6005754210474</v>
      </c>
      <c r="AC6" t="n">
        <v>364.1769415563183</v>
      </c>
      <c r="AD6" t="n">
        <v>294246.1586001299</v>
      </c>
      <c r="AE6" t="n">
        <v>402600.5754210474</v>
      </c>
      <c r="AF6" t="n">
        <v>3.548822000201321e-06</v>
      </c>
      <c r="AG6" t="n">
        <v>9</v>
      </c>
      <c r="AH6" t="n">
        <v>364176.9415563183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2.7374</v>
      </c>
      <c r="E7" t="n">
        <v>36.53</v>
      </c>
      <c r="F7" t="n">
        <v>32.5</v>
      </c>
      <c r="G7" t="n">
        <v>39.79</v>
      </c>
      <c r="H7" t="n">
        <v>0.61</v>
      </c>
      <c r="I7" t="n">
        <v>49</v>
      </c>
      <c r="J7" t="n">
        <v>175.18</v>
      </c>
      <c r="K7" t="n">
        <v>51.39</v>
      </c>
      <c r="L7" t="n">
        <v>6</v>
      </c>
      <c r="M7" t="n">
        <v>47</v>
      </c>
      <c r="N7" t="n">
        <v>32.79</v>
      </c>
      <c r="O7" t="n">
        <v>21840.16</v>
      </c>
      <c r="P7" t="n">
        <v>394.75</v>
      </c>
      <c r="Q7" t="n">
        <v>795.64</v>
      </c>
      <c r="R7" t="n">
        <v>114.46</v>
      </c>
      <c r="S7" t="n">
        <v>51.23</v>
      </c>
      <c r="T7" t="n">
        <v>30357.09</v>
      </c>
      <c r="U7" t="n">
        <v>0.45</v>
      </c>
      <c r="V7" t="n">
        <v>0.89</v>
      </c>
      <c r="W7" t="n">
        <v>0.18</v>
      </c>
      <c r="X7" t="n">
        <v>1.79</v>
      </c>
      <c r="Y7" t="n">
        <v>0.5</v>
      </c>
      <c r="Z7" t="n">
        <v>10</v>
      </c>
      <c r="AA7" t="n">
        <v>278.3584404007956</v>
      </c>
      <c r="AB7" t="n">
        <v>380.8622984640596</v>
      </c>
      <c r="AC7" t="n">
        <v>344.5133352422421</v>
      </c>
      <c r="AD7" t="n">
        <v>278358.4404007957</v>
      </c>
      <c r="AE7" t="n">
        <v>380862.2984640596</v>
      </c>
      <c r="AF7" t="n">
        <v>3.617810719257819e-06</v>
      </c>
      <c r="AG7" t="n">
        <v>8</v>
      </c>
      <c r="AH7" t="n">
        <v>344513.3352422421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2.7828</v>
      </c>
      <c r="E8" t="n">
        <v>35.93</v>
      </c>
      <c r="F8" t="n">
        <v>32.17</v>
      </c>
      <c r="G8" t="n">
        <v>47.08</v>
      </c>
      <c r="H8" t="n">
        <v>0.7</v>
      </c>
      <c r="I8" t="n">
        <v>41</v>
      </c>
      <c r="J8" t="n">
        <v>176.66</v>
      </c>
      <c r="K8" t="n">
        <v>51.39</v>
      </c>
      <c r="L8" t="n">
        <v>7</v>
      </c>
      <c r="M8" t="n">
        <v>39</v>
      </c>
      <c r="N8" t="n">
        <v>33.27</v>
      </c>
      <c r="O8" t="n">
        <v>22022.17</v>
      </c>
      <c r="P8" t="n">
        <v>387.79</v>
      </c>
      <c r="Q8" t="n">
        <v>795.64</v>
      </c>
      <c r="R8" t="n">
        <v>103.41</v>
      </c>
      <c r="S8" t="n">
        <v>51.23</v>
      </c>
      <c r="T8" t="n">
        <v>24870.3</v>
      </c>
      <c r="U8" t="n">
        <v>0.5</v>
      </c>
      <c r="V8" t="n">
        <v>0.9</v>
      </c>
      <c r="W8" t="n">
        <v>0.17</v>
      </c>
      <c r="X8" t="n">
        <v>1.47</v>
      </c>
      <c r="Y8" t="n">
        <v>0.5</v>
      </c>
      <c r="Z8" t="n">
        <v>10</v>
      </c>
      <c r="AA8" t="n">
        <v>271.2413903783116</v>
      </c>
      <c r="AB8" t="n">
        <v>371.1244366412096</v>
      </c>
      <c r="AC8" t="n">
        <v>335.70484128459</v>
      </c>
      <c r="AD8" t="n">
        <v>271241.3903783116</v>
      </c>
      <c r="AE8" t="n">
        <v>371124.4366412096</v>
      </c>
      <c r="AF8" t="n">
        <v>3.677812402115386e-06</v>
      </c>
      <c r="AG8" t="n">
        <v>8</v>
      </c>
      <c r="AH8" t="n">
        <v>335704.84128459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2.842</v>
      </c>
      <c r="E9" t="n">
        <v>35.19</v>
      </c>
      <c r="F9" t="n">
        <v>31.63</v>
      </c>
      <c r="G9" t="n">
        <v>54.22</v>
      </c>
      <c r="H9" t="n">
        <v>0.8</v>
      </c>
      <c r="I9" t="n">
        <v>35</v>
      </c>
      <c r="J9" t="n">
        <v>178.14</v>
      </c>
      <c r="K9" t="n">
        <v>51.39</v>
      </c>
      <c r="L9" t="n">
        <v>8</v>
      </c>
      <c r="M9" t="n">
        <v>33</v>
      </c>
      <c r="N9" t="n">
        <v>33.75</v>
      </c>
      <c r="O9" t="n">
        <v>22204.83</v>
      </c>
      <c r="P9" t="n">
        <v>377.72</v>
      </c>
      <c r="Q9" t="n">
        <v>795.65</v>
      </c>
      <c r="R9" t="n">
        <v>84.7</v>
      </c>
      <c r="S9" t="n">
        <v>51.23</v>
      </c>
      <c r="T9" t="n">
        <v>15548.47</v>
      </c>
      <c r="U9" t="n">
        <v>0.6</v>
      </c>
      <c r="V9" t="n">
        <v>0.91</v>
      </c>
      <c r="W9" t="n">
        <v>0.16</v>
      </c>
      <c r="X9" t="n">
        <v>0.92</v>
      </c>
      <c r="Y9" t="n">
        <v>0.5</v>
      </c>
      <c r="Z9" t="n">
        <v>10</v>
      </c>
      <c r="AA9" t="n">
        <v>261.7630638849913</v>
      </c>
      <c r="AB9" t="n">
        <v>358.1557721787958</v>
      </c>
      <c r="AC9" t="n">
        <v>323.9738879568341</v>
      </c>
      <c r="AD9" t="n">
        <v>261763.0638849913</v>
      </c>
      <c r="AE9" t="n">
        <v>358155.7721787958</v>
      </c>
      <c r="AF9" t="n">
        <v>3.756052481964902e-06</v>
      </c>
      <c r="AG9" t="n">
        <v>8</v>
      </c>
      <c r="AH9" t="n">
        <v>323973.887956834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2.8283</v>
      </c>
      <c r="E10" t="n">
        <v>35.36</v>
      </c>
      <c r="F10" t="n">
        <v>31.9</v>
      </c>
      <c r="G10" t="n">
        <v>59.81</v>
      </c>
      <c r="H10" t="n">
        <v>0.89</v>
      </c>
      <c r="I10" t="n">
        <v>32</v>
      </c>
      <c r="J10" t="n">
        <v>179.63</v>
      </c>
      <c r="K10" t="n">
        <v>51.39</v>
      </c>
      <c r="L10" t="n">
        <v>9</v>
      </c>
      <c r="M10" t="n">
        <v>30</v>
      </c>
      <c r="N10" t="n">
        <v>34.24</v>
      </c>
      <c r="O10" t="n">
        <v>22388.15</v>
      </c>
      <c r="P10" t="n">
        <v>378.83</v>
      </c>
      <c r="Q10" t="n">
        <v>795.64</v>
      </c>
      <c r="R10" t="n">
        <v>94.56</v>
      </c>
      <c r="S10" t="n">
        <v>51.23</v>
      </c>
      <c r="T10" t="n">
        <v>20488.54</v>
      </c>
      <c r="U10" t="n">
        <v>0.54</v>
      </c>
      <c r="V10" t="n">
        <v>0.9</v>
      </c>
      <c r="W10" t="n">
        <v>0.16</v>
      </c>
      <c r="X10" t="n">
        <v>1.2</v>
      </c>
      <c r="Y10" t="n">
        <v>0.5</v>
      </c>
      <c r="Z10" t="n">
        <v>10</v>
      </c>
      <c r="AA10" t="n">
        <v>263.4185386264432</v>
      </c>
      <c r="AB10" t="n">
        <v>360.4208657544413</v>
      </c>
      <c r="AC10" t="n">
        <v>326.0228041806988</v>
      </c>
      <c r="AD10" t="n">
        <v>263418.5386264432</v>
      </c>
      <c r="AE10" t="n">
        <v>360420.8657544413</v>
      </c>
      <c r="AF10" t="n">
        <v>3.737946247269997e-06</v>
      </c>
      <c r="AG10" t="n">
        <v>8</v>
      </c>
      <c r="AH10" t="n">
        <v>326022.8041806988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2.8532</v>
      </c>
      <c r="E11" t="n">
        <v>35.05</v>
      </c>
      <c r="F11" t="n">
        <v>31.73</v>
      </c>
      <c r="G11" t="n">
        <v>67.98999999999999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373.29</v>
      </c>
      <c r="Q11" t="n">
        <v>795.64</v>
      </c>
      <c r="R11" t="n">
        <v>88.59999999999999</v>
      </c>
      <c r="S11" t="n">
        <v>51.23</v>
      </c>
      <c r="T11" t="n">
        <v>17532.04</v>
      </c>
      <c r="U11" t="n">
        <v>0.58</v>
      </c>
      <c r="V11" t="n">
        <v>0.91</v>
      </c>
      <c r="W11" t="n">
        <v>0.15</v>
      </c>
      <c r="X11" t="n">
        <v>1.02</v>
      </c>
      <c r="Y11" t="n">
        <v>0.5</v>
      </c>
      <c r="Z11" t="n">
        <v>10</v>
      </c>
      <c r="AA11" t="n">
        <v>258.9267152449045</v>
      </c>
      <c r="AB11" t="n">
        <v>354.2749548385584</v>
      </c>
      <c r="AC11" t="n">
        <v>320.4634503767876</v>
      </c>
      <c r="AD11" t="n">
        <v>258926.7152449045</v>
      </c>
      <c r="AE11" t="n">
        <v>354274.9548385584</v>
      </c>
      <c r="AF11" t="n">
        <v>3.770854659233729e-06</v>
      </c>
      <c r="AG11" t="n">
        <v>8</v>
      </c>
      <c r="AH11" t="n">
        <v>320463.4503767876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2.8725</v>
      </c>
      <c r="E12" t="n">
        <v>34.81</v>
      </c>
      <c r="F12" t="n">
        <v>31.59</v>
      </c>
      <c r="G12" t="n">
        <v>75.81999999999999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368.46</v>
      </c>
      <c r="Q12" t="n">
        <v>795.64</v>
      </c>
      <c r="R12" t="n">
        <v>84.19</v>
      </c>
      <c r="S12" t="n">
        <v>51.23</v>
      </c>
      <c r="T12" t="n">
        <v>15341.65</v>
      </c>
      <c r="U12" t="n">
        <v>0.61</v>
      </c>
      <c r="V12" t="n">
        <v>0.91</v>
      </c>
      <c r="W12" t="n">
        <v>0.15</v>
      </c>
      <c r="X12" t="n">
        <v>0.89</v>
      </c>
      <c r="Y12" t="n">
        <v>0.5</v>
      </c>
      <c r="Z12" t="n">
        <v>10</v>
      </c>
      <c r="AA12" t="n">
        <v>255.240123208672</v>
      </c>
      <c r="AB12" t="n">
        <v>349.230796973458</v>
      </c>
      <c r="AC12" t="n">
        <v>315.9006998589174</v>
      </c>
      <c r="AD12" t="n">
        <v>255240.123208672</v>
      </c>
      <c r="AE12" t="n">
        <v>349230.796973458</v>
      </c>
      <c r="AF12" t="n">
        <v>3.796361982563047e-06</v>
      </c>
      <c r="AG12" t="n">
        <v>8</v>
      </c>
      <c r="AH12" t="n">
        <v>315900.6998589174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2.8832</v>
      </c>
      <c r="E13" t="n">
        <v>34.68</v>
      </c>
      <c r="F13" t="n">
        <v>31.53</v>
      </c>
      <c r="G13" t="n">
        <v>82.26000000000001</v>
      </c>
      <c r="H13" t="n">
        <v>1.16</v>
      </c>
      <c r="I13" t="n">
        <v>23</v>
      </c>
      <c r="J13" t="n">
        <v>184.12</v>
      </c>
      <c r="K13" t="n">
        <v>51.39</v>
      </c>
      <c r="L13" t="n">
        <v>12</v>
      </c>
      <c r="M13" t="n">
        <v>21</v>
      </c>
      <c r="N13" t="n">
        <v>35.73</v>
      </c>
      <c r="O13" t="n">
        <v>22942.24</v>
      </c>
      <c r="P13" t="n">
        <v>364.81</v>
      </c>
      <c r="Q13" t="n">
        <v>795.64</v>
      </c>
      <c r="R13" t="n">
        <v>82.09</v>
      </c>
      <c r="S13" t="n">
        <v>51.23</v>
      </c>
      <c r="T13" t="n">
        <v>14300.86</v>
      </c>
      <c r="U13" t="n">
        <v>0.62</v>
      </c>
      <c r="V13" t="n">
        <v>0.92</v>
      </c>
      <c r="W13" t="n">
        <v>0.14</v>
      </c>
      <c r="X13" t="n">
        <v>0.83</v>
      </c>
      <c r="Y13" t="n">
        <v>0.5</v>
      </c>
      <c r="Z13" t="n">
        <v>10</v>
      </c>
      <c r="AA13" t="n">
        <v>252.7688137782291</v>
      </c>
      <c r="AB13" t="n">
        <v>345.8494423842503</v>
      </c>
      <c r="AC13" t="n">
        <v>312.8420570059416</v>
      </c>
      <c r="AD13" t="n">
        <v>252768.8137782291</v>
      </c>
      <c r="AE13" t="n">
        <v>345849.4423842503</v>
      </c>
      <c r="AF13" t="n">
        <v>3.810503348346659e-06</v>
      </c>
      <c r="AG13" t="n">
        <v>8</v>
      </c>
      <c r="AH13" t="n">
        <v>312842.0570059416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2.8953</v>
      </c>
      <c r="E14" t="n">
        <v>34.54</v>
      </c>
      <c r="F14" t="n">
        <v>31.45</v>
      </c>
      <c r="G14" t="n">
        <v>89.87</v>
      </c>
      <c r="H14" t="n">
        <v>1.24</v>
      </c>
      <c r="I14" t="n">
        <v>21</v>
      </c>
      <c r="J14" t="n">
        <v>185.63</v>
      </c>
      <c r="K14" t="n">
        <v>51.39</v>
      </c>
      <c r="L14" t="n">
        <v>13</v>
      </c>
      <c r="M14" t="n">
        <v>19</v>
      </c>
      <c r="N14" t="n">
        <v>36.24</v>
      </c>
      <c r="O14" t="n">
        <v>23128.27</v>
      </c>
      <c r="P14" t="n">
        <v>359.9</v>
      </c>
      <c r="Q14" t="n">
        <v>795.64</v>
      </c>
      <c r="R14" t="n">
        <v>79.48</v>
      </c>
      <c r="S14" t="n">
        <v>51.23</v>
      </c>
      <c r="T14" t="n">
        <v>13005.32</v>
      </c>
      <c r="U14" t="n">
        <v>0.64</v>
      </c>
      <c r="V14" t="n">
        <v>0.92</v>
      </c>
      <c r="W14" t="n">
        <v>0.14</v>
      </c>
      <c r="X14" t="n">
        <v>0.75</v>
      </c>
      <c r="Y14" t="n">
        <v>0.5</v>
      </c>
      <c r="Z14" t="n">
        <v>10</v>
      </c>
      <c r="AA14" t="n">
        <v>249.6216007593501</v>
      </c>
      <c r="AB14" t="n">
        <v>341.543286686583</v>
      </c>
      <c r="AC14" t="n">
        <v>308.9468747643308</v>
      </c>
      <c r="AD14" t="n">
        <v>249621.6007593501</v>
      </c>
      <c r="AE14" t="n">
        <v>341543.286686583</v>
      </c>
      <c r="AF14" t="n">
        <v>3.826494986288875e-06</v>
      </c>
      <c r="AG14" t="n">
        <v>8</v>
      </c>
      <c r="AH14" t="n">
        <v>308946.8747643308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2.9011</v>
      </c>
      <c r="E15" t="n">
        <v>34.47</v>
      </c>
      <c r="F15" t="n">
        <v>31.42</v>
      </c>
      <c r="G15" t="n">
        <v>94.26000000000001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356.84</v>
      </c>
      <c r="Q15" t="n">
        <v>795.64</v>
      </c>
      <c r="R15" t="n">
        <v>78.38</v>
      </c>
      <c r="S15" t="n">
        <v>51.23</v>
      </c>
      <c r="T15" t="n">
        <v>12461.46</v>
      </c>
      <c r="U15" t="n">
        <v>0.65</v>
      </c>
      <c r="V15" t="n">
        <v>0.92</v>
      </c>
      <c r="W15" t="n">
        <v>0.14</v>
      </c>
      <c r="X15" t="n">
        <v>0.71</v>
      </c>
      <c r="Y15" t="n">
        <v>0.5</v>
      </c>
      <c r="Z15" t="n">
        <v>10</v>
      </c>
      <c r="AA15" t="n">
        <v>247.7957669020772</v>
      </c>
      <c r="AB15" t="n">
        <v>339.0451002529587</v>
      </c>
      <c r="AC15" t="n">
        <v>306.6871117377041</v>
      </c>
      <c r="AD15" t="n">
        <v>247795.7669020772</v>
      </c>
      <c r="AE15" t="n">
        <v>339045.1002529587</v>
      </c>
      <c r="AF15" t="n">
        <v>3.834160399517374e-06</v>
      </c>
      <c r="AG15" t="n">
        <v>8</v>
      </c>
      <c r="AH15" t="n">
        <v>306687.1117377041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2.9273</v>
      </c>
      <c r="E16" t="n">
        <v>34.16</v>
      </c>
      <c r="F16" t="n">
        <v>31.18</v>
      </c>
      <c r="G16" t="n">
        <v>103.93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16</v>
      </c>
      <c r="N16" t="n">
        <v>37.27</v>
      </c>
      <c r="O16" t="n">
        <v>23502.4</v>
      </c>
      <c r="P16" t="n">
        <v>350.75</v>
      </c>
      <c r="Q16" t="n">
        <v>795.65</v>
      </c>
      <c r="R16" t="n">
        <v>70.29000000000001</v>
      </c>
      <c r="S16" t="n">
        <v>51.23</v>
      </c>
      <c r="T16" t="n">
        <v>8427.98</v>
      </c>
      <c r="U16" t="n">
        <v>0.73</v>
      </c>
      <c r="V16" t="n">
        <v>0.93</v>
      </c>
      <c r="W16" t="n">
        <v>0.12</v>
      </c>
      <c r="X16" t="n">
        <v>0.47</v>
      </c>
      <c r="Y16" t="n">
        <v>0.5</v>
      </c>
      <c r="Z16" t="n">
        <v>10</v>
      </c>
      <c r="AA16" t="n">
        <v>243.1733635663114</v>
      </c>
      <c r="AB16" t="n">
        <v>332.7205240829242</v>
      </c>
      <c r="AC16" t="n">
        <v>300.9661442407374</v>
      </c>
      <c r="AD16" t="n">
        <v>243173.3635663114</v>
      </c>
      <c r="AE16" t="n">
        <v>332720.5240829242</v>
      </c>
      <c r="AF16" t="n">
        <v>3.868786921342666e-06</v>
      </c>
      <c r="AG16" t="n">
        <v>8</v>
      </c>
      <c r="AH16" t="n">
        <v>300966.1442407374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2.9195</v>
      </c>
      <c r="E17" t="n">
        <v>34.25</v>
      </c>
      <c r="F17" t="n">
        <v>31.3</v>
      </c>
      <c r="G17" t="n">
        <v>110.48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15</v>
      </c>
      <c r="N17" t="n">
        <v>37.79</v>
      </c>
      <c r="O17" t="n">
        <v>23690.52</v>
      </c>
      <c r="P17" t="n">
        <v>349.19</v>
      </c>
      <c r="Q17" t="n">
        <v>795.64</v>
      </c>
      <c r="R17" t="n">
        <v>74.51000000000001</v>
      </c>
      <c r="S17" t="n">
        <v>51.23</v>
      </c>
      <c r="T17" t="n">
        <v>10539.83</v>
      </c>
      <c r="U17" t="n">
        <v>0.6899999999999999</v>
      </c>
      <c r="V17" t="n">
        <v>0.92</v>
      </c>
      <c r="W17" t="n">
        <v>0.13</v>
      </c>
      <c r="X17" t="n">
        <v>0.6</v>
      </c>
      <c r="Y17" t="n">
        <v>0.5</v>
      </c>
      <c r="Z17" t="n">
        <v>10</v>
      </c>
      <c r="AA17" t="n">
        <v>242.9963299284498</v>
      </c>
      <c r="AB17" t="n">
        <v>332.4782988494293</v>
      </c>
      <c r="AC17" t="n">
        <v>300.7470366435619</v>
      </c>
      <c r="AD17" t="n">
        <v>242996.3299284498</v>
      </c>
      <c r="AE17" t="n">
        <v>332478.2988494293</v>
      </c>
      <c r="AF17" t="n">
        <v>3.858478262173304e-06</v>
      </c>
      <c r="AG17" t="n">
        <v>8</v>
      </c>
      <c r="AH17" t="n">
        <v>300747.0366435619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2.9244</v>
      </c>
      <c r="E18" t="n">
        <v>34.2</v>
      </c>
      <c r="F18" t="n">
        <v>31.28</v>
      </c>
      <c r="G18" t="n">
        <v>117.3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14</v>
      </c>
      <c r="N18" t="n">
        <v>38.33</v>
      </c>
      <c r="O18" t="n">
        <v>23879.37</v>
      </c>
      <c r="P18" t="n">
        <v>345.6</v>
      </c>
      <c r="Q18" t="n">
        <v>795.64</v>
      </c>
      <c r="R18" t="n">
        <v>73.8</v>
      </c>
      <c r="S18" t="n">
        <v>51.23</v>
      </c>
      <c r="T18" t="n">
        <v>10192.81</v>
      </c>
      <c r="U18" t="n">
        <v>0.6899999999999999</v>
      </c>
      <c r="V18" t="n">
        <v>0.92</v>
      </c>
      <c r="W18" t="n">
        <v>0.13</v>
      </c>
      <c r="X18" t="n">
        <v>0.58</v>
      </c>
      <c r="Y18" t="n">
        <v>0.5</v>
      </c>
      <c r="Z18" t="n">
        <v>10</v>
      </c>
      <c r="AA18" t="n">
        <v>241.0127459754819</v>
      </c>
      <c r="AB18" t="n">
        <v>329.7642717754321</v>
      </c>
      <c r="AC18" t="n">
        <v>298.2920325043452</v>
      </c>
      <c r="AD18" t="n">
        <v>241012.745975482</v>
      </c>
      <c r="AE18" t="n">
        <v>329764.2717754321</v>
      </c>
      <c r="AF18" t="n">
        <v>3.864954214728416e-06</v>
      </c>
      <c r="AG18" t="n">
        <v>8</v>
      </c>
      <c r="AH18" t="n">
        <v>298292.0325043452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2.9315</v>
      </c>
      <c r="E19" t="n">
        <v>34.11</v>
      </c>
      <c r="F19" t="n">
        <v>31.23</v>
      </c>
      <c r="G19" t="n">
        <v>124.93</v>
      </c>
      <c r="H19" t="n">
        <v>1.65</v>
      </c>
      <c r="I19" t="n">
        <v>15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341.57</v>
      </c>
      <c r="Q19" t="n">
        <v>795.65</v>
      </c>
      <c r="R19" t="n">
        <v>72.03</v>
      </c>
      <c r="S19" t="n">
        <v>51.23</v>
      </c>
      <c r="T19" t="n">
        <v>9311.48</v>
      </c>
      <c r="U19" t="n">
        <v>0.71</v>
      </c>
      <c r="V19" t="n">
        <v>0.92</v>
      </c>
      <c r="W19" t="n">
        <v>0.13</v>
      </c>
      <c r="X19" t="n">
        <v>0.53</v>
      </c>
      <c r="Y19" t="n">
        <v>0.5</v>
      </c>
      <c r="Z19" t="n">
        <v>10</v>
      </c>
      <c r="AA19" t="n">
        <v>238.682387086027</v>
      </c>
      <c r="AB19" t="n">
        <v>326.5757719347031</v>
      </c>
      <c r="AC19" t="n">
        <v>295.4078386133268</v>
      </c>
      <c r="AD19" t="n">
        <v>238682.387086027</v>
      </c>
      <c r="AE19" t="n">
        <v>326575.7719347031</v>
      </c>
      <c r="AF19" t="n">
        <v>3.874337737818476e-06</v>
      </c>
      <c r="AG19" t="n">
        <v>8</v>
      </c>
      <c r="AH19" t="n">
        <v>295407.8386133268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2.9382</v>
      </c>
      <c r="E20" t="n">
        <v>34.03</v>
      </c>
      <c r="F20" t="n">
        <v>31.19</v>
      </c>
      <c r="G20" t="n">
        <v>133.66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337.05</v>
      </c>
      <c r="Q20" t="n">
        <v>795.64</v>
      </c>
      <c r="R20" t="n">
        <v>70.48999999999999</v>
      </c>
      <c r="S20" t="n">
        <v>51.23</v>
      </c>
      <c r="T20" t="n">
        <v>8543.879999999999</v>
      </c>
      <c r="U20" t="n">
        <v>0.73</v>
      </c>
      <c r="V20" t="n">
        <v>0.93</v>
      </c>
      <c r="W20" t="n">
        <v>0.13</v>
      </c>
      <c r="X20" t="n">
        <v>0.48</v>
      </c>
      <c r="Y20" t="n">
        <v>0.5</v>
      </c>
      <c r="Z20" t="n">
        <v>10</v>
      </c>
      <c r="AA20" t="n">
        <v>236.1656495858609</v>
      </c>
      <c r="AB20" t="n">
        <v>323.1322606563552</v>
      </c>
      <c r="AC20" t="n">
        <v>292.2929712183848</v>
      </c>
      <c r="AD20" t="n">
        <v>236165.6495858609</v>
      </c>
      <c r="AE20" t="n">
        <v>323132.2606563552</v>
      </c>
      <c r="AF20" t="n">
        <v>3.883192611720364e-06</v>
      </c>
      <c r="AG20" t="n">
        <v>8</v>
      </c>
      <c r="AH20" t="n">
        <v>292292.9712183848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2.944</v>
      </c>
      <c r="E21" t="n">
        <v>33.97</v>
      </c>
      <c r="F21" t="n">
        <v>31.15</v>
      </c>
      <c r="G21" t="n">
        <v>143.79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332.51</v>
      </c>
      <c r="Q21" t="n">
        <v>795.64</v>
      </c>
      <c r="R21" t="n">
        <v>69.5</v>
      </c>
      <c r="S21" t="n">
        <v>51.23</v>
      </c>
      <c r="T21" t="n">
        <v>8055.95</v>
      </c>
      <c r="U21" t="n">
        <v>0.74</v>
      </c>
      <c r="V21" t="n">
        <v>0.93</v>
      </c>
      <c r="W21" t="n">
        <v>0.13</v>
      </c>
      <c r="X21" t="n">
        <v>0.45</v>
      </c>
      <c r="Y21" t="n">
        <v>0.5</v>
      </c>
      <c r="Z21" t="n">
        <v>10</v>
      </c>
      <c r="AA21" t="n">
        <v>233.703403152878</v>
      </c>
      <c r="AB21" t="n">
        <v>319.7633064601035</v>
      </c>
      <c r="AC21" t="n">
        <v>289.2455452822654</v>
      </c>
      <c r="AD21" t="n">
        <v>233703.403152878</v>
      </c>
      <c r="AE21" t="n">
        <v>319763.3064601035</v>
      </c>
      <c r="AF21" t="n">
        <v>3.890858024948864e-06</v>
      </c>
      <c r="AG21" t="n">
        <v>8</v>
      </c>
      <c r="AH21" t="n">
        <v>289245.5452822654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2.9527</v>
      </c>
      <c r="E22" t="n">
        <v>33.87</v>
      </c>
      <c r="F22" t="n">
        <v>31.05</v>
      </c>
      <c r="G22" t="n">
        <v>143.33</v>
      </c>
      <c r="H22" t="n">
        <v>1.88</v>
      </c>
      <c r="I22" t="n">
        <v>13</v>
      </c>
      <c r="J22" t="n">
        <v>197.9</v>
      </c>
      <c r="K22" t="n">
        <v>51.39</v>
      </c>
      <c r="L22" t="n">
        <v>21</v>
      </c>
      <c r="M22" t="n">
        <v>11</v>
      </c>
      <c r="N22" t="n">
        <v>40.51</v>
      </c>
      <c r="O22" t="n">
        <v>24642.07</v>
      </c>
      <c r="P22" t="n">
        <v>326.86</v>
      </c>
      <c r="Q22" t="n">
        <v>795.65</v>
      </c>
      <c r="R22" t="n">
        <v>66.05</v>
      </c>
      <c r="S22" t="n">
        <v>51.23</v>
      </c>
      <c r="T22" t="n">
        <v>6332.9</v>
      </c>
      <c r="U22" t="n">
        <v>0.78</v>
      </c>
      <c r="V22" t="n">
        <v>0.93</v>
      </c>
      <c r="W22" t="n">
        <v>0.12</v>
      </c>
      <c r="X22" t="n">
        <v>0.35</v>
      </c>
      <c r="Y22" t="n">
        <v>0.5</v>
      </c>
      <c r="Z22" t="n">
        <v>10</v>
      </c>
      <c r="AA22" t="n">
        <v>230.5403734887524</v>
      </c>
      <c r="AB22" t="n">
        <v>315.4355097306287</v>
      </c>
      <c r="AC22" t="n">
        <v>285.3307873985494</v>
      </c>
      <c r="AD22" t="n">
        <v>230540.3734887523</v>
      </c>
      <c r="AE22" t="n">
        <v>315435.5097306287</v>
      </c>
      <c r="AF22" t="n">
        <v>3.902356144791614e-06</v>
      </c>
      <c r="AG22" t="n">
        <v>8</v>
      </c>
      <c r="AH22" t="n">
        <v>285330.7873985494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2.9492</v>
      </c>
      <c r="E23" t="n">
        <v>33.91</v>
      </c>
      <c r="F23" t="n">
        <v>31.13</v>
      </c>
      <c r="G23" t="n">
        <v>155.64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9</v>
      </c>
      <c r="N23" t="n">
        <v>41.07</v>
      </c>
      <c r="O23" t="n">
        <v>24834.62</v>
      </c>
      <c r="P23" t="n">
        <v>325.64</v>
      </c>
      <c r="Q23" t="n">
        <v>795.66</v>
      </c>
      <c r="R23" t="n">
        <v>68.55</v>
      </c>
      <c r="S23" t="n">
        <v>51.23</v>
      </c>
      <c r="T23" t="n">
        <v>7587.83</v>
      </c>
      <c r="U23" t="n">
        <v>0.75</v>
      </c>
      <c r="V23" t="n">
        <v>0.93</v>
      </c>
      <c r="W23" t="n">
        <v>0.13</v>
      </c>
      <c r="X23" t="n">
        <v>0.42</v>
      </c>
      <c r="Y23" t="n">
        <v>0.5</v>
      </c>
      <c r="Z23" t="n">
        <v>10</v>
      </c>
      <c r="AA23" t="n">
        <v>230.2214479287069</v>
      </c>
      <c r="AB23" t="n">
        <v>314.999141709372</v>
      </c>
      <c r="AC23" t="n">
        <v>284.9360657287949</v>
      </c>
      <c r="AD23" t="n">
        <v>230221.4479287069</v>
      </c>
      <c r="AE23" t="n">
        <v>314999.141709372</v>
      </c>
      <c r="AF23" t="n">
        <v>3.897730464395105e-06</v>
      </c>
      <c r="AG23" t="n">
        <v>8</v>
      </c>
      <c r="AH23" t="n">
        <v>284936.0657287949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2.9561</v>
      </c>
      <c r="E24" t="n">
        <v>33.83</v>
      </c>
      <c r="F24" t="n">
        <v>31.08</v>
      </c>
      <c r="G24" t="n">
        <v>169.55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8</v>
      </c>
      <c r="N24" t="n">
        <v>41.64</v>
      </c>
      <c r="O24" t="n">
        <v>25027.94</v>
      </c>
      <c r="P24" t="n">
        <v>319.16</v>
      </c>
      <c r="Q24" t="n">
        <v>795.66</v>
      </c>
      <c r="R24" t="n">
        <v>67.12</v>
      </c>
      <c r="S24" t="n">
        <v>51.23</v>
      </c>
      <c r="T24" t="n">
        <v>6874.28</v>
      </c>
      <c r="U24" t="n">
        <v>0.76</v>
      </c>
      <c r="V24" t="n">
        <v>0.93</v>
      </c>
      <c r="W24" t="n">
        <v>0.13</v>
      </c>
      <c r="X24" t="n">
        <v>0.38</v>
      </c>
      <c r="Y24" t="n">
        <v>0.5</v>
      </c>
      <c r="Z24" t="n">
        <v>10</v>
      </c>
      <c r="AA24" t="n">
        <v>226.8201717943729</v>
      </c>
      <c r="AB24" t="n">
        <v>310.3453656486657</v>
      </c>
      <c r="AC24" t="n">
        <v>280.7264395237053</v>
      </c>
      <c r="AD24" t="n">
        <v>226820.1717943729</v>
      </c>
      <c r="AE24" t="n">
        <v>310345.3656486658</v>
      </c>
      <c r="AF24" t="n">
        <v>3.906849662891079e-06</v>
      </c>
      <c r="AG24" t="n">
        <v>8</v>
      </c>
      <c r="AH24" t="n">
        <v>280726.4395237053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2.9557</v>
      </c>
      <c r="E25" t="n">
        <v>33.83</v>
      </c>
      <c r="F25" t="n">
        <v>31.09</v>
      </c>
      <c r="G25" t="n">
        <v>169.57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5</v>
      </c>
      <c r="N25" t="n">
        <v>42.21</v>
      </c>
      <c r="O25" t="n">
        <v>25222.04</v>
      </c>
      <c r="P25" t="n">
        <v>320.95</v>
      </c>
      <c r="Q25" t="n">
        <v>795.64</v>
      </c>
      <c r="R25" t="n">
        <v>67.01000000000001</v>
      </c>
      <c r="S25" t="n">
        <v>51.23</v>
      </c>
      <c r="T25" t="n">
        <v>6819.28</v>
      </c>
      <c r="U25" t="n">
        <v>0.76</v>
      </c>
      <c r="V25" t="n">
        <v>0.93</v>
      </c>
      <c r="W25" t="n">
        <v>0.13</v>
      </c>
      <c r="X25" t="n">
        <v>0.38</v>
      </c>
      <c r="Y25" t="n">
        <v>0.5</v>
      </c>
      <c r="Z25" t="n">
        <v>10</v>
      </c>
      <c r="AA25" t="n">
        <v>227.6718803271681</v>
      </c>
      <c r="AB25" t="n">
        <v>311.5107108379643</v>
      </c>
      <c r="AC25" t="n">
        <v>281.7805658037098</v>
      </c>
      <c r="AD25" t="n">
        <v>227671.8803271682</v>
      </c>
      <c r="AE25" t="n">
        <v>311510.7108379643</v>
      </c>
      <c r="AF25" t="n">
        <v>3.906321013702907e-06</v>
      </c>
      <c r="AG25" t="n">
        <v>8</v>
      </c>
      <c r="AH25" t="n">
        <v>281780.5658037098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2.954</v>
      </c>
      <c r="E26" t="n">
        <v>33.85</v>
      </c>
      <c r="F26" t="n">
        <v>31.11</v>
      </c>
      <c r="G26" t="n">
        <v>169.68</v>
      </c>
      <c r="H26" t="n">
        <v>2.17</v>
      </c>
      <c r="I26" t="n">
        <v>11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320.03</v>
      </c>
      <c r="Q26" t="n">
        <v>795.64</v>
      </c>
      <c r="R26" t="n">
        <v>67.63</v>
      </c>
      <c r="S26" t="n">
        <v>51.23</v>
      </c>
      <c r="T26" t="n">
        <v>7128.65</v>
      </c>
      <c r="U26" t="n">
        <v>0.76</v>
      </c>
      <c r="V26" t="n">
        <v>0.93</v>
      </c>
      <c r="W26" t="n">
        <v>0.14</v>
      </c>
      <c r="X26" t="n">
        <v>0.4</v>
      </c>
      <c r="Y26" t="n">
        <v>0.5</v>
      </c>
      <c r="Z26" t="n">
        <v>10</v>
      </c>
      <c r="AA26" t="n">
        <v>227.3542756160312</v>
      </c>
      <c r="AB26" t="n">
        <v>311.076150060456</v>
      </c>
      <c r="AC26" t="n">
        <v>281.3874788968968</v>
      </c>
      <c r="AD26" t="n">
        <v>227354.2756160312</v>
      </c>
      <c r="AE26" t="n">
        <v>311076.150060456</v>
      </c>
      <c r="AF26" t="n">
        <v>3.904074254653174e-06</v>
      </c>
      <c r="AG26" t="n">
        <v>8</v>
      </c>
      <c r="AH26" t="n">
        <v>281387.4788968968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2.9535</v>
      </c>
      <c r="E27" t="n">
        <v>33.86</v>
      </c>
      <c r="F27" t="n">
        <v>31.11</v>
      </c>
      <c r="G27" t="n">
        <v>169.71</v>
      </c>
      <c r="H27" t="n">
        <v>2.24</v>
      </c>
      <c r="I27" t="n">
        <v>11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322.25</v>
      </c>
      <c r="Q27" t="n">
        <v>795.65</v>
      </c>
      <c r="R27" t="n">
        <v>67.68000000000001</v>
      </c>
      <c r="S27" t="n">
        <v>51.23</v>
      </c>
      <c r="T27" t="n">
        <v>7154.6</v>
      </c>
      <c r="U27" t="n">
        <v>0.76</v>
      </c>
      <c r="V27" t="n">
        <v>0.93</v>
      </c>
      <c r="W27" t="n">
        <v>0.14</v>
      </c>
      <c r="X27" t="n">
        <v>0.41</v>
      </c>
      <c r="Y27" t="n">
        <v>0.5</v>
      </c>
      <c r="Z27" t="n">
        <v>10</v>
      </c>
      <c r="AA27" t="n">
        <v>228.4047728881357</v>
      </c>
      <c r="AB27" t="n">
        <v>312.5134867728173</v>
      </c>
      <c r="AC27" t="n">
        <v>282.6876382107457</v>
      </c>
      <c r="AD27" t="n">
        <v>228404.7728881357</v>
      </c>
      <c r="AE27" t="n">
        <v>312513.4867728173</v>
      </c>
      <c r="AF27" t="n">
        <v>3.903413443167959e-06</v>
      </c>
      <c r="AG27" t="n">
        <v>8</v>
      </c>
      <c r="AH27" t="n">
        <v>282687.6382107456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2.5286</v>
      </c>
      <c r="E2" t="n">
        <v>39.55</v>
      </c>
      <c r="F2" t="n">
        <v>36.06</v>
      </c>
      <c r="G2" t="n">
        <v>15.24</v>
      </c>
      <c r="H2" t="n">
        <v>0.34</v>
      </c>
      <c r="I2" t="n">
        <v>142</v>
      </c>
      <c r="J2" t="n">
        <v>51.33</v>
      </c>
      <c r="K2" t="n">
        <v>24.83</v>
      </c>
      <c r="L2" t="n">
        <v>1</v>
      </c>
      <c r="M2" t="n">
        <v>140</v>
      </c>
      <c r="N2" t="n">
        <v>5.51</v>
      </c>
      <c r="O2" t="n">
        <v>6564.78</v>
      </c>
      <c r="P2" t="n">
        <v>195.16</v>
      </c>
      <c r="Q2" t="n">
        <v>795.67</v>
      </c>
      <c r="R2" t="n">
        <v>233.47</v>
      </c>
      <c r="S2" t="n">
        <v>51.23</v>
      </c>
      <c r="T2" t="n">
        <v>89397.53999999999</v>
      </c>
      <c r="U2" t="n">
        <v>0.22</v>
      </c>
      <c r="V2" t="n">
        <v>0.8</v>
      </c>
      <c r="W2" t="n">
        <v>0.34</v>
      </c>
      <c r="X2" t="n">
        <v>5.36</v>
      </c>
      <c r="Y2" t="n">
        <v>0.5</v>
      </c>
      <c r="Z2" t="n">
        <v>10</v>
      </c>
      <c r="AA2" t="n">
        <v>184.7515894751689</v>
      </c>
      <c r="AB2" t="n">
        <v>252.7852753846931</v>
      </c>
      <c r="AC2" t="n">
        <v>228.6598034884138</v>
      </c>
      <c r="AD2" t="n">
        <v>184751.5894751689</v>
      </c>
      <c r="AE2" t="n">
        <v>252785.2753846931</v>
      </c>
      <c r="AF2" t="n">
        <v>3.550136170529653e-06</v>
      </c>
      <c r="AG2" t="n">
        <v>9</v>
      </c>
      <c r="AH2" t="n">
        <v>228659.8034884138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2.8259</v>
      </c>
      <c r="E3" t="n">
        <v>35.39</v>
      </c>
      <c r="F3" t="n">
        <v>32.91</v>
      </c>
      <c r="G3" t="n">
        <v>32.91</v>
      </c>
      <c r="H3" t="n">
        <v>0.66</v>
      </c>
      <c r="I3" t="n">
        <v>60</v>
      </c>
      <c r="J3" t="n">
        <v>52.47</v>
      </c>
      <c r="K3" t="n">
        <v>24.83</v>
      </c>
      <c r="L3" t="n">
        <v>2</v>
      </c>
      <c r="M3" t="n">
        <v>58</v>
      </c>
      <c r="N3" t="n">
        <v>5.64</v>
      </c>
      <c r="O3" t="n">
        <v>6705.1</v>
      </c>
      <c r="P3" t="n">
        <v>164.19</v>
      </c>
      <c r="Q3" t="n">
        <v>795.7</v>
      </c>
      <c r="R3" t="n">
        <v>128.02</v>
      </c>
      <c r="S3" t="n">
        <v>51.23</v>
      </c>
      <c r="T3" t="n">
        <v>37080.79</v>
      </c>
      <c r="U3" t="n">
        <v>0.4</v>
      </c>
      <c r="V3" t="n">
        <v>0.88</v>
      </c>
      <c r="W3" t="n">
        <v>0.2</v>
      </c>
      <c r="X3" t="n">
        <v>2.2</v>
      </c>
      <c r="Y3" t="n">
        <v>0.5</v>
      </c>
      <c r="Z3" t="n">
        <v>10</v>
      </c>
      <c r="AA3" t="n">
        <v>149.15074047312</v>
      </c>
      <c r="AB3" t="n">
        <v>204.0746231815036</v>
      </c>
      <c r="AC3" t="n">
        <v>184.5980275656514</v>
      </c>
      <c r="AD3" t="n">
        <v>149150.74047312</v>
      </c>
      <c r="AE3" t="n">
        <v>204074.6231815036</v>
      </c>
      <c r="AF3" t="n">
        <v>3.967543227200722e-06</v>
      </c>
      <c r="AG3" t="n">
        <v>8</v>
      </c>
      <c r="AH3" t="n">
        <v>184598.0275656514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2.9018</v>
      </c>
      <c r="E4" t="n">
        <v>34.46</v>
      </c>
      <c r="F4" t="n">
        <v>32.21</v>
      </c>
      <c r="G4" t="n">
        <v>47.14</v>
      </c>
      <c r="H4" t="n">
        <v>0.97</v>
      </c>
      <c r="I4" t="n">
        <v>41</v>
      </c>
      <c r="J4" t="n">
        <v>53.61</v>
      </c>
      <c r="K4" t="n">
        <v>24.83</v>
      </c>
      <c r="L4" t="n">
        <v>3</v>
      </c>
      <c r="M4" t="n">
        <v>2</v>
      </c>
      <c r="N4" t="n">
        <v>5.78</v>
      </c>
      <c r="O4" t="n">
        <v>6845.59</v>
      </c>
      <c r="P4" t="n">
        <v>150.57</v>
      </c>
      <c r="Q4" t="n">
        <v>795.65</v>
      </c>
      <c r="R4" t="n">
        <v>103.06</v>
      </c>
      <c r="S4" t="n">
        <v>51.23</v>
      </c>
      <c r="T4" t="n">
        <v>24693.55</v>
      </c>
      <c r="U4" t="n">
        <v>0.5</v>
      </c>
      <c r="V4" t="n">
        <v>0.9</v>
      </c>
      <c r="W4" t="n">
        <v>0.22</v>
      </c>
      <c r="X4" t="n">
        <v>1.51</v>
      </c>
      <c r="Y4" t="n">
        <v>0.5</v>
      </c>
      <c r="Z4" t="n">
        <v>10</v>
      </c>
      <c r="AA4" t="n">
        <v>140.1967401330022</v>
      </c>
      <c r="AB4" t="n">
        <v>191.8233648935448</v>
      </c>
      <c r="AC4" t="n">
        <v>173.5160121739426</v>
      </c>
      <c r="AD4" t="n">
        <v>140196.7401330022</v>
      </c>
      <c r="AE4" t="n">
        <v>191823.3648935448</v>
      </c>
      <c r="AF4" t="n">
        <v>4.074106280013821e-06</v>
      </c>
      <c r="AG4" t="n">
        <v>8</v>
      </c>
      <c r="AH4" t="n">
        <v>173516.0121739426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2.9014</v>
      </c>
      <c r="E5" t="n">
        <v>34.47</v>
      </c>
      <c r="F5" t="n">
        <v>32.22</v>
      </c>
      <c r="G5" t="n">
        <v>47.15</v>
      </c>
      <c r="H5" t="n">
        <v>1.27</v>
      </c>
      <c r="I5" t="n">
        <v>41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153.41</v>
      </c>
      <c r="Q5" t="n">
        <v>795.66</v>
      </c>
      <c r="R5" t="n">
        <v>103.17</v>
      </c>
      <c r="S5" t="n">
        <v>51.23</v>
      </c>
      <c r="T5" t="n">
        <v>24752.99</v>
      </c>
      <c r="U5" t="n">
        <v>0.5</v>
      </c>
      <c r="V5" t="n">
        <v>0.9</v>
      </c>
      <c r="W5" t="n">
        <v>0.22</v>
      </c>
      <c r="X5" t="n">
        <v>1.51</v>
      </c>
      <c r="Y5" t="n">
        <v>0.5</v>
      </c>
      <c r="Z5" t="n">
        <v>10</v>
      </c>
      <c r="AA5" t="n">
        <v>141.5427373153904</v>
      </c>
      <c r="AB5" t="n">
        <v>193.6650176196922</v>
      </c>
      <c r="AC5" t="n">
        <v>175.1819001486829</v>
      </c>
      <c r="AD5" t="n">
        <v>141542.7373153904</v>
      </c>
      <c r="AE5" t="n">
        <v>193665.0176196922</v>
      </c>
      <c r="AF5" t="n">
        <v>4.073544682897546e-06</v>
      </c>
      <c r="AG5" t="n">
        <v>8</v>
      </c>
      <c r="AH5" t="n">
        <v>175181.9001486829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1.7814</v>
      </c>
      <c r="E2" t="n">
        <v>56.14</v>
      </c>
      <c r="F2" t="n">
        <v>44.4</v>
      </c>
      <c r="G2" t="n">
        <v>7.59</v>
      </c>
      <c r="H2" t="n">
        <v>0.13</v>
      </c>
      <c r="I2" t="n">
        <v>351</v>
      </c>
      <c r="J2" t="n">
        <v>133.21</v>
      </c>
      <c r="K2" t="n">
        <v>46.47</v>
      </c>
      <c r="L2" t="n">
        <v>1</v>
      </c>
      <c r="M2" t="n">
        <v>349</v>
      </c>
      <c r="N2" t="n">
        <v>20.75</v>
      </c>
      <c r="O2" t="n">
        <v>16663.42</v>
      </c>
      <c r="P2" t="n">
        <v>481.45</v>
      </c>
      <c r="Q2" t="n">
        <v>795.86</v>
      </c>
      <c r="R2" t="n">
        <v>512.89</v>
      </c>
      <c r="S2" t="n">
        <v>51.23</v>
      </c>
      <c r="T2" t="n">
        <v>228062.9</v>
      </c>
      <c r="U2" t="n">
        <v>0.1</v>
      </c>
      <c r="V2" t="n">
        <v>0.65</v>
      </c>
      <c r="W2" t="n">
        <v>0.67</v>
      </c>
      <c r="X2" t="n">
        <v>13.69</v>
      </c>
      <c r="Y2" t="n">
        <v>0.5</v>
      </c>
      <c r="Z2" t="n">
        <v>10</v>
      </c>
      <c r="AA2" t="n">
        <v>504.1435605003942</v>
      </c>
      <c r="AB2" t="n">
        <v>689.7914607208213</v>
      </c>
      <c r="AC2" t="n">
        <v>623.958731838021</v>
      </c>
      <c r="AD2" t="n">
        <v>504143.5605003943</v>
      </c>
      <c r="AE2" t="n">
        <v>689791.4607208213</v>
      </c>
      <c r="AF2" t="n">
        <v>2.386821894704986e-06</v>
      </c>
      <c r="AG2" t="n">
        <v>13</v>
      </c>
      <c r="AH2" t="n">
        <v>623958.731838021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2.3838</v>
      </c>
      <c r="E3" t="n">
        <v>41.95</v>
      </c>
      <c r="F3" t="n">
        <v>35.96</v>
      </c>
      <c r="G3" t="n">
        <v>15.41</v>
      </c>
      <c r="H3" t="n">
        <v>0.26</v>
      </c>
      <c r="I3" t="n">
        <v>140</v>
      </c>
      <c r="J3" t="n">
        <v>134.55</v>
      </c>
      <c r="K3" t="n">
        <v>46.47</v>
      </c>
      <c r="L3" t="n">
        <v>2</v>
      </c>
      <c r="M3" t="n">
        <v>138</v>
      </c>
      <c r="N3" t="n">
        <v>21.09</v>
      </c>
      <c r="O3" t="n">
        <v>16828.84</v>
      </c>
      <c r="P3" t="n">
        <v>384.85</v>
      </c>
      <c r="Q3" t="n">
        <v>795.65</v>
      </c>
      <c r="R3" t="n">
        <v>230.14</v>
      </c>
      <c r="S3" t="n">
        <v>51.23</v>
      </c>
      <c r="T3" t="n">
        <v>87741.09</v>
      </c>
      <c r="U3" t="n">
        <v>0.22</v>
      </c>
      <c r="V3" t="n">
        <v>0.8</v>
      </c>
      <c r="W3" t="n">
        <v>0.33</v>
      </c>
      <c r="X3" t="n">
        <v>5.25</v>
      </c>
      <c r="Y3" t="n">
        <v>0.5</v>
      </c>
      <c r="Z3" t="n">
        <v>10</v>
      </c>
      <c r="AA3" t="n">
        <v>318.9096111534572</v>
      </c>
      <c r="AB3" t="n">
        <v>436.3461992792439</v>
      </c>
      <c r="AC3" t="n">
        <v>394.701930435769</v>
      </c>
      <c r="AD3" t="n">
        <v>318909.6111534572</v>
      </c>
      <c r="AE3" t="n">
        <v>436346.1992792439</v>
      </c>
      <c r="AF3" t="n">
        <v>3.193951966205089e-06</v>
      </c>
      <c r="AG3" t="n">
        <v>10</v>
      </c>
      <c r="AH3" t="n">
        <v>394701.930435769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2.5993</v>
      </c>
      <c r="E4" t="n">
        <v>38.47</v>
      </c>
      <c r="F4" t="n">
        <v>33.92</v>
      </c>
      <c r="G4" t="n">
        <v>23.4</v>
      </c>
      <c r="H4" t="n">
        <v>0.39</v>
      </c>
      <c r="I4" t="n">
        <v>87</v>
      </c>
      <c r="J4" t="n">
        <v>135.9</v>
      </c>
      <c r="K4" t="n">
        <v>46.47</v>
      </c>
      <c r="L4" t="n">
        <v>3</v>
      </c>
      <c r="M4" t="n">
        <v>85</v>
      </c>
      <c r="N4" t="n">
        <v>21.43</v>
      </c>
      <c r="O4" t="n">
        <v>16994.64</v>
      </c>
      <c r="P4" t="n">
        <v>358.55</v>
      </c>
      <c r="Q4" t="n">
        <v>795.6799999999999</v>
      </c>
      <c r="R4" t="n">
        <v>161.98</v>
      </c>
      <c r="S4" t="n">
        <v>51.23</v>
      </c>
      <c r="T4" t="n">
        <v>53925.97</v>
      </c>
      <c r="U4" t="n">
        <v>0.32</v>
      </c>
      <c r="V4" t="n">
        <v>0.85</v>
      </c>
      <c r="W4" t="n">
        <v>0.24</v>
      </c>
      <c r="X4" t="n">
        <v>3.22</v>
      </c>
      <c r="Y4" t="n">
        <v>0.5</v>
      </c>
      <c r="Z4" t="n">
        <v>10</v>
      </c>
      <c r="AA4" t="n">
        <v>276.375851006138</v>
      </c>
      <c r="AB4" t="n">
        <v>378.1496321886178</v>
      </c>
      <c r="AC4" t="n">
        <v>342.0595620288775</v>
      </c>
      <c r="AD4" t="n">
        <v>276375.851006138</v>
      </c>
      <c r="AE4" t="n">
        <v>378149.6321886178</v>
      </c>
      <c r="AF4" t="n">
        <v>3.482691226510985e-06</v>
      </c>
      <c r="AG4" t="n">
        <v>9</v>
      </c>
      <c r="AH4" t="n">
        <v>342059.5620288775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2.708</v>
      </c>
      <c r="E5" t="n">
        <v>36.93</v>
      </c>
      <c r="F5" t="n">
        <v>33.03</v>
      </c>
      <c r="G5" t="n">
        <v>31.46</v>
      </c>
      <c r="H5" t="n">
        <v>0.52</v>
      </c>
      <c r="I5" t="n">
        <v>63</v>
      </c>
      <c r="J5" t="n">
        <v>137.25</v>
      </c>
      <c r="K5" t="n">
        <v>46.47</v>
      </c>
      <c r="L5" t="n">
        <v>4</v>
      </c>
      <c r="M5" t="n">
        <v>61</v>
      </c>
      <c r="N5" t="n">
        <v>21.78</v>
      </c>
      <c r="O5" t="n">
        <v>17160.92</v>
      </c>
      <c r="P5" t="n">
        <v>344.71</v>
      </c>
      <c r="Q5" t="n">
        <v>795.64</v>
      </c>
      <c r="R5" t="n">
        <v>132.08</v>
      </c>
      <c r="S5" t="n">
        <v>51.23</v>
      </c>
      <c r="T5" t="n">
        <v>39095.77</v>
      </c>
      <c r="U5" t="n">
        <v>0.39</v>
      </c>
      <c r="V5" t="n">
        <v>0.87</v>
      </c>
      <c r="W5" t="n">
        <v>0.21</v>
      </c>
      <c r="X5" t="n">
        <v>2.33</v>
      </c>
      <c r="Y5" t="n">
        <v>0.5</v>
      </c>
      <c r="Z5" t="n">
        <v>10</v>
      </c>
      <c r="AA5" t="n">
        <v>260.6314209898401</v>
      </c>
      <c r="AB5" t="n">
        <v>356.6074084450888</v>
      </c>
      <c r="AC5" t="n">
        <v>322.5732978847299</v>
      </c>
      <c r="AD5" t="n">
        <v>260631.4209898401</v>
      </c>
      <c r="AE5" t="n">
        <v>356607.4084450888</v>
      </c>
      <c r="AF5" t="n">
        <v>3.628333721152522e-06</v>
      </c>
      <c r="AG5" t="n">
        <v>9</v>
      </c>
      <c r="AH5" t="n">
        <v>322573.2978847299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2.7782</v>
      </c>
      <c r="E6" t="n">
        <v>35.99</v>
      </c>
      <c r="F6" t="n">
        <v>32.48</v>
      </c>
      <c r="G6" t="n">
        <v>39.77</v>
      </c>
      <c r="H6" t="n">
        <v>0.64</v>
      </c>
      <c r="I6" t="n">
        <v>49</v>
      </c>
      <c r="J6" t="n">
        <v>138.6</v>
      </c>
      <c r="K6" t="n">
        <v>46.47</v>
      </c>
      <c r="L6" t="n">
        <v>5</v>
      </c>
      <c r="M6" t="n">
        <v>47</v>
      </c>
      <c r="N6" t="n">
        <v>22.13</v>
      </c>
      <c r="O6" t="n">
        <v>17327.69</v>
      </c>
      <c r="P6" t="n">
        <v>334.66</v>
      </c>
      <c r="Q6" t="n">
        <v>795.65</v>
      </c>
      <c r="R6" t="n">
        <v>113.67</v>
      </c>
      <c r="S6" t="n">
        <v>51.23</v>
      </c>
      <c r="T6" t="n">
        <v>29959.82</v>
      </c>
      <c r="U6" t="n">
        <v>0.45</v>
      </c>
      <c r="V6" t="n">
        <v>0.89</v>
      </c>
      <c r="W6" t="n">
        <v>0.19</v>
      </c>
      <c r="X6" t="n">
        <v>1.78</v>
      </c>
      <c r="Y6" t="n">
        <v>0.5</v>
      </c>
      <c r="Z6" t="n">
        <v>10</v>
      </c>
      <c r="AA6" t="n">
        <v>243.0329333939722</v>
      </c>
      <c r="AB6" t="n">
        <v>332.5283813257879</v>
      </c>
      <c r="AC6" t="n">
        <v>300.792339318668</v>
      </c>
      <c r="AD6" t="n">
        <v>243032.9333939722</v>
      </c>
      <c r="AE6" t="n">
        <v>332528.3813257879</v>
      </c>
      <c r="AF6" t="n">
        <v>3.722391707572354e-06</v>
      </c>
      <c r="AG6" t="n">
        <v>8</v>
      </c>
      <c r="AH6" t="n">
        <v>300792.3393186681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2.8178</v>
      </c>
      <c r="E7" t="n">
        <v>35.49</v>
      </c>
      <c r="F7" t="n">
        <v>32.19</v>
      </c>
      <c r="G7" t="n">
        <v>47.11</v>
      </c>
      <c r="H7" t="n">
        <v>0.76</v>
      </c>
      <c r="I7" t="n">
        <v>41</v>
      </c>
      <c r="J7" t="n">
        <v>139.95</v>
      </c>
      <c r="K7" t="n">
        <v>46.47</v>
      </c>
      <c r="L7" t="n">
        <v>6</v>
      </c>
      <c r="M7" t="n">
        <v>39</v>
      </c>
      <c r="N7" t="n">
        <v>22.49</v>
      </c>
      <c r="O7" t="n">
        <v>17494.97</v>
      </c>
      <c r="P7" t="n">
        <v>327.43</v>
      </c>
      <c r="Q7" t="n">
        <v>795.65</v>
      </c>
      <c r="R7" t="n">
        <v>104.15</v>
      </c>
      <c r="S7" t="n">
        <v>51.23</v>
      </c>
      <c r="T7" t="n">
        <v>25241.68</v>
      </c>
      <c r="U7" t="n">
        <v>0.49</v>
      </c>
      <c r="V7" t="n">
        <v>0.9</v>
      </c>
      <c r="W7" t="n">
        <v>0.17</v>
      </c>
      <c r="X7" t="n">
        <v>1.49</v>
      </c>
      <c r="Y7" t="n">
        <v>0.5</v>
      </c>
      <c r="Z7" t="n">
        <v>10</v>
      </c>
      <c r="AA7" t="n">
        <v>236.844596882354</v>
      </c>
      <c r="AB7" t="n">
        <v>324.0612263004573</v>
      </c>
      <c r="AC7" t="n">
        <v>293.1332776852256</v>
      </c>
      <c r="AD7" t="n">
        <v>236844.596882354</v>
      </c>
      <c r="AE7" t="n">
        <v>324061.2263004574</v>
      </c>
      <c r="AF7" t="n">
        <v>3.775450058886106e-06</v>
      </c>
      <c r="AG7" t="n">
        <v>8</v>
      </c>
      <c r="AH7" t="n">
        <v>293133.2776852256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2.8272</v>
      </c>
      <c r="E8" t="n">
        <v>35.37</v>
      </c>
      <c r="F8" t="n">
        <v>32.24</v>
      </c>
      <c r="G8" t="n">
        <v>55.26</v>
      </c>
      <c r="H8" t="n">
        <v>0.88</v>
      </c>
      <c r="I8" t="n">
        <v>35</v>
      </c>
      <c r="J8" t="n">
        <v>141.31</v>
      </c>
      <c r="K8" t="n">
        <v>46.47</v>
      </c>
      <c r="L8" t="n">
        <v>7</v>
      </c>
      <c r="M8" t="n">
        <v>33</v>
      </c>
      <c r="N8" t="n">
        <v>22.85</v>
      </c>
      <c r="O8" t="n">
        <v>17662.75</v>
      </c>
      <c r="P8" t="n">
        <v>323.47</v>
      </c>
      <c r="Q8" t="n">
        <v>795.67</v>
      </c>
      <c r="R8" t="n">
        <v>107</v>
      </c>
      <c r="S8" t="n">
        <v>51.23</v>
      </c>
      <c r="T8" t="n">
        <v>26698.45</v>
      </c>
      <c r="U8" t="n">
        <v>0.48</v>
      </c>
      <c r="V8" t="n">
        <v>0.9</v>
      </c>
      <c r="W8" t="n">
        <v>0.14</v>
      </c>
      <c r="X8" t="n">
        <v>1.53</v>
      </c>
      <c r="Y8" t="n">
        <v>0.5</v>
      </c>
      <c r="Z8" t="n">
        <v>10</v>
      </c>
      <c r="AA8" t="n">
        <v>234.383405752338</v>
      </c>
      <c r="AB8" t="n">
        <v>320.6937160162817</v>
      </c>
      <c r="AC8" t="n">
        <v>290.0871578562403</v>
      </c>
      <c r="AD8" t="n">
        <v>234383.405752338</v>
      </c>
      <c r="AE8" t="n">
        <v>320693.7160162816</v>
      </c>
      <c r="AF8" t="n">
        <v>3.78804471803634e-06</v>
      </c>
      <c r="AG8" t="n">
        <v>8</v>
      </c>
      <c r="AH8" t="n">
        <v>290087.1578562402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2.8735</v>
      </c>
      <c r="E9" t="n">
        <v>34.8</v>
      </c>
      <c r="F9" t="n">
        <v>31.8</v>
      </c>
      <c r="G9" t="n">
        <v>63.61</v>
      </c>
      <c r="H9" t="n">
        <v>0.99</v>
      </c>
      <c r="I9" t="n">
        <v>30</v>
      </c>
      <c r="J9" t="n">
        <v>142.68</v>
      </c>
      <c r="K9" t="n">
        <v>46.47</v>
      </c>
      <c r="L9" t="n">
        <v>8</v>
      </c>
      <c r="M9" t="n">
        <v>28</v>
      </c>
      <c r="N9" t="n">
        <v>23.21</v>
      </c>
      <c r="O9" t="n">
        <v>17831.04</v>
      </c>
      <c r="P9" t="n">
        <v>314.19</v>
      </c>
      <c r="Q9" t="n">
        <v>795.64</v>
      </c>
      <c r="R9" t="n">
        <v>91.23999999999999</v>
      </c>
      <c r="S9" t="n">
        <v>51.23</v>
      </c>
      <c r="T9" t="n">
        <v>18839.78</v>
      </c>
      <c r="U9" t="n">
        <v>0.5600000000000001</v>
      </c>
      <c r="V9" t="n">
        <v>0.91</v>
      </c>
      <c r="W9" t="n">
        <v>0.15</v>
      </c>
      <c r="X9" t="n">
        <v>1.1</v>
      </c>
      <c r="Y9" t="n">
        <v>0.5</v>
      </c>
      <c r="Z9" t="n">
        <v>10</v>
      </c>
      <c r="AA9" t="n">
        <v>226.984395271089</v>
      </c>
      <c r="AB9" t="n">
        <v>310.5700634545371</v>
      </c>
      <c r="AC9" t="n">
        <v>280.9296924863497</v>
      </c>
      <c r="AD9" t="n">
        <v>226984.395271089</v>
      </c>
      <c r="AE9" t="n">
        <v>310570.0634545371</v>
      </c>
      <c r="AF9" t="n">
        <v>3.850080113638024e-06</v>
      </c>
      <c r="AG9" t="n">
        <v>8</v>
      </c>
      <c r="AH9" t="n">
        <v>280929.6924863497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2.8951</v>
      </c>
      <c r="E10" t="n">
        <v>34.54</v>
      </c>
      <c r="F10" t="n">
        <v>31.65</v>
      </c>
      <c r="G10" t="n">
        <v>73.04000000000001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308.67</v>
      </c>
      <c r="Q10" t="n">
        <v>795.64</v>
      </c>
      <c r="R10" t="n">
        <v>86.08</v>
      </c>
      <c r="S10" t="n">
        <v>51.23</v>
      </c>
      <c r="T10" t="n">
        <v>16283.07</v>
      </c>
      <c r="U10" t="n">
        <v>0.6</v>
      </c>
      <c r="V10" t="n">
        <v>0.91</v>
      </c>
      <c r="W10" t="n">
        <v>0.15</v>
      </c>
      <c r="X10" t="n">
        <v>0.95</v>
      </c>
      <c r="Y10" t="n">
        <v>0.5</v>
      </c>
      <c r="Z10" t="n">
        <v>10</v>
      </c>
      <c r="AA10" t="n">
        <v>223.0821941558249</v>
      </c>
      <c r="AB10" t="n">
        <v>305.2308997356722</v>
      </c>
      <c r="AC10" t="n">
        <v>276.1000910592483</v>
      </c>
      <c r="AD10" t="n">
        <v>223082.1941558249</v>
      </c>
      <c r="AE10" t="n">
        <v>305230.8997356722</v>
      </c>
      <c r="AF10" t="n">
        <v>3.879021032536434e-06</v>
      </c>
      <c r="AG10" t="n">
        <v>8</v>
      </c>
      <c r="AH10" t="n">
        <v>276100.0910592483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2.9119</v>
      </c>
      <c r="E11" t="n">
        <v>34.34</v>
      </c>
      <c r="F11" t="n">
        <v>31.54</v>
      </c>
      <c r="G11" t="n">
        <v>82.27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21</v>
      </c>
      <c r="N11" t="n">
        <v>23.95</v>
      </c>
      <c r="O11" t="n">
        <v>18169.15</v>
      </c>
      <c r="P11" t="n">
        <v>302.8</v>
      </c>
      <c r="Q11" t="n">
        <v>795.65</v>
      </c>
      <c r="R11" t="n">
        <v>82.22</v>
      </c>
      <c r="S11" t="n">
        <v>51.23</v>
      </c>
      <c r="T11" t="n">
        <v>14366.56</v>
      </c>
      <c r="U11" t="n">
        <v>0.62</v>
      </c>
      <c r="V11" t="n">
        <v>0.92</v>
      </c>
      <c r="W11" t="n">
        <v>0.14</v>
      </c>
      <c r="X11" t="n">
        <v>0.83</v>
      </c>
      <c r="Y11" t="n">
        <v>0.5</v>
      </c>
      <c r="Z11" t="n">
        <v>10</v>
      </c>
      <c r="AA11" t="n">
        <v>219.3539062746447</v>
      </c>
      <c r="AB11" t="n">
        <v>300.1296917761911</v>
      </c>
      <c r="AC11" t="n">
        <v>271.4857352278281</v>
      </c>
      <c r="AD11" t="n">
        <v>219353.9062746447</v>
      </c>
      <c r="AE11" t="n">
        <v>300129.6917761911</v>
      </c>
      <c r="AF11" t="n">
        <v>3.901530636124087e-06</v>
      </c>
      <c r="AG11" t="n">
        <v>8</v>
      </c>
      <c r="AH11" t="n">
        <v>271485.735227828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2.9239</v>
      </c>
      <c r="E12" t="n">
        <v>34.2</v>
      </c>
      <c r="F12" t="n">
        <v>31.45</v>
      </c>
      <c r="G12" t="n">
        <v>89.86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19</v>
      </c>
      <c r="N12" t="n">
        <v>24.33</v>
      </c>
      <c r="O12" t="n">
        <v>18338.99</v>
      </c>
      <c r="P12" t="n">
        <v>296.91</v>
      </c>
      <c r="Q12" t="n">
        <v>795.64</v>
      </c>
      <c r="R12" t="n">
        <v>79.26000000000001</v>
      </c>
      <c r="S12" t="n">
        <v>51.23</v>
      </c>
      <c r="T12" t="n">
        <v>12896.56</v>
      </c>
      <c r="U12" t="n">
        <v>0.65</v>
      </c>
      <c r="V12" t="n">
        <v>0.92</v>
      </c>
      <c r="W12" t="n">
        <v>0.14</v>
      </c>
      <c r="X12" t="n">
        <v>0.74</v>
      </c>
      <c r="Y12" t="n">
        <v>0.5</v>
      </c>
      <c r="Z12" t="n">
        <v>10</v>
      </c>
      <c r="AA12" t="n">
        <v>215.9216251794795</v>
      </c>
      <c r="AB12" t="n">
        <v>295.4334933602333</v>
      </c>
      <c r="AC12" t="n">
        <v>267.2377353975319</v>
      </c>
      <c r="AD12" t="n">
        <v>215921.6251794795</v>
      </c>
      <c r="AE12" t="n">
        <v>295433.4933602333</v>
      </c>
      <c r="AF12" t="n">
        <v>3.917608924400981e-06</v>
      </c>
      <c r="AG12" t="n">
        <v>8</v>
      </c>
      <c r="AH12" t="n">
        <v>267237.7353975319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2.9382</v>
      </c>
      <c r="E13" t="n">
        <v>34.03</v>
      </c>
      <c r="F13" t="n">
        <v>31.34</v>
      </c>
      <c r="G13" t="n">
        <v>98.95999999999999</v>
      </c>
      <c r="H13" t="n">
        <v>1.43</v>
      </c>
      <c r="I13" t="n">
        <v>19</v>
      </c>
      <c r="J13" t="n">
        <v>148.18</v>
      </c>
      <c r="K13" t="n">
        <v>46.47</v>
      </c>
      <c r="L13" t="n">
        <v>12</v>
      </c>
      <c r="M13" t="n">
        <v>17</v>
      </c>
      <c r="N13" t="n">
        <v>24.71</v>
      </c>
      <c r="O13" t="n">
        <v>18509.36</v>
      </c>
      <c r="P13" t="n">
        <v>291.41</v>
      </c>
      <c r="Q13" t="n">
        <v>795.64</v>
      </c>
      <c r="R13" t="n">
        <v>75.52</v>
      </c>
      <c r="S13" t="n">
        <v>51.23</v>
      </c>
      <c r="T13" t="n">
        <v>11034.15</v>
      </c>
      <c r="U13" t="n">
        <v>0.68</v>
      </c>
      <c r="V13" t="n">
        <v>0.92</v>
      </c>
      <c r="W13" t="n">
        <v>0.14</v>
      </c>
      <c r="X13" t="n">
        <v>0.63</v>
      </c>
      <c r="Y13" t="n">
        <v>0.5</v>
      </c>
      <c r="Z13" t="n">
        <v>10</v>
      </c>
      <c r="AA13" t="n">
        <v>212.5700314868959</v>
      </c>
      <c r="AB13" t="n">
        <v>290.8476950081646</v>
      </c>
      <c r="AC13" t="n">
        <v>263.0895992039747</v>
      </c>
      <c r="AD13" t="n">
        <v>212570.0314868959</v>
      </c>
      <c r="AE13" t="n">
        <v>290847.6950081646</v>
      </c>
      <c r="AF13" t="n">
        <v>3.936768884597614e-06</v>
      </c>
      <c r="AG13" t="n">
        <v>8</v>
      </c>
      <c r="AH13" t="n">
        <v>263089.5992039747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2.9459</v>
      </c>
      <c r="E14" t="n">
        <v>33.95</v>
      </c>
      <c r="F14" t="n">
        <v>31.3</v>
      </c>
      <c r="G14" t="n">
        <v>110.48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284.96</v>
      </c>
      <c r="Q14" t="n">
        <v>795.64</v>
      </c>
      <c r="R14" t="n">
        <v>74.45999999999999</v>
      </c>
      <c r="S14" t="n">
        <v>51.23</v>
      </c>
      <c r="T14" t="n">
        <v>10514.46</v>
      </c>
      <c r="U14" t="n">
        <v>0.6899999999999999</v>
      </c>
      <c r="V14" t="n">
        <v>0.92</v>
      </c>
      <c r="W14" t="n">
        <v>0.13</v>
      </c>
      <c r="X14" t="n">
        <v>0.6</v>
      </c>
      <c r="Y14" t="n">
        <v>0.5</v>
      </c>
      <c r="Z14" t="n">
        <v>10</v>
      </c>
      <c r="AA14" t="n">
        <v>209.177381913247</v>
      </c>
      <c r="AB14" t="n">
        <v>286.2057221883646</v>
      </c>
      <c r="AC14" t="n">
        <v>258.8906497550453</v>
      </c>
      <c r="AD14" t="n">
        <v>209177.381913247</v>
      </c>
      <c r="AE14" t="n">
        <v>286205.7221883647</v>
      </c>
      <c r="AF14" t="n">
        <v>3.947085786241954e-06</v>
      </c>
      <c r="AG14" t="n">
        <v>8</v>
      </c>
      <c r="AH14" t="n">
        <v>258890.6497550453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2.9503</v>
      </c>
      <c r="E15" t="n">
        <v>33.89</v>
      </c>
      <c r="F15" t="n">
        <v>31.28</v>
      </c>
      <c r="G15" t="n">
        <v>117.29</v>
      </c>
      <c r="H15" t="n">
        <v>1.64</v>
      </c>
      <c r="I15" t="n">
        <v>16</v>
      </c>
      <c r="J15" t="n">
        <v>150.95</v>
      </c>
      <c r="K15" t="n">
        <v>46.47</v>
      </c>
      <c r="L15" t="n">
        <v>14</v>
      </c>
      <c r="M15" t="n">
        <v>14</v>
      </c>
      <c r="N15" t="n">
        <v>25.49</v>
      </c>
      <c r="O15" t="n">
        <v>18851.69</v>
      </c>
      <c r="P15" t="n">
        <v>279.61</v>
      </c>
      <c r="Q15" t="n">
        <v>795.64</v>
      </c>
      <c r="R15" t="n">
        <v>73.72</v>
      </c>
      <c r="S15" t="n">
        <v>51.23</v>
      </c>
      <c r="T15" t="n">
        <v>10151.01</v>
      </c>
      <c r="U15" t="n">
        <v>0.6899999999999999</v>
      </c>
      <c r="V15" t="n">
        <v>0.92</v>
      </c>
      <c r="W15" t="n">
        <v>0.13</v>
      </c>
      <c r="X15" t="n">
        <v>0.57</v>
      </c>
      <c r="Y15" t="n">
        <v>0.5</v>
      </c>
      <c r="Z15" t="n">
        <v>10</v>
      </c>
      <c r="AA15" t="n">
        <v>206.4806432492539</v>
      </c>
      <c r="AB15" t="n">
        <v>282.5159253765779</v>
      </c>
      <c r="AC15" t="n">
        <v>255.5530019723119</v>
      </c>
      <c r="AD15" t="n">
        <v>206480.6432492539</v>
      </c>
      <c r="AE15" t="n">
        <v>282515.9253765778</v>
      </c>
      <c r="AF15" t="n">
        <v>3.952981158610149e-06</v>
      </c>
      <c r="AG15" t="n">
        <v>8</v>
      </c>
      <c r="AH15" t="n">
        <v>255553.0019723119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2.955</v>
      </c>
      <c r="E16" t="n">
        <v>33.84</v>
      </c>
      <c r="F16" t="n">
        <v>31.25</v>
      </c>
      <c r="G16" t="n">
        <v>125.01</v>
      </c>
      <c r="H16" t="n">
        <v>1.74</v>
      </c>
      <c r="I16" t="n">
        <v>15</v>
      </c>
      <c r="J16" t="n">
        <v>152.35</v>
      </c>
      <c r="K16" t="n">
        <v>46.47</v>
      </c>
      <c r="L16" t="n">
        <v>15</v>
      </c>
      <c r="M16" t="n">
        <v>11</v>
      </c>
      <c r="N16" t="n">
        <v>25.88</v>
      </c>
      <c r="O16" t="n">
        <v>19023.66</v>
      </c>
      <c r="P16" t="n">
        <v>272.45</v>
      </c>
      <c r="Q16" t="n">
        <v>795.64</v>
      </c>
      <c r="R16" t="n">
        <v>72.76000000000001</v>
      </c>
      <c r="S16" t="n">
        <v>51.23</v>
      </c>
      <c r="T16" t="n">
        <v>9674.059999999999</v>
      </c>
      <c r="U16" t="n">
        <v>0.7</v>
      </c>
      <c r="V16" t="n">
        <v>0.92</v>
      </c>
      <c r="W16" t="n">
        <v>0.13</v>
      </c>
      <c r="X16" t="n">
        <v>0.55</v>
      </c>
      <c r="Y16" t="n">
        <v>0.5</v>
      </c>
      <c r="Z16" t="n">
        <v>10</v>
      </c>
      <c r="AA16" t="n">
        <v>202.9392068216009</v>
      </c>
      <c r="AB16" t="n">
        <v>277.6703758191169</v>
      </c>
      <c r="AC16" t="n">
        <v>251.169904863842</v>
      </c>
      <c r="AD16" t="n">
        <v>202939.2068216009</v>
      </c>
      <c r="AE16" t="n">
        <v>277670.3758191169</v>
      </c>
      <c r="AF16" t="n">
        <v>3.959278488185266e-06</v>
      </c>
      <c r="AG16" t="n">
        <v>8</v>
      </c>
      <c r="AH16" t="n">
        <v>251169.904863842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2.9606</v>
      </c>
      <c r="E17" t="n">
        <v>33.78</v>
      </c>
      <c r="F17" t="n">
        <v>31.22</v>
      </c>
      <c r="G17" t="n">
        <v>133.78</v>
      </c>
      <c r="H17" t="n">
        <v>1.84</v>
      </c>
      <c r="I17" t="n">
        <v>14</v>
      </c>
      <c r="J17" t="n">
        <v>153.75</v>
      </c>
      <c r="K17" t="n">
        <v>46.47</v>
      </c>
      <c r="L17" t="n">
        <v>16</v>
      </c>
      <c r="M17" t="n">
        <v>4</v>
      </c>
      <c r="N17" t="n">
        <v>26.28</v>
      </c>
      <c r="O17" t="n">
        <v>19196.18</v>
      </c>
      <c r="P17" t="n">
        <v>271.63</v>
      </c>
      <c r="Q17" t="n">
        <v>795.66</v>
      </c>
      <c r="R17" t="n">
        <v>71.08</v>
      </c>
      <c r="S17" t="n">
        <v>51.23</v>
      </c>
      <c r="T17" t="n">
        <v>8842.209999999999</v>
      </c>
      <c r="U17" t="n">
        <v>0.72</v>
      </c>
      <c r="V17" t="n">
        <v>0.92</v>
      </c>
      <c r="W17" t="n">
        <v>0.14</v>
      </c>
      <c r="X17" t="n">
        <v>0.51</v>
      </c>
      <c r="Y17" t="n">
        <v>0.5</v>
      </c>
      <c r="Z17" t="n">
        <v>10</v>
      </c>
      <c r="AA17" t="n">
        <v>202.2806455003748</v>
      </c>
      <c r="AB17" t="n">
        <v>276.7693031657409</v>
      </c>
      <c r="AC17" t="n">
        <v>250.3548293198404</v>
      </c>
      <c r="AD17" t="n">
        <v>202280.6455003748</v>
      </c>
      <c r="AE17" t="n">
        <v>276769.3031657409</v>
      </c>
      <c r="AF17" t="n">
        <v>3.96678168938115e-06</v>
      </c>
      <c r="AG17" t="n">
        <v>8</v>
      </c>
      <c r="AH17" t="n">
        <v>250354.8293198404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2.9623</v>
      </c>
      <c r="E18" t="n">
        <v>33.76</v>
      </c>
      <c r="F18" t="n">
        <v>31.2</v>
      </c>
      <c r="G18" t="n">
        <v>133.7</v>
      </c>
      <c r="H18" t="n">
        <v>1.94</v>
      </c>
      <c r="I18" t="n">
        <v>14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272.2</v>
      </c>
      <c r="Q18" t="n">
        <v>795.64</v>
      </c>
      <c r="R18" t="n">
        <v>70.26000000000001</v>
      </c>
      <c r="S18" t="n">
        <v>51.23</v>
      </c>
      <c r="T18" t="n">
        <v>8428.59</v>
      </c>
      <c r="U18" t="n">
        <v>0.73</v>
      </c>
      <c r="V18" t="n">
        <v>0.93</v>
      </c>
      <c r="W18" t="n">
        <v>0.15</v>
      </c>
      <c r="X18" t="n">
        <v>0.49</v>
      </c>
      <c r="Y18" t="n">
        <v>0.5</v>
      </c>
      <c r="Z18" t="n">
        <v>10</v>
      </c>
      <c r="AA18" t="n">
        <v>202.4518980320593</v>
      </c>
      <c r="AB18" t="n">
        <v>277.0036184347201</v>
      </c>
      <c r="AC18" t="n">
        <v>250.5667818684119</v>
      </c>
      <c r="AD18" t="n">
        <v>202451.8980320593</v>
      </c>
      <c r="AE18" t="n">
        <v>277003.6184347201</v>
      </c>
      <c r="AF18" t="n">
        <v>3.969059446887044e-06</v>
      </c>
      <c r="AG18" t="n">
        <v>8</v>
      </c>
      <c r="AH18" t="n">
        <v>250566.7818684119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1.6474</v>
      </c>
      <c r="E2" t="n">
        <v>60.7</v>
      </c>
      <c r="F2" t="n">
        <v>46.3</v>
      </c>
      <c r="G2" t="n">
        <v>7</v>
      </c>
      <c r="H2" t="n">
        <v>0.12</v>
      </c>
      <c r="I2" t="n">
        <v>397</v>
      </c>
      <c r="J2" t="n">
        <v>150.44</v>
      </c>
      <c r="K2" t="n">
        <v>49.1</v>
      </c>
      <c r="L2" t="n">
        <v>1</v>
      </c>
      <c r="M2" t="n">
        <v>395</v>
      </c>
      <c r="N2" t="n">
        <v>25.34</v>
      </c>
      <c r="O2" t="n">
        <v>18787.76</v>
      </c>
      <c r="P2" t="n">
        <v>544.24</v>
      </c>
      <c r="Q2" t="n">
        <v>795.79</v>
      </c>
      <c r="R2" t="n">
        <v>576.5599999999999</v>
      </c>
      <c r="S2" t="n">
        <v>51.23</v>
      </c>
      <c r="T2" t="n">
        <v>259667.27</v>
      </c>
      <c r="U2" t="n">
        <v>0.09</v>
      </c>
      <c r="V2" t="n">
        <v>0.62</v>
      </c>
      <c r="W2" t="n">
        <v>0.74</v>
      </c>
      <c r="X2" t="n">
        <v>15.59</v>
      </c>
      <c r="Y2" t="n">
        <v>0.5</v>
      </c>
      <c r="Z2" t="n">
        <v>10</v>
      </c>
      <c r="AA2" t="n">
        <v>601.2999918231028</v>
      </c>
      <c r="AB2" t="n">
        <v>822.7251762957934</v>
      </c>
      <c r="AC2" t="n">
        <v>744.2054401721593</v>
      </c>
      <c r="AD2" t="n">
        <v>601299.9918231028</v>
      </c>
      <c r="AE2" t="n">
        <v>822725.1762957934</v>
      </c>
      <c r="AF2" t="n">
        <v>2.191559252523852e-06</v>
      </c>
      <c r="AG2" t="n">
        <v>14</v>
      </c>
      <c r="AH2" t="n">
        <v>744205.4401721593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2.2946</v>
      </c>
      <c r="E3" t="n">
        <v>43.58</v>
      </c>
      <c r="F3" t="n">
        <v>36.57</v>
      </c>
      <c r="G3" t="n">
        <v>14.16</v>
      </c>
      <c r="H3" t="n">
        <v>0.23</v>
      </c>
      <c r="I3" t="n">
        <v>155</v>
      </c>
      <c r="J3" t="n">
        <v>151.83</v>
      </c>
      <c r="K3" t="n">
        <v>49.1</v>
      </c>
      <c r="L3" t="n">
        <v>2</v>
      </c>
      <c r="M3" t="n">
        <v>153</v>
      </c>
      <c r="N3" t="n">
        <v>25.73</v>
      </c>
      <c r="O3" t="n">
        <v>18959.54</v>
      </c>
      <c r="P3" t="n">
        <v>425.46</v>
      </c>
      <c r="Q3" t="n">
        <v>795.7</v>
      </c>
      <c r="R3" t="n">
        <v>250.57</v>
      </c>
      <c r="S3" t="n">
        <v>51.23</v>
      </c>
      <c r="T3" t="n">
        <v>97880.58</v>
      </c>
      <c r="U3" t="n">
        <v>0.2</v>
      </c>
      <c r="V3" t="n">
        <v>0.79</v>
      </c>
      <c r="W3" t="n">
        <v>0.36</v>
      </c>
      <c r="X3" t="n">
        <v>5.86</v>
      </c>
      <c r="Y3" t="n">
        <v>0.5</v>
      </c>
      <c r="Z3" t="n">
        <v>10</v>
      </c>
      <c r="AA3" t="n">
        <v>354.6675634428073</v>
      </c>
      <c r="AB3" t="n">
        <v>485.2718071310513</v>
      </c>
      <c r="AC3" t="n">
        <v>438.9581469417219</v>
      </c>
      <c r="AD3" t="n">
        <v>354667.5634428073</v>
      </c>
      <c r="AE3" t="n">
        <v>485271.8071310513</v>
      </c>
      <c r="AF3" t="n">
        <v>3.052538461115231e-06</v>
      </c>
      <c r="AG3" t="n">
        <v>10</v>
      </c>
      <c r="AH3" t="n">
        <v>438958.1469417219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2.5321</v>
      </c>
      <c r="E4" t="n">
        <v>39.49</v>
      </c>
      <c r="F4" t="n">
        <v>34.28</v>
      </c>
      <c r="G4" t="n">
        <v>21.43</v>
      </c>
      <c r="H4" t="n">
        <v>0.35</v>
      </c>
      <c r="I4" t="n">
        <v>96</v>
      </c>
      <c r="J4" t="n">
        <v>153.23</v>
      </c>
      <c r="K4" t="n">
        <v>49.1</v>
      </c>
      <c r="L4" t="n">
        <v>3</v>
      </c>
      <c r="M4" t="n">
        <v>94</v>
      </c>
      <c r="N4" t="n">
        <v>26.13</v>
      </c>
      <c r="O4" t="n">
        <v>19131.85</v>
      </c>
      <c r="P4" t="n">
        <v>394.78</v>
      </c>
      <c r="Q4" t="n">
        <v>795.6799999999999</v>
      </c>
      <c r="R4" t="n">
        <v>173.8</v>
      </c>
      <c r="S4" t="n">
        <v>51.23</v>
      </c>
      <c r="T4" t="n">
        <v>59789.98</v>
      </c>
      <c r="U4" t="n">
        <v>0.29</v>
      </c>
      <c r="V4" t="n">
        <v>0.84</v>
      </c>
      <c r="W4" t="n">
        <v>0.26</v>
      </c>
      <c r="X4" t="n">
        <v>3.58</v>
      </c>
      <c r="Y4" t="n">
        <v>0.5</v>
      </c>
      <c r="Z4" t="n">
        <v>10</v>
      </c>
      <c r="AA4" t="n">
        <v>303.1682924867185</v>
      </c>
      <c r="AB4" t="n">
        <v>414.808232621445</v>
      </c>
      <c r="AC4" t="n">
        <v>375.2195170870644</v>
      </c>
      <c r="AD4" t="n">
        <v>303168.2924867186</v>
      </c>
      <c r="AE4" t="n">
        <v>414808.232621445</v>
      </c>
      <c r="AF4" t="n">
        <v>3.36848803163509e-06</v>
      </c>
      <c r="AG4" t="n">
        <v>9</v>
      </c>
      <c r="AH4" t="n">
        <v>375219.5170870644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2.6488</v>
      </c>
      <c r="E5" t="n">
        <v>37.75</v>
      </c>
      <c r="F5" t="n">
        <v>33.34</v>
      </c>
      <c r="G5" t="n">
        <v>28.58</v>
      </c>
      <c r="H5" t="n">
        <v>0.46</v>
      </c>
      <c r="I5" t="n">
        <v>70</v>
      </c>
      <c r="J5" t="n">
        <v>154.63</v>
      </c>
      <c r="K5" t="n">
        <v>49.1</v>
      </c>
      <c r="L5" t="n">
        <v>4</v>
      </c>
      <c r="M5" t="n">
        <v>68</v>
      </c>
      <c r="N5" t="n">
        <v>26.53</v>
      </c>
      <c r="O5" t="n">
        <v>19304.72</v>
      </c>
      <c r="P5" t="n">
        <v>380.28</v>
      </c>
      <c r="Q5" t="n">
        <v>795.67</v>
      </c>
      <c r="R5" t="n">
        <v>142.5</v>
      </c>
      <c r="S5" t="n">
        <v>51.23</v>
      </c>
      <c r="T5" t="n">
        <v>44272.03</v>
      </c>
      <c r="U5" t="n">
        <v>0.36</v>
      </c>
      <c r="V5" t="n">
        <v>0.87</v>
      </c>
      <c r="W5" t="n">
        <v>0.22</v>
      </c>
      <c r="X5" t="n">
        <v>2.63</v>
      </c>
      <c r="Y5" t="n">
        <v>0.5</v>
      </c>
      <c r="Z5" t="n">
        <v>10</v>
      </c>
      <c r="AA5" t="n">
        <v>284.8878725472409</v>
      </c>
      <c r="AB5" t="n">
        <v>389.7961555850421</v>
      </c>
      <c r="AC5" t="n">
        <v>352.5945575783453</v>
      </c>
      <c r="AD5" t="n">
        <v>284887.8725472409</v>
      </c>
      <c r="AE5" t="n">
        <v>389796.1555850421</v>
      </c>
      <c r="AF5" t="n">
        <v>3.52373567323369e-06</v>
      </c>
      <c r="AG5" t="n">
        <v>9</v>
      </c>
      <c r="AH5" t="n">
        <v>352594.5575783453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2.732</v>
      </c>
      <c r="E6" t="n">
        <v>36.6</v>
      </c>
      <c r="F6" t="n">
        <v>32.68</v>
      </c>
      <c r="G6" t="n">
        <v>36.31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368.82</v>
      </c>
      <c r="Q6" t="n">
        <v>795.67</v>
      </c>
      <c r="R6" t="n">
        <v>120.22</v>
      </c>
      <c r="S6" t="n">
        <v>51.23</v>
      </c>
      <c r="T6" t="n">
        <v>33209.7</v>
      </c>
      <c r="U6" t="n">
        <v>0.43</v>
      </c>
      <c r="V6" t="n">
        <v>0.88</v>
      </c>
      <c r="W6" t="n">
        <v>0.19</v>
      </c>
      <c r="X6" t="n">
        <v>1.97</v>
      </c>
      <c r="Y6" t="n">
        <v>0.5</v>
      </c>
      <c r="Z6" t="n">
        <v>10</v>
      </c>
      <c r="AA6" t="n">
        <v>264.6530545356684</v>
      </c>
      <c r="AB6" t="n">
        <v>362.1099848844414</v>
      </c>
      <c r="AC6" t="n">
        <v>327.5507161516253</v>
      </c>
      <c r="AD6" t="n">
        <v>264653.0545356684</v>
      </c>
      <c r="AE6" t="n">
        <v>362109.9848844414</v>
      </c>
      <c r="AF6" t="n">
        <v>3.634417796464226e-06</v>
      </c>
      <c r="AG6" t="n">
        <v>8</v>
      </c>
      <c r="AH6" t="n">
        <v>327550.7161516253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2.7779</v>
      </c>
      <c r="E7" t="n">
        <v>36</v>
      </c>
      <c r="F7" t="n">
        <v>32.35</v>
      </c>
      <c r="G7" t="n">
        <v>43.13</v>
      </c>
      <c r="H7" t="n">
        <v>0.67</v>
      </c>
      <c r="I7" t="n">
        <v>45</v>
      </c>
      <c r="J7" t="n">
        <v>157.44</v>
      </c>
      <c r="K7" t="n">
        <v>49.1</v>
      </c>
      <c r="L7" t="n">
        <v>6</v>
      </c>
      <c r="M7" t="n">
        <v>43</v>
      </c>
      <c r="N7" t="n">
        <v>27.35</v>
      </c>
      <c r="O7" t="n">
        <v>19652.13</v>
      </c>
      <c r="P7" t="n">
        <v>361.93</v>
      </c>
      <c r="Q7" t="n">
        <v>795.67</v>
      </c>
      <c r="R7" t="n">
        <v>109.27</v>
      </c>
      <c r="S7" t="n">
        <v>51.23</v>
      </c>
      <c r="T7" t="n">
        <v>27781.36</v>
      </c>
      <c r="U7" t="n">
        <v>0.47</v>
      </c>
      <c r="V7" t="n">
        <v>0.89</v>
      </c>
      <c r="W7" t="n">
        <v>0.18</v>
      </c>
      <c r="X7" t="n">
        <v>1.64</v>
      </c>
      <c r="Y7" t="n">
        <v>0.5</v>
      </c>
      <c r="Z7" t="n">
        <v>10</v>
      </c>
      <c r="AA7" t="n">
        <v>257.7490558673003</v>
      </c>
      <c r="AB7" t="n">
        <v>352.6636293232885</v>
      </c>
      <c r="AC7" t="n">
        <v>319.0059075072917</v>
      </c>
      <c r="AD7" t="n">
        <v>257749.0558673004</v>
      </c>
      <c r="AE7" t="n">
        <v>352663.6293232886</v>
      </c>
      <c r="AF7" t="n">
        <v>3.695479208198379e-06</v>
      </c>
      <c r="AG7" t="n">
        <v>8</v>
      </c>
      <c r="AH7" t="n">
        <v>319005.9075072917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2.8171</v>
      </c>
      <c r="E8" t="n">
        <v>35.5</v>
      </c>
      <c r="F8" t="n">
        <v>32.06</v>
      </c>
      <c r="G8" t="n">
        <v>50.62</v>
      </c>
      <c r="H8" t="n">
        <v>0.78</v>
      </c>
      <c r="I8" t="n">
        <v>38</v>
      </c>
      <c r="J8" t="n">
        <v>158.86</v>
      </c>
      <c r="K8" t="n">
        <v>49.1</v>
      </c>
      <c r="L8" t="n">
        <v>7</v>
      </c>
      <c r="M8" t="n">
        <v>36</v>
      </c>
      <c r="N8" t="n">
        <v>27.77</v>
      </c>
      <c r="O8" t="n">
        <v>19826.68</v>
      </c>
      <c r="P8" t="n">
        <v>354.81</v>
      </c>
      <c r="Q8" t="n">
        <v>795.64</v>
      </c>
      <c r="R8" t="n">
        <v>99.54000000000001</v>
      </c>
      <c r="S8" t="n">
        <v>51.23</v>
      </c>
      <c r="T8" t="n">
        <v>22951.79</v>
      </c>
      <c r="U8" t="n">
        <v>0.51</v>
      </c>
      <c r="V8" t="n">
        <v>0.9</v>
      </c>
      <c r="W8" t="n">
        <v>0.17</v>
      </c>
      <c r="X8" t="n">
        <v>1.35</v>
      </c>
      <c r="Y8" t="n">
        <v>0.5</v>
      </c>
      <c r="Z8" t="n">
        <v>10</v>
      </c>
      <c r="AA8" t="n">
        <v>251.42962778502</v>
      </c>
      <c r="AB8" t="n">
        <v>344.0171090276262</v>
      </c>
      <c r="AC8" t="n">
        <v>311.1845989731771</v>
      </c>
      <c r="AD8" t="n">
        <v>251429.62778502</v>
      </c>
      <c r="AE8" t="n">
        <v>344017.1090276262</v>
      </c>
      <c r="AF8" t="n">
        <v>3.74762751625892e-06</v>
      </c>
      <c r="AG8" t="n">
        <v>8</v>
      </c>
      <c r="AH8" t="n">
        <v>311184.5989731771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2.84</v>
      </c>
      <c r="E9" t="n">
        <v>35.21</v>
      </c>
      <c r="F9" t="n">
        <v>31.93</v>
      </c>
      <c r="G9" t="n">
        <v>58.05</v>
      </c>
      <c r="H9" t="n">
        <v>0.88</v>
      </c>
      <c r="I9" t="n">
        <v>33</v>
      </c>
      <c r="J9" t="n">
        <v>160.28</v>
      </c>
      <c r="K9" t="n">
        <v>49.1</v>
      </c>
      <c r="L9" t="n">
        <v>8</v>
      </c>
      <c r="M9" t="n">
        <v>31</v>
      </c>
      <c r="N9" t="n">
        <v>28.19</v>
      </c>
      <c r="O9" t="n">
        <v>20001.93</v>
      </c>
      <c r="P9" t="n">
        <v>349.53</v>
      </c>
      <c r="Q9" t="n">
        <v>795.64</v>
      </c>
      <c r="R9" t="n">
        <v>95.42</v>
      </c>
      <c r="S9" t="n">
        <v>51.23</v>
      </c>
      <c r="T9" t="n">
        <v>20917.43</v>
      </c>
      <c r="U9" t="n">
        <v>0.54</v>
      </c>
      <c r="V9" t="n">
        <v>0.9</v>
      </c>
      <c r="W9" t="n">
        <v>0.16</v>
      </c>
      <c r="X9" t="n">
        <v>1.22</v>
      </c>
      <c r="Y9" t="n">
        <v>0.5</v>
      </c>
      <c r="Z9" t="n">
        <v>10</v>
      </c>
      <c r="AA9" t="n">
        <v>247.3035210580719</v>
      </c>
      <c r="AB9" t="n">
        <v>338.3715877728369</v>
      </c>
      <c r="AC9" t="n">
        <v>306.0778783434043</v>
      </c>
      <c r="AD9" t="n">
        <v>247303.5210580719</v>
      </c>
      <c r="AE9" t="n">
        <v>338371.5877728369</v>
      </c>
      <c r="AF9" t="n">
        <v>3.77809170642694e-06</v>
      </c>
      <c r="AG9" t="n">
        <v>8</v>
      </c>
      <c r="AH9" t="n">
        <v>306077.8783434043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2.8627</v>
      </c>
      <c r="E10" t="n">
        <v>34.93</v>
      </c>
      <c r="F10" t="n">
        <v>31.77</v>
      </c>
      <c r="G10" t="n">
        <v>65.73</v>
      </c>
      <c r="H10" t="n">
        <v>0.99</v>
      </c>
      <c r="I10" t="n">
        <v>29</v>
      </c>
      <c r="J10" t="n">
        <v>161.71</v>
      </c>
      <c r="K10" t="n">
        <v>49.1</v>
      </c>
      <c r="L10" t="n">
        <v>9</v>
      </c>
      <c r="M10" t="n">
        <v>27</v>
      </c>
      <c r="N10" t="n">
        <v>28.61</v>
      </c>
      <c r="O10" t="n">
        <v>20177.64</v>
      </c>
      <c r="P10" t="n">
        <v>344.33</v>
      </c>
      <c r="Q10" t="n">
        <v>795.64</v>
      </c>
      <c r="R10" t="n">
        <v>90.12</v>
      </c>
      <c r="S10" t="n">
        <v>51.23</v>
      </c>
      <c r="T10" t="n">
        <v>18284.97</v>
      </c>
      <c r="U10" t="n">
        <v>0.57</v>
      </c>
      <c r="V10" t="n">
        <v>0.91</v>
      </c>
      <c r="W10" t="n">
        <v>0.15</v>
      </c>
      <c r="X10" t="n">
        <v>1.06</v>
      </c>
      <c r="Y10" t="n">
        <v>0.5</v>
      </c>
      <c r="Z10" t="n">
        <v>10</v>
      </c>
      <c r="AA10" t="n">
        <v>243.2776983526332</v>
      </c>
      <c r="AB10" t="n">
        <v>332.8632795404956</v>
      </c>
      <c r="AC10" t="n">
        <v>301.0952753177967</v>
      </c>
      <c r="AD10" t="n">
        <v>243277.6983526332</v>
      </c>
      <c r="AE10" t="n">
        <v>332863.2795404956</v>
      </c>
      <c r="AF10" t="n">
        <v>3.808289833798732e-06</v>
      </c>
      <c r="AG10" t="n">
        <v>8</v>
      </c>
      <c r="AH10" t="n">
        <v>301095.2753177967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2.8803</v>
      </c>
      <c r="E11" t="n">
        <v>34.72</v>
      </c>
      <c r="F11" t="n">
        <v>31.65</v>
      </c>
      <c r="G11" t="n">
        <v>73.03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339.39</v>
      </c>
      <c r="Q11" t="n">
        <v>795.64</v>
      </c>
      <c r="R11" t="n">
        <v>85.98999999999999</v>
      </c>
      <c r="S11" t="n">
        <v>51.23</v>
      </c>
      <c r="T11" t="n">
        <v>16234.01</v>
      </c>
      <c r="U11" t="n">
        <v>0.6</v>
      </c>
      <c r="V11" t="n">
        <v>0.91</v>
      </c>
      <c r="W11" t="n">
        <v>0.15</v>
      </c>
      <c r="X11" t="n">
        <v>0.9399999999999999</v>
      </c>
      <c r="Y11" t="n">
        <v>0.5</v>
      </c>
      <c r="Z11" t="n">
        <v>10</v>
      </c>
      <c r="AA11" t="n">
        <v>239.7732078357114</v>
      </c>
      <c r="AB11" t="n">
        <v>328.0682810080355</v>
      </c>
      <c r="AC11" t="n">
        <v>296.7579047154504</v>
      </c>
      <c r="AD11" t="n">
        <v>239773.2078357114</v>
      </c>
      <c r="AE11" t="n">
        <v>328068.2810080355</v>
      </c>
      <c r="AF11" t="n">
        <v>3.831703359866731e-06</v>
      </c>
      <c r="AG11" t="n">
        <v>8</v>
      </c>
      <c r="AH11" t="n">
        <v>296757.9047154504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2.8975</v>
      </c>
      <c r="E12" t="n">
        <v>34.51</v>
      </c>
      <c r="F12" t="n">
        <v>31.53</v>
      </c>
      <c r="G12" t="n">
        <v>82.26000000000001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334.48</v>
      </c>
      <c r="Q12" t="n">
        <v>795.65</v>
      </c>
      <c r="R12" t="n">
        <v>82.12</v>
      </c>
      <c r="S12" t="n">
        <v>51.23</v>
      </c>
      <c r="T12" t="n">
        <v>14314.35</v>
      </c>
      <c r="U12" t="n">
        <v>0.62</v>
      </c>
      <c r="V12" t="n">
        <v>0.92</v>
      </c>
      <c r="W12" t="n">
        <v>0.14</v>
      </c>
      <c r="X12" t="n">
        <v>0.83</v>
      </c>
      <c r="Y12" t="n">
        <v>0.5</v>
      </c>
      <c r="Z12" t="n">
        <v>10</v>
      </c>
      <c r="AA12" t="n">
        <v>236.349396313187</v>
      </c>
      <c r="AB12" t="n">
        <v>323.3836710350162</v>
      </c>
      <c r="AC12" t="n">
        <v>292.5203873433632</v>
      </c>
      <c r="AD12" t="n">
        <v>236349.396313187</v>
      </c>
      <c r="AE12" t="n">
        <v>323383.6710350162</v>
      </c>
      <c r="AF12" t="n">
        <v>3.854584760342274e-06</v>
      </c>
      <c r="AG12" t="n">
        <v>8</v>
      </c>
      <c r="AH12" t="n">
        <v>292520.3873433631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2.9086</v>
      </c>
      <c r="E13" t="n">
        <v>34.38</v>
      </c>
      <c r="F13" t="n">
        <v>31.46</v>
      </c>
      <c r="G13" t="n">
        <v>89.89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19</v>
      </c>
      <c r="N13" t="n">
        <v>29.91</v>
      </c>
      <c r="O13" t="n">
        <v>20708.3</v>
      </c>
      <c r="P13" t="n">
        <v>329.29</v>
      </c>
      <c r="Q13" t="n">
        <v>795.64</v>
      </c>
      <c r="R13" t="n">
        <v>79.79000000000001</v>
      </c>
      <c r="S13" t="n">
        <v>51.23</v>
      </c>
      <c r="T13" t="n">
        <v>13161.72</v>
      </c>
      <c r="U13" t="n">
        <v>0.64</v>
      </c>
      <c r="V13" t="n">
        <v>0.92</v>
      </c>
      <c r="W13" t="n">
        <v>0.14</v>
      </c>
      <c r="X13" t="n">
        <v>0.76</v>
      </c>
      <c r="Y13" t="n">
        <v>0.5</v>
      </c>
      <c r="Z13" t="n">
        <v>10</v>
      </c>
      <c r="AA13" t="n">
        <v>233.2198678723402</v>
      </c>
      <c r="AB13" t="n">
        <v>319.101712157201</v>
      </c>
      <c r="AC13" t="n">
        <v>288.6470926110782</v>
      </c>
      <c r="AD13" t="n">
        <v>233219.8678723402</v>
      </c>
      <c r="AE13" t="n">
        <v>319101.712157201</v>
      </c>
      <c r="AF13" t="n">
        <v>3.869351245532887e-06</v>
      </c>
      <c r="AG13" t="n">
        <v>8</v>
      </c>
      <c r="AH13" t="n">
        <v>288647.0926110782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2.9225</v>
      </c>
      <c r="E14" t="n">
        <v>34.22</v>
      </c>
      <c r="F14" t="n">
        <v>31.36</v>
      </c>
      <c r="G14" t="n">
        <v>99.03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17</v>
      </c>
      <c r="N14" t="n">
        <v>30.36</v>
      </c>
      <c r="O14" t="n">
        <v>20886.38</v>
      </c>
      <c r="P14" t="n">
        <v>323.92</v>
      </c>
      <c r="Q14" t="n">
        <v>795.64</v>
      </c>
      <c r="R14" t="n">
        <v>76.36</v>
      </c>
      <c r="S14" t="n">
        <v>51.23</v>
      </c>
      <c r="T14" t="n">
        <v>11454.51</v>
      </c>
      <c r="U14" t="n">
        <v>0.67</v>
      </c>
      <c r="V14" t="n">
        <v>0.92</v>
      </c>
      <c r="W14" t="n">
        <v>0.14</v>
      </c>
      <c r="X14" t="n">
        <v>0.66</v>
      </c>
      <c r="Y14" t="n">
        <v>0.5</v>
      </c>
      <c r="Z14" t="n">
        <v>10</v>
      </c>
      <c r="AA14" t="n">
        <v>229.8534920721631</v>
      </c>
      <c r="AB14" t="n">
        <v>314.4956882733823</v>
      </c>
      <c r="AC14" t="n">
        <v>284.4806611821347</v>
      </c>
      <c r="AD14" t="n">
        <v>229853.4920721631</v>
      </c>
      <c r="AE14" t="n">
        <v>314495.6882733823</v>
      </c>
      <c r="AF14" t="n">
        <v>3.887842609870681e-06</v>
      </c>
      <c r="AG14" t="n">
        <v>8</v>
      </c>
      <c r="AH14" t="n">
        <v>284480.6611821346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2.9237</v>
      </c>
      <c r="E15" t="n">
        <v>34.2</v>
      </c>
      <c r="F15" t="n">
        <v>31.38</v>
      </c>
      <c r="G15" t="n">
        <v>104.59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16</v>
      </c>
      <c r="N15" t="n">
        <v>30.81</v>
      </c>
      <c r="O15" t="n">
        <v>21065.06</v>
      </c>
      <c r="P15" t="n">
        <v>321.02</v>
      </c>
      <c r="Q15" t="n">
        <v>795.64</v>
      </c>
      <c r="R15" t="n">
        <v>77.06</v>
      </c>
      <c r="S15" t="n">
        <v>51.23</v>
      </c>
      <c r="T15" t="n">
        <v>11808.55</v>
      </c>
      <c r="U15" t="n">
        <v>0.66</v>
      </c>
      <c r="V15" t="n">
        <v>0.92</v>
      </c>
      <c r="W15" t="n">
        <v>0.14</v>
      </c>
      <c r="X15" t="n">
        <v>0.67</v>
      </c>
      <c r="Y15" t="n">
        <v>0.5</v>
      </c>
      <c r="Z15" t="n">
        <v>10</v>
      </c>
      <c r="AA15" t="n">
        <v>228.4459496820553</v>
      </c>
      <c r="AB15" t="n">
        <v>312.5698266788501</v>
      </c>
      <c r="AC15" t="n">
        <v>282.7386011152201</v>
      </c>
      <c r="AD15" t="n">
        <v>228445.9496820553</v>
      </c>
      <c r="AE15" t="n">
        <v>312569.82667885</v>
      </c>
      <c r="AF15" t="n">
        <v>3.889438986648044e-06</v>
      </c>
      <c r="AG15" t="n">
        <v>8</v>
      </c>
      <c r="AH15" t="n">
        <v>282738.6011152202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2.93</v>
      </c>
      <c r="E16" t="n">
        <v>34.13</v>
      </c>
      <c r="F16" t="n">
        <v>31.33</v>
      </c>
      <c r="G16" t="n">
        <v>110.59</v>
      </c>
      <c r="H16" t="n">
        <v>1.56</v>
      </c>
      <c r="I16" t="n">
        <v>17</v>
      </c>
      <c r="J16" t="n">
        <v>170.35</v>
      </c>
      <c r="K16" t="n">
        <v>49.1</v>
      </c>
      <c r="L16" t="n">
        <v>15</v>
      </c>
      <c r="M16" t="n">
        <v>15</v>
      </c>
      <c r="N16" t="n">
        <v>31.26</v>
      </c>
      <c r="O16" t="n">
        <v>21244.37</v>
      </c>
      <c r="P16" t="n">
        <v>315.41</v>
      </c>
      <c r="Q16" t="n">
        <v>795.64</v>
      </c>
      <c r="R16" t="n">
        <v>75.52</v>
      </c>
      <c r="S16" t="n">
        <v>51.23</v>
      </c>
      <c r="T16" t="n">
        <v>11046.08</v>
      </c>
      <c r="U16" t="n">
        <v>0.68</v>
      </c>
      <c r="V16" t="n">
        <v>0.92</v>
      </c>
      <c r="W16" t="n">
        <v>0.13</v>
      </c>
      <c r="X16" t="n">
        <v>0.63</v>
      </c>
      <c r="Y16" t="n">
        <v>0.5</v>
      </c>
      <c r="Z16" t="n">
        <v>10</v>
      </c>
      <c r="AA16" t="n">
        <v>225.4570883740149</v>
      </c>
      <c r="AB16" t="n">
        <v>308.4803347779365</v>
      </c>
      <c r="AC16" t="n">
        <v>279.0394045816907</v>
      </c>
      <c r="AD16" t="n">
        <v>225457.0883740149</v>
      </c>
      <c r="AE16" t="n">
        <v>308480.3347779366</v>
      </c>
      <c r="AF16" t="n">
        <v>3.897819964729202e-06</v>
      </c>
      <c r="AG16" t="n">
        <v>8</v>
      </c>
      <c r="AH16" t="n">
        <v>279039.4045816907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2.9443</v>
      </c>
      <c r="E17" t="n">
        <v>33.96</v>
      </c>
      <c r="F17" t="n">
        <v>31.23</v>
      </c>
      <c r="G17" t="n">
        <v>124.92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310.62</v>
      </c>
      <c r="Q17" t="n">
        <v>795.64</v>
      </c>
      <c r="R17" t="n">
        <v>72.09999999999999</v>
      </c>
      <c r="S17" t="n">
        <v>51.23</v>
      </c>
      <c r="T17" t="n">
        <v>9347.809999999999</v>
      </c>
      <c r="U17" t="n">
        <v>0.71</v>
      </c>
      <c r="V17" t="n">
        <v>0.92</v>
      </c>
      <c r="W17" t="n">
        <v>0.13</v>
      </c>
      <c r="X17" t="n">
        <v>0.52</v>
      </c>
      <c r="Y17" t="n">
        <v>0.5</v>
      </c>
      <c r="Z17" t="n">
        <v>10</v>
      </c>
      <c r="AA17" t="n">
        <v>222.3981213434737</v>
      </c>
      <c r="AB17" t="n">
        <v>304.2949211346513</v>
      </c>
      <c r="AC17" t="n">
        <v>275.2534409422542</v>
      </c>
      <c r="AD17" t="n">
        <v>222398.1213434737</v>
      </c>
      <c r="AE17" t="n">
        <v>304294.9211346513</v>
      </c>
      <c r="AF17" t="n">
        <v>3.916843454659451e-06</v>
      </c>
      <c r="AG17" t="n">
        <v>8</v>
      </c>
      <c r="AH17" t="n">
        <v>275253.4409422542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2.9505</v>
      </c>
      <c r="E18" t="n">
        <v>33.89</v>
      </c>
      <c r="F18" t="n">
        <v>31.19</v>
      </c>
      <c r="G18" t="n">
        <v>133.67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305.47</v>
      </c>
      <c r="Q18" t="n">
        <v>795.64</v>
      </c>
      <c r="R18" t="n">
        <v>70.63</v>
      </c>
      <c r="S18" t="n">
        <v>51.23</v>
      </c>
      <c r="T18" t="n">
        <v>8615.23</v>
      </c>
      <c r="U18" t="n">
        <v>0.73</v>
      </c>
      <c r="V18" t="n">
        <v>0.93</v>
      </c>
      <c r="W18" t="n">
        <v>0.13</v>
      </c>
      <c r="X18" t="n">
        <v>0.48</v>
      </c>
      <c r="Y18" t="n">
        <v>0.5</v>
      </c>
      <c r="Z18" t="n">
        <v>10</v>
      </c>
      <c r="AA18" t="n">
        <v>219.6657747811643</v>
      </c>
      <c r="AB18" t="n">
        <v>300.5564040254783</v>
      </c>
      <c r="AC18" t="n">
        <v>271.8717226589379</v>
      </c>
      <c r="AD18" t="n">
        <v>219665.7747811642</v>
      </c>
      <c r="AE18" t="n">
        <v>300556.4040254783</v>
      </c>
      <c r="AF18" t="n">
        <v>3.925091401342495e-06</v>
      </c>
      <c r="AG18" t="n">
        <v>8</v>
      </c>
      <c r="AH18" t="n">
        <v>271871.7226589379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2.956</v>
      </c>
      <c r="E19" t="n">
        <v>33.83</v>
      </c>
      <c r="F19" t="n">
        <v>31.16</v>
      </c>
      <c r="G19" t="n">
        <v>143.8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9</v>
      </c>
      <c r="N19" t="n">
        <v>32.65</v>
      </c>
      <c r="O19" t="n">
        <v>21786.02</v>
      </c>
      <c r="P19" t="n">
        <v>300.25</v>
      </c>
      <c r="Q19" t="n">
        <v>795.64</v>
      </c>
      <c r="R19" t="n">
        <v>69.42</v>
      </c>
      <c r="S19" t="n">
        <v>51.23</v>
      </c>
      <c r="T19" t="n">
        <v>8017.47</v>
      </c>
      <c r="U19" t="n">
        <v>0.74</v>
      </c>
      <c r="V19" t="n">
        <v>0.93</v>
      </c>
      <c r="W19" t="n">
        <v>0.13</v>
      </c>
      <c r="X19" t="n">
        <v>0.45</v>
      </c>
      <c r="Y19" t="n">
        <v>0.5</v>
      </c>
      <c r="Z19" t="n">
        <v>10</v>
      </c>
      <c r="AA19" t="n">
        <v>216.9545850769862</v>
      </c>
      <c r="AB19" t="n">
        <v>296.8468346629757</v>
      </c>
      <c r="AC19" t="n">
        <v>268.516189389978</v>
      </c>
      <c r="AD19" t="n">
        <v>216954.5850769862</v>
      </c>
      <c r="AE19" t="n">
        <v>296846.8346629756</v>
      </c>
      <c r="AF19" t="n">
        <v>3.932408128238744e-06</v>
      </c>
      <c r="AG19" t="n">
        <v>8</v>
      </c>
      <c r="AH19" t="n">
        <v>268516.189389978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2.963</v>
      </c>
      <c r="E20" t="n">
        <v>33.75</v>
      </c>
      <c r="F20" t="n">
        <v>31.08</v>
      </c>
      <c r="G20" t="n">
        <v>143.43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8</v>
      </c>
      <c r="N20" t="n">
        <v>33.13</v>
      </c>
      <c r="O20" t="n">
        <v>21967.84</v>
      </c>
      <c r="P20" t="n">
        <v>294.63</v>
      </c>
      <c r="Q20" t="n">
        <v>795.64</v>
      </c>
      <c r="R20" t="n">
        <v>66.72</v>
      </c>
      <c r="S20" t="n">
        <v>51.23</v>
      </c>
      <c r="T20" t="n">
        <v>6663.79</v>
      </c>
      <c r="U20" t="n">
        <v>0.77</v>
      </c>
      <c r="V20" t="n">
        <v>0.93</v>
      </c>
      <c r="W20" t="n">
        <v>0.13</v>
      </c>
      <c r="X20" t="n">
        <v>0.37</v>
      </c>
      <c r="Y20" t="n">
        <v>0.5</v>
      </c>
      <c r="Z20" t="n">
        <v>10</v>
      </c>
      <c r="AA20" t="n">
        <v>213.9664802881919</v>
      </c>
      <c r="AB20" t="n">
        <v>292.75837786507</v>
      </c>
      <c r="AC20" t="n">
        <v>264.817929170678</v>
      </c>
      <c r="AD20" t="n">
        <v>213966.4802881919</v>
      </c>
      <c r="AE20" t="n">
        <v>292758.37786507</v>
      </c>
      <c r="AF20" t="n">
        <v>3.941720326106698e-06</v>
      </c>
      <c r="AG20" t="n">
        <v>8</v>
      </c>
      <c r="AH20" t="n">
        <v>264817.929170678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2.9622</v>
      </c>
      <c r="E21" t="n">
        <v>33.76</v>
      </c>
      <c r="F21" t="n">
        <v>31.12</v>
      </c>
      <c r="G21" t="n">
        <v>155.58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5</v>
      </c>
      <c r="N21" t="n">
        <v>33.61</v>
      </c>
      <c r="O21" t="n">
        <v>22150.3</v>
      </c>
      <c r="P21" t="n">
        <v>294.35</v>
      </c>
      <c r="Q21" t="n">
        <v>795.64</v>
      </c>
      <c r="R21" t="n">
        <v>67.93000000000001</v>
      </c>
      <c r="S21" t="n">
        <v>51.23</v>
      </c>
      <c r="T21" t="n">
        <v>7278.18</v>
      </c>
      <c r="U21" t="n">
        <v>0.75</v>
      </c>
      <c r="V21" t="n">
        <v>0.93</v>
      </c>
      <c r="W21" t="n">
        <v>0.13</v>
      </c>
      <c r="X21" t="n">
        <v>0.41</v>
      </c>
      <c r="Y21" t="n">
        <v>0.5</v>
      </c>
      <c r="Z21" t="n">
        <v>10</v>
      </c>
      <c r="AA21" t="n">
        <v>213.899961540916</v>
      </c>
      <c r="AB21" t="n">
        <v>292.6673639804471</v>
      </c>
      <c r="AC21" t="n">
        <v>264.7356015234647</v>
      </c>
      <c r="AD21" t="n">
        <v>213899.961540916</v>
      </c>
      <c r="AE21" t="n">
        <v>292667.3639804471</v>
      </c>
      <c r="AF21" t="n">
        <v>3.940656074921789e-06</v>
      </c>
      <c r="AG21" t="n">
        <v>8</v>
      </c>
      <c r="AH21" t="n">
        <v>264735.6015234647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2.9579</v>
      </c>
      <c r="E22" t="n">
        <v>33.81</v>
      </c>
      <c r="F22" t="n">
        <v>31.16</v>
      </c>
      <c r="G22" t="n">
        <v>155.82</v>
      </c>
      <c r="H22" t="n">
        <v>2.08</v>
      </c>
      <c r="I22" t="n">
        <v>12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295.5</v>
      </c>
      <c r="Q22" t="n">
        <v>795.64</v>
      </c>
      <c r="R22" t="n">
        <v>69.59</v>
      </c>
      <c r="S22" t="n">
        <v>51.23</v>
      </c>
      <c r="T22" t="n">
        <v>8105.07</v>
      </c>
      <c r="U22" t="n">
        <v>0.74</v>
      </c>
      <c r="V22" t="n">
        <v>0.93</v>
      </c>
      <c r="W22" t="n">
        <v>0.14</v>
      </c>
      <c r="X22" t="n">
        <v>0.46</v>
      </c>
      <c r="Y22" t="n">
        <v>0.5</v>
      </c>
      <c r="Z22" t="n">
        <v>10</v>
      </c>
      <c r="AA22" t="n">
        <v>214.6704634219632</v>
      </c>
      <c r="AB22" t="n">
        <v>293.7215986462393</v>
      </c>
      <c r="AC22" t="n">
        <v>265.6892215123817</v>
      </c>
      <c r="AD22" t="n">
        <v>214670.4634219632</v>
      </c>
      <c r="AE22" t="n">
        <v>293721.5986462393</v>
      </c>
      <c r="AF22" t="n">
        <v>3.934935724802903e-06</v>
      </c>
      <c r="AG22" t="n">
        <v>8</v>
      </c>
      <c r="AH22" t="n">
        <v>265689.2215123817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2.9569</v>
      </c>
      <c r="E23" t="n">
        <v>33.82</v>
      </c>
      <c r="F23" t="n">
        <v>31.18</v>
      </c>
      <c r="G23" t="n">
        <v>155.88</v>
      </c>
      <c r="H23" t="n">
        <v>2.16</v>
      </c>
      <c r="I23" t="n">
        <v>12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297.39</v>
      </c>
      <c r="Q23" t="n">
        <v>795.64</v>
      </c>
      <c r="R23" t="n">
        <v>69.95999999999999</v>
      </c>
      <c r="S23" t="n">
        <v>51.23</v>
      </c>
      <c r="T23" t="n">
        <v>8291.92</v>
      </c>
      <c r="U23" t="n">
        <v>0.73</v>
      </c>
      <c r="V23" t="n">
        <v>0.93</v>
      </c>
      <c r="W23" t="n">
        <v>0.14</v>
      </c>
      <c r="X23" t="n">
        <v>0.47</v>
      </c>
      <c r="Y23" t="n">
        <v>0.5</v>
      </c>
      <c r="Z23" t="n">
        <v>10</v>
      </c>
      <c r="AA23" t="n">
        <v>215.6021782730858</v>
      </c>
      <c r="AB23" t="n">
        <v>294.9964120099028</v>
      </c>
      <c r="AC23" t="n">
        <v>266.8423684778293</v>
      </c>
      <c r="AD23" t="n">
        <v>215602.1782730858</v>
      </c>
      <c r="AE23" t="n">
        <v>294996.4120099028</v>
      </c>
      <c r="AF23" t="n">
        <v>3.933605410821767e-06</v>
      </c>
      <c r="AG23" t="n">
        <v>8</v>
      </c>
      <c r="AH23" t="n">
        <v>266842.3684778293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1.3943</v>
      </c>
      <c r="E2" t="n">
        <v>71.72</v>
      </c>
      <c r="F2" t="n">
        <v>50.64</v>
      </c>
      <c r="G2" t="n">
        <v>6.08</v>
      </c>
      <c r="H2" t="n">
        <v>0.1</v>
      </c>
      <c r="I2" t="n">
        <v>500</v>
      </c>
      <c r="J2" t="n">
        <v>185.69</v>
      </c>
      <c r="K2" t="n">
        <v>53.44</v>
      </c>
      <c r="L2" t="n">
        <v>1</v>
      </c>
      <c r="M2" t="n">
        <v>498</v>
      </c>
      <c r="N2" t="n">
        <v>36.26</v>
      </c>
      <c r="O2" t="n">
        <v>23136.14</v>
      </c>
      <c r="P2" t="n">
        <v>683.1799999999999</v>
      </c>
      <c r="Q2" t="n">
        <v>795.87</v>
      </c>
      <c r="R2" t="n">
        <v>723.34</v>
      </c>
      <c r="S2" t="n">
        <v>51.23</v>
      </c>
      <c r="T2" t="n">
        <v>332542.85</v>
      </c>
      <c r="U2" t="n">
        <v>0.07000000000000001</v>
      </c>
      <c r="V2" t="n">
        <v>0.57</v>
      </c>
      <c r="W2" t="n">
        <v>0.9</v>
      </c>
      <c r="X2" t="n">
        <v>19.93</v>
      </c>
      <c r="Y2" t="n">
        <v>0.5</v>
      </c>
      <c r="Z2" t="n">
        <v>10</v>
      </c>
      <c r="AA2" t="n">
        <v>853.576495837377</v>
      </c>
      <c r="AB2" t="n">
        <v>1167.901018741989</v>
      </c>
      <c r="AC2" t="n">
        <v>1056.438184672627</v>
      </c>
      <c r="AD2" t="n">
        <v>853576.495837377</v>
      </c>
      <c r="AE2" t="n">
        <v>1167901.018741989</v>
      </c>
      <c r="AF2" t="n">
        <v>1.831586483312265e-06</v>
      </c>
      <c r="AG2" t="n">
        <v>16</v>
      </c>
      <c r="AH2" t="n">
        <v>1056438.184672627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2.1314</v>
      </c>
      <c r="E3" t="n">
        <v>46.92</v>
      </c>
      <c r="F3" t="n">
        <v>37.64</v>
      </c>
      <c r="G3" t="n">
        <v>12.34</v>
      </c>
      <c r="H3" t="n">
        <v>0.19</v>
      </c>
      <c r="I3" t="n">
        <v>183</v>
      </c>
      <c r="J3" t="n">
        <v>187.21</v>
      </c>
      <c r="K3" t="n">
        <v>53.44</v>
      </c>
      <c r="L3" t="n">
        <v>2</v>
      </c>
      <c r="M3" t="n">
        <v>181</v>
      </c>
      <c r="N3" t="n">
        <v>36.77</v>
      </c>
      <c r="O3" t="n">
        <v>23322.88</v>
      </c>
      <c r="P3" t="n">
        <v>504.03</v>
      </c>
      <c r="Q3" t="n">
        <v>795.7</v>
      </c>
      <c r="R3" t="n">
        <v>286.15</v>
      </c>
      <c r="S3" t="n">
        <v>51.23</v>
      </c>
      <c r="T3" t="n">
        <v>115529.25</v>
      </c>
      <c r="U3" t="n">
        <v>0.18</v>
      </c>
      <c r="V3" t="n">
        <v>0.77</v>
      </c>
      <c r="W3" t="n">
        <v>0.4</v>
      </c>
      <c r="X3" t="n">
        <v>6.93</v>
      </c>
      <c r="Y3" t="n">
        <v>0.5</v>
      </c>
      <c r="Z3" t="n">
        <v>10</v>
      </c>
      <c r="AA3" t="n">
        <v>438.1464406085888</v>
      </c>
      <c r="AB3" t="n">
        <v>599.491289697413</v>
      </c>
      <c r="AC3" t="n">
        <v>542.2766824000007</v>
      </c>
      <c r="AD3" t="n">
        <v>438146.4406085888</v>
      </c>
      <c r="AE3" t="n">
        <v>599491.289697413</v>
      </c>
      <c r="AF3" t="n">
        <v>2.799859019243894e-06</v>
      </c>
      <c r="AG3" t="n">
        <v>11</v>
      </c>
      <c r="AH3" t="n">
        <v>542276.6824000007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2.4035</v>
      </c>
      <c r="E4" t="n">
        <v>41.61</v>
      </c>
      <c r="F4" t="n">
        <v>34.93</v>
      </c>
      <c r="G4" t="n">
        <v>18.55</v>
      </c>
      <c r="H4" t="n">
        <v>0.28</v>
      </c>
      <c r="I4" t="n">
        <v>113</v>
      </c>
      <c r="J4" t="n">
        <v>188.73</v>
      </c>
      <c r="K4" t="n">
        <v>53.44</v>
      </c>
      <c r="L4" t="n">
        <v>3</v>
      </c>
      <c r="M4" t="n">
        <v>111</v>
      </c>
      <c r="N4" t="n">
        <v>37.29</v>
      </c>
      <c r="O4" t="n">
        <v>23510.33</v>
      </c>
      <c r="P4" t="n">
        <v>464.8</v>
      </c>
      <c r="Q4" t="n">
        <v>795.66</v>
      </c>
      <c r="R4" t="n">
        <v>195.73</v>
      </c>
      <c r="S4" t="n">
        <v>51.23</v>
      </c>
      <c r="T4" t="n">
        <v>70673.37</v>
      </c>
      <c r="U4" t="n">
        <v>0.26</v>
      </c>
      <c r="V4" t="n">
        <v>0.83</v>
      </c>
      <c r="W4" t="n">
        <v>0.29</v>
      </c>
      <c r="X4" t="n">
        <v>4.22</v>
      </c>
      <c r="Y4" t="n">
        <v>0.5</v>
      </c>
      <c r="Z4" t="n">
        <v>10</v>
      </c>
      <c r="AA4" t="n">
        <v>366.4502156713237</v>
      </c>
      <c r="AB4" t="n">
        <v>501.3933517240371</v>
      </c>
      <c r="AC4" t="n">
        <v>453.5410739454832</v>
      </c>
      <c r="AD4" t="n">
        <v>366450.2156713237</v>
      </c>
      <c r="AE4" t="n">
        <v>501393.3517240371</v>
      </c>
      <c r="AF4" t="n">
        <v>3.157296215047714e-06</v>
      </c>
      <c r="AG4" t="n">
        <v>10</v>
      </c>
      <c r="AH4" t="n">
        <v>453541.0739454832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2.5458</v>
      </c>
      <c r="E5" t="n">
        <v>39.28</v>
      </c>
      <c r="F5" t="n">
        <v>33.76</v>
      </c>
      <c r="G5" t="n">
        <v>24.7</v>
      </c>
      <c r="H5" t="n">
        <v>0.37</v>
      </c>
      <c r="I5" t="n">
        <v>82</v>
      </c>
      <c r="J5" t="n">
        <v>190.25</v>
      </c>
      <c r="K5" t="n">
        <v>53.44</v>
      </c>
      <c r="L5" t="n">
        <v>4</v>
      </c>
      <c r="M5" t="n">
        <v>80</v>
      </c>
      <c r="N5" t="n">
        <v>37.82</v>
      </c>
      <c r="O5" t="n">
        <v>23698.48</v>
      </c>
      <c r="P5" t="n">
        <v>446.54</v>
      </c>
      <c r="Q5" t="n">
        <v>795.65</v>
      </c>
      <c r="R5" t="n">
        <v>156.68</v>
      </c>
      <c r="S5" t="n">
        <v>51.23</v>
      </c>
      <c r="T5" t="n">
        <v>51300.51</v>
      </c>
      <c r="U5" t="n">
        <v>0.33</v>
      </c>
      <c r="V5" t="n">
        <v>0.85</v>
      </c>
      <c r="W5" t="n">
        <v>0.23</v>
      </c>
      <c r="X5" t="n">
        <v>3.06</v>
      </c>
      <c r="Y5" t="n">
        <v>0.5</v>
      </c>
      <c r="Z5" t="n">
        <v>10</v>
      </c>
      <c r="AA5" t="n">
        <v>332.1088442386492</v>
      </c>
      <c r="AB5" t="n">
        <v>454.4059722954701</v>
      </c>
      <c r="AC5" t="n">
        <v>411.0381040623772</v>
      </c>
      <c r="AD5" t="n">
        <v>332108.8442386492</v>
      </c>
      <c r="AE5" t="n">
        <v>454405.9722954701</v>
      </c>
      <c r="AF5" t="n">
        <v>3.344224965370697e-06</v>
      </c>
      <c r="AG5" t="n">
        <v>9</v>
      </c>
      <c r="AH5" t="n">
        <v>411038.1040623772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2.6376</v>
      </c>
      <c r="E6" t="n">
        <v>37.91</v>
      </c>
      <c r="F6" t="n">
        <v>33.06</v>
      </c>
      <c r="G6" t="n">
        <v>31</v>
      </c>
      <c r="H6" t="n">
        <v>0.46</v>
      </c>
      <c r="I6" t="n">
        <v>64</v>
      </c>
      <c r="J6" t="n">
        <v>191.78</v>
      </c>
      <c r="K6" t="n">
        <v>53.44</v>
      </c>
      <c r="L6" t="n">
        <v>5</v>
      </c>
      <c r="M6" t="n">
        <v>62</v>
      </c>
      <c r="N6" t="n">
        <v>38.35</v>
      </c>
      <c r="O6" t="n">
        <v>23887.36</v>
      </c>
      <c r="P6" t="n">
        <v>434.75</v>
      </c>
      <c r="Q6" t="n">
        <v>795.64</v>
      </c>
      <c r="R6" t="n">
        <v>133.31</v>
      </c>
      <c r="S6" t="n">
        <v>51.23</v>
      </c>
      <c r="T6" t="n">
        <v>39704.47</v>
      </c>
      <c r="U6" t="n">
        <v>0.38</v>
      </c>
      <c r="V6" t="n">
        <v>0.87</v>
      </c>
      <c r="W6" t="n">
        <v>0.21</v>
      </c>
      <c r="X6" t="n">
        <v>2.36</v>
      </c>
      <c r="Y6" t="n">
        <v>0.5</v>
      </c>
      <c r="Z6" t="n">
        <v>10</v>
      </c>
      <c r="AA6" t="n">
        <v>316.4715690850343</v>
      </c>
      <c r="AB6" t="n">
        <v>433.0103625624029</v>
      </c>
      <c r="AC6" t="n">
        <v>391.6844612933072</v>
      </c>
      <c r="AD6" t="n">
        <v>316471.5690850343</v>
      </c>
      <c r="AE6" t="n">
        <v>433010.3625624029</v>
      </c>
      <c r="AF6" t="n">
        <v>3.464815684131413e-06</v>
      </c>
      <c r="AG6" t="n">
        <v>9</v>
      </c>
      <c r="AH6" t="n">
        <v>391684.4612933071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2.7043</v>
      </c>
      <c r="E7" t="n">
        <v>36.98</v>
      </c>
      <c r="F7" t="n">
        <v>32.57</v>
      </c>
      <c r="G7" t="n">
        <v>37.59</v>
      </c>
      <c r="H7" t="n">
        <v>0.55</v>
      </c>
      <c r="I7" t="n">
        <v>52</v>
      </c>
      <c r="J7" t="n">
        <v>193.32</v>
      </c>
      <c r="K7" t="n">
        <v>53.44</v>
      </c>
      <c r="L7" t="n">
        <v>6</v>
      </c>
      <c r="M7" t="n">
        <v>50</v>
      </c>
      <c r="N7" t="n">
        <v>38.89</v>
      </c>
      <c r="O7" t="n">
        <v>24076.95</v>
      </c>
      <c r="P7" t="n">
        <v>425.3</v>
      </c>
      <c r="Q7" t="n">
        <v>795.64</v>
      </c>
      <c r="R7" t="n">
        <v>116.94</v>
      </c>
      <c r="S7" t="n">
        <v>51.23</v>
      </c>
      <c r="T7" t="n">
        <v>31583.32</v>
      </c>
      <c r="U7" t="n">
        <v>0.44</v>
      </c>
      <c r="V7" t="n">
        <v>0.89</v>
      </c>
      <c r="W7" t="n">
        <v>0.19</v>
      </c>
      <c r="X7" t="n">
        <v>1.87</v>
      </c>
      <c r="Y7" t="n">
        <v>0.5</v>
      </c>
      <c r="Z7" t="n">
        <v>10</v>
      </c>
      <c r="AA7" t="n">
        <v>305.3430559195374</v>
      </c>
      <c r="AB7" t="n">
        <v>417.783839894019</v>
      </c>
      <c r="AC7" t="n">
        <v>377.9111365778351</v>
      </c>
      <c r="AD7" t="n">
        <v>305343.0559195374</v>
      </c>
      <c r="AE7" t="n">
        <v>417783.839894019</v>
      </c>
      <c r="AF7" t="n">
        <v>3.552434430769101e-06</v>
      </c>
      <c r="AG7" t="n">
        <v>9</v>
      </c>
      <c r="AH7" t="n">
        <v>377911.1365778351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2.7475</v>
      </c>
      <c r="E8" t="n">
        <v>36.4</v>
      </c>
      <c r="F8" t="n">
        <v>32.29</v>
      </c>
      <c r="G8" t="n">
        <v>44.03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419.22</v>
      </c>
      <c r="Q8" t="n">
        <v>795.64</v>
      </c>
      <c r="R8" t="n">
        <v>107.3</v>
      </c>
      <c r="S8" t="n">
        <v>51.23</v>
      </c>
      <c r="T8" t="n">
        <v>26802.62</v>
      </c>
      <c r="U8" t="n">
        <v>0.48</v>
      </c>
      <c r="V8" t="n">
        <v>0.89</v>
      </c>
      <c r="W8" t="n">
        <v>0.18</v>
      </c>
      <c r="X8" t="n">
        <v>1.59</v>
      </c>
      <c r="Y8" t="n">
        <v>0.5</v>
      </c>
      <c r="Z8" t="n">
        <v>10</v>
      </c>
      <c r="AA8" t="n">
        <v>290.7780241698119</v>
      </c>
      <c r="AB8" t="n">
        <v>397.8553208901937</v>
      </c>
      <c r="AC8" t="n">
        <v>359.8845674578827</v>
      </c>
      <c r="AD8" t="n">
        <v>290778.0241698119</v>
      </c>
      <c r="AE8" t="n">
        <v>397855.3208901937</v>
      </c>
      <c r="AF8" t="n">
        <v>3.609183004303555e-06</v>
      </c>
      <c r="AG8" t="n">
        <v>8</v>
      </c>
      <c r="AH8" t="n">
        <v>359884.5674578827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2.7753</v>
      </c>
      <c r="E9" t="n">
        <v>36.03</v>
      </c>
      <c r="F9" t="n">
        <v>32.11</v>
      </c>
      <c r="G9" t="n">
        <v>49.4</v>
      </c>
      <c r="H9" t="n">
        <v>0.72</v>
      </c>
      <c r="I9" t="n">
        <v>39</v>
      </c>
      <c r="J9" t="n">
        <v>196.41</v>
      </c>
      <c r="K9" t="n">
        <v>53.44</v>
      </c>
      <c r="L9" t="n">
        <v>8</v>
      </c>
      <c r="M9" t="n">
        <v>37</v>
      </c>
      <c r="N9" t="n">
        <v>39.98</v>
      </c>
      <c r="O9" t="n">
        <v>24458.36</v>
      </c>
      <c r="P9" t="n">
        <v>414.77</v>
      </c>
      <c r="Q9" t="n">
        <v>795.65</v>
      </c>
      <c r="R9" t="n">
        <v>101.16</v>
      </c>
      <c r="S9" t="n">
        <v>51.23</v>
      </c>
      <c r="T9" t="n">
        <v>23754.51</v>
      </c>
      <c r="U9" t="n">
        <v>0.51</v>
      </c>
      <c r="V9" t="n">
        <v>0.9</v>
      </c>
      <c r="W9" t="n">
        <v>0.18</v>
      </c>
      <c r="X9" t="n">
        <v>1.41</v>
      </c>
      <c r="Y9" t="n">
        <v>0.5</v>
      </c>
      <c r="Z9" t="n">
        <v>10</v>
      </c>
      <c r="AA9" t="n">
        <v>286.2031233406039</v>
      </c>
      <c r="AB9" t="n">
        <v>391.5957397452912</v>
      </c>
      <c r="AC9" t="n">
        <v>354.2223919520723</v>
      </c>
      <c r="AD9" t="n">
        <v>286203.1233406039</v>
      </c>
      <c r="AE9" t="n">
        <v>391595.7397452912</v>
      </c>
      <c r="AF9" t="n">
        <v>3.645701762272487e-06</v>
      </c>
      <c r="AG9" t="n">
        <v>8</v>
      </c>
      <c r="AH9" t="n">
        <v>354222.3919520723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2.7841</v>
      </c>
      <c r="E10" t="n">
        <v>35.92</v>
      </c>
      <c r="F10" t="n">
        <v>32.18</v>
      </c>
      <c r="G10" t="n">
        <v>56.8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413.14</v>
      </c>
      <c r="Q10" t="n">
        <v>795.64</v>
      </c>
      <c r="R10" t="n">
        <v>104.64</v>
      </c>
      <c r="S10" t="n">
        <v>51.23</v>
      </c>
      <c r="T10" t="n">
        <v>25520.09</v>
      </c>
      <c r="U10" t="n">
        <v>0.49</v>
      </c>
      <c r="V10" t="n">
        <v>0.9</v>
      </c>
      <c r="W10" t="n">
        <v>0.16</v>
      </c>
      <c r="X10" t="n">
        <v>1.48</v>
      </c>
      <c r="Y10" t="n">
        <v>0.5</v>
      </c>
      <c r="Z10" t="n">
        <v>10</v>
      </c>
      <c r="AA10" t="n">
        <v>284.7442702735972</v>
      </c>
      <c r="AB10" t="n">
        <v>389.5996726189575</v>
      </c>
      <c r="AC10" t="n">
        <v>352.4168266707783</v>
      </c>
      <c r="AD10" t="n">
        <v>284744.2702735972</v>
      </c>
      <c r="AE10" t="n">
        <v>389599.6726189575</v>
      </c>
      <c r="AF10" t="n">
        <v>3.657261656881357e-06</v>
      </c>
      <c r="AG10" t="n">
        <v>8</v>
      </c>
      <c r="AH10" t="n">
        <v>352416.8266707783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2.8178</v>
      </c>
      <c r="E11" t="n">
        <v>35.49</v>
      </c>
      <c r="F11" t="n">
        <v>31.87</v>
      </c>
      <c r="G11" t="n">
        <v>61.68</v>
      </c>
      <c r="H11" t="n">
        <v>0.89</v>
      </c>
      <c r="I11" t="n">
        <v>31</v>
      </c>
      <c r="J11" t="n">
        <v>199.53</v>
      </c>
      <c r="K11" t="n">
        <v>53.44</v>
      </c>
      <c r="L11" t="n">
        <v>10</v>
      </c>
      <c r="M11" t="n">
        <v>29</v>
      </c>
      <c r="N11" t="n">
        <v>41.1</v>
      </c>
      <c r="O11" t="n">
        <v>24842.77</v>
      </c>
      <c r="P11" t="n">
        <v>405.93</v>
      </c>
      <c r="Q11" t="n">
        <v>795.67</v>
      </c>
      <c r="R11" t="n">
        <v>93.33</v>
      </c>
      <c r="S11" t="n">
        <v>51.23</v>
      </c>
      <c r="T11" t="n">
        <v>19882.55</v>
      </c>
      <c r="U11" t="n">
        <v>0.55</v>
      </c>
      <c r="V11" t="n">
        <v>0.91</v>
      </c>
      <c r="W11" t="n">
        <v>0.16</v>
      </c>
      <c r="X11" t="n">
        <v>1.16</v>
      </c>
      <c r="Y11" t="n">
        <v>0.5</v>
      </c>
      <c r="Z11" t="n">
        <v>10</v>
      </c>
      <c r="AA11" t="n">
        <v>278.421610125157</v>
      </c>
      <c r="AB11" t="n">
        <v>380.9487300677823</v>
      </c>
      <c r="AC11" t="n">
        <v>344.5915179350131</v>
      </c>
      <c r="AD11" t="n">
        <v>278421.6101251571</v>
      </c>
      <c r="AE11" t="n">
        <v>380948.7300677823</v>
      </c>
      <c r="AF11" t="n">
        <v>3.701530798735781e-06</v>
      </c>
      <c r="AG11" t="n">
        <v>8</v>
      </c>
      <c r="AH11" t="n">
        <v>344591.5179350131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2.8375</v>
      </c>
      <c r="E12" t="n">
        <v>35.24</v>
      </c>
      <c r="F12" t="n">
        <v>31.73</v>
      </c>
      <c r="G12" t="n">
        <v>68</v>
      </c>
      <c r="H12" t="n">
        <v>0.97</v>
      </c>
      <c r="I12" t="n">
        <v>28</v>
      </c>
      <c r="J12" t="n">
        <v>201.1</v>
      </c>
      <c r="K12" t="n">
        <v>53.44</v>
      </c>
      <c r="L12" t="n">
        <v>11</v>
      </c>
      <c r="M12" t="n">
        <v>26</v>
      </c>
      <c r="N12" t="n">
        <v>41.66</v>
      </c>
      <c r="O12" t="n">
        <v>25036.12</v>
      </c>
      <c r="P12" t="n">
        <v>401.9</v>
      </c>
      <c r="Q12" t="n">
        <v>795.64</v>
      </c>
      <c r="R12" t="n">
        <v>88.86</v>
      </c>
      <c r="S12" t="n">
        <v>51.23</v>
      </c>
      <c r="T12" t="n">
        <v>17663.3</v>
      </c>
      <c r="U12" t="n">
        <v>0.58</v>
      </c>
      <c r="V12" t="n">
        <v>0.91</v>
      </c>
      <c r="W12" t="n">
        <v>0.15</v>
      </c>
      <c r="X12" t="n">
        <v>1.03</v>
      </c>
      <c r="Y12" t="n">
        <v>0.5</v>
      </c>
      <c r="Z12" t="n">
        <v>10</v>
      </c>
      <c r="AA12" t="n">
        <v>274.9086984075075</v>
      </c>
      <c r="AB12" t="n">
        <v>376.1422092769672</v>
      </c>
      <c r="AC12" t="n">
        <v>340.243724742479</v>
      </c>
      <c r="AD12" t="n">
        <v>274908.6984075075</v>
      </c>
      <c r="AE12" t="n">
        <v>376142.2092769672</v>
      </c>
      <c r="AF12" t="n">
        <v>3.727409199167002e-06</v>
      </c>
      <c r="AG12" t="n">
        <v>8</v>
      </c>
      <c r="AH12" t="n">
        <v>340243.724742479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2.8563</v>
      </c>
      <c r="E13" t="n">
        <v>35.01</v>
      </c>
      <c r="F13" t="n">
        <v>31.61</v>
      </c>
      <c r="G13" t="n">
        <v>75.87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398.11</v>
      </c>
      <c r="Q13" t="n">
        <v>795.64</v>
      </c>
      <c r="R13" t="n">
        <v>84.77</v>
      </c>
      <c r="S13" t="n">
        <v>51.23</v>
      </c>
      <c r="T13" t="n">
        <v>15628.89</v>
      </c>
      <c r="U13" t="n">
        <v>0.6</v>
      </c>
      <c r="V13" t="n">
        <v>0.91</v>
      </c>
      <c r="W13" t="n">
        <v>0.15</v>
      </c>
      <c r="X13" t="n">
        <v>0.91</v>
      </c>
      <c r="Y13" t="n">
        <v>0.5</v>
      </c>
      <c r="Z13" t="n">
        <v>10</v>
      </c>
      <c r="AA13" t="n">
        <v>271.6362753206612</v>
      </c>
      <c r="AB13" t="n">
        <v>371.6647356404265</v>
      </c>
      <c r="AC13" t="n">
        <v>336.1935749056361</v>
      </c>
      <c r="AD13" t="n">
        <v>271636.2753206613</v>
      </c>
      <c r="AE13" t="n">
        <v>371664.7356404265</v>
      </c>
      <c r="AF13" t="n">
        <v>3.752105337649589e-06</v>
      </c>
      <c r="AG13" t="n">
        <v>8</v>
      </c>
      <c r="AH13" t="n">
        <v>336193.5749056361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2.8685</v>
      </c>
      <c r="E14" t="n">
        <v>34.86</v>
      </c>
      <c r="F14" t="n">
        <v>31.54</v>
      </c>
      <c r="G14" t="n">
        <v>82.27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394.47</v>
      </c>
      <c r="Q14" t="n">
        <v>795.65</v>
      </c>
      <c r="R14" t="n">
        <v>82.25</v>
      </c>
      <c r="S14" t="n">
        <v>51.23</v>
      </c>
      <c r="T14" t="n">
        <v>14381.2</v>
      </c>
      <c r="U14" t="n">
        <v>0.62</v>
      </c>
      <c r="V14" t="n">
        <v>0.92</v>
      </c>
      <c r="W14" t="n">
        <v>0.14</v>
      </c>
      <c r="X14" t="n">
        <v>0.83</v>
      </c>
      <c r="Y14" t="n">
        <v>0.5</v>
      </c>
      <c r="Z14" t="n">
        <v>10</v>
      </c>
      <c r="AA14" t="n">
        <v>268.9804423123369</v>
      </c>
      <c r="AB14" t="n">
        <v>368.0309077513541</v>
      </c>
      <c r="AC14" t="n">
        <v>332.9065544501873</v>
      </c>
      <c r="AD14" t="n">
        <v>268980.4423123369</v>
      </c>
      <c r="AE14" t="n">
        <v>368030.9077513541</v>
      </c>
      <c r="AF14" t="n">
        <v>3.768131555175523e-06</v>
      </c>
      <c r="AG14" t="n">
        <v>8</v>
      </c>
      <c r="AH14" t="n">
        <v>332906.5544501873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2.8822</v>
      </c>
      <c r="E15" t="n">
        <v>34.7</v>
      </c>
      <c r="F15" t="n">
        <v>31.45</v>
      </c>
      <c r="G15" t="n">
        <v>89.84999999999999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389.9</v>
      </c>
      <c r="Q15" t="n">
        <v>795.65</v>
      </c>
      <c r="R15" t="n">
        <v>79.15000000000001</v>
      </c>
      <c r="S15" t="n">
        <v>51.23</v>
      </c>
      <c r="T15" t="n">
        <v>12841.26</v>
      </c>
      <c r="U15" t="n">
        <v>0.65</v>
      </c>
      <c r="V15" t="n">
        <v>0.92</v>
      </c>
      <c r="W15" t="n">
        <v>0.14</v>
      </c>
      <c r="X15" t="n">
        <v>0.74</v>
      </c>
      <c r="Y15" t="n">
        <v>0.5</v>
      </c>
      <c r="Z15" t="n">
        <v>10</v>
      </c>
      <c r="AA15" t="n">
        <v>265.7903368640546</v>
      </c>
      <c r="AB15" t="n">
        <v>363.6660647394945</v>
      </c>
      <c r="AC15" t="n">
        <v>328.9582859292839</v>
      </c>
      <c r="AD15" t="n">
        <v>265790.3368640546</v>
      </c>
      <c r="AE15" t="n">
        <v>363666.0647394945</v>
      </c>
      <c r="AF15" t="n">
        <v>3.786128209282514e-06</v>
      </c>
      <c r="AG15" t="n">
        <v>8</v>
      </c>
      <c r="AH15" t="n">
        <v>328958.2859292839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2.8885</v>
      </c>
      <c r="E16" t="n">
        <v>34.62</v>
      </c>
      <c r="F16" t="n">
        <v>31.41</v>
      </c>
      <c r="G16" t="n">
        <v>94.22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387.77</v>
      </c>
      <c r="Q16" t="n">
        <v>795.66</v>
      </c>
      <c r="R16" t="n">
        <v>77.84</v>
      </c>
      <c r="S16" t="n">
        <v>51.23</v>
      </c>
      <c r="T16" t="n">
        <v>12189.08</v>
      </c>
      <c r="U16" t="n">
        <v>0.66</v>
      </c>
      <c r="V16" t="n">
        <v>0.92</v>
      </c>
      <c r="W16" t="n">
        <v>0.14</v>
      </c>
      <c r="X16" t="n">
        <v>0.7</v>
      </c>
      <c r="Y16" t="n">
        <v>0.5</v>
      </c>
      <c r="Z16" t="n">
        <v>10</v>
      </c>
      <c r="AA16" t="n">
        <v>264.3209292775038</v>
      </c>
      <c r="AB16" t="n">
        <v>361.6555564538882</v>
      </c>
      <c r="AC16" t="n">
        <v>327.1396577326897</v>
      </c>
      <c r="AD16" t="n">
        <v>264320.9292775037</v>
      </c>
      <c r="AE16" t="n">
        <v>361655.5564538882</v>
      </c>
      <c r="AF16" t="n">
        <v>3.794404042922955e-06</v>
      </c>
      <c r="AG16" t="n">
        <v>8</v>
      </c>
      <c r="AH16" t="n">
        <v>327139.6577326898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2.8962</v>
      </c>
      <c r="E17" t="n">
        <v>34.53</v>
      </c>
      <c r="F17" t="n">
        <v>31.35</v>
      </c>
      <c r="G17" t="n">
        <v>99.01000000000001</v>
      </c>
      <c r="H17" t="n">
        <v>1.36</v>
      </c>
      <c r="I17" t="n">
        <v>19</v>
      </c>
      <c r="J17" t="n">
        <v>209.03</v>
      </c>
      <c r="K17" t="n">
        <v>53.44</v>
      </c>
      <c r="L17" t="n">
        <v>16</v>
      </c>
      <c r="M17" t="n">
        <v>17</v>
      </c>
      <c r="N17" t="n">
        <v>44.6</v>
      </c>
      <c r="O17" t="n">
        <v>26014.91</v>
      </c>
      <c r="P17" t="n">
        <v>385.03</v>
      </c>
      <c r="Q17" t="n">
        <v>795.64</v>
      </c>
      <c r="R17" t="n">
        <v>75.84999999999999</v>
      </c>
      <c r="S17" t="n">
        <v>51.23</v>
      </c>
      <c r="T17" t="n">
        <v>11202.46</v>
      </c>
      <c r="U17" t="n">
        <v>0.68</v>
      </c>
      <c r="V17" t="n">
        <v>0.92</v>
      </c>
      <c r="W17" t="n">
        <v>0.14</v>
      </c>
      <c r="X17" t="n">
        <v>0.65</v>
      </c>
      <c r="Y17" t="n">
        <v>0.5</v>
      </c>
      <c r="Z17" t="n">
        <v>10</v>
      </c>
      <c r="AA17" t="n">
        <v>262.462869707592</v>
      </c>
      <c r="AB17" t="n">
        <v>359.113277378532</v>
      </c>
      <c r="AC17" t="n">
        <v>324.8400102041745</v>
      </c>
      <c r="AD17" t="n">
        <v>262462.869707592</v>
      </c>
      <c r="AE17" t="n">
        <v>359113.277378532</v>
      </c>
      <c r="AF17" t="n">
        <v>3.804518950705717e-06</v>
      </c>
      <c r="AG17" t="n">
        <v>8</v>
      </c>
      <c r="AH17" t="n">
        <v>324840.0102041744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2.9056</v>
      </c>
      <c r="E18" t="n">
        <v>34.42</v>
      </c>
      <c r="F18" t="n">
        <v>31.32</v>
      </c>
      <c r="G18" t="n">
        <v>110.52</v>
      </c>
      <c r="H18" t="n">
        <v>1.43</v>
      </c>
      <c r="I18" t="n">
        <v>17</v>
      </c>
      <c r="J18" t="n">
        <v>210.64</v>
      </c>
      <c r="K18" t="n">
        <v>53.44</v>
      </c>
      <c r="L18" t="n">
        <v>17</v>
      </c>
      <c r="M18" t="n">
        <v>15</v>
      </c>
      <c r="N18" t="n">
        <v>45.21</v>
      </c>
      <c r="O18" t="n">
        <v>26213.09</v>
      </c>
      <c r="P18" t="n">
        <v>379.93</v>
      </c>
      <c r="Q18" t="n">
        <v>795.64</v>
      </c>
      <c r="R18" t="n">
        <v>74.93000000000001</v>
      </c>
      <c r="S18" t="n">
        <v>51.23</v>
      </c>
      <c r="T18" t="n">
        <v>10750.41</v>
      </c>
      <c r="U18" t="n">
        <v>0.68</v>
      </c>
      <c r="V18" t="n">
        <v>0.92</v>
      </c>
      <c r="W18" t="n">
        <v>0.13</v>
      </c>
      <c r="X18" t="n">
        <v>0.61</v>
      </c>
      <c r="Y18" t="n">
        <v>0.5</v>
      </c>
      <c r="Z18" t="n">
        <v>10</v>
      </c>
      <c r="AA18" t="n">
        <v>259.4117666370684</v>
      </c>
      <c r="AB18" t="n">
        <v>354.938623552274</v>
      </c>
      <c r="AC18" t="n">
        <v>321.0637794799311</v>
      </c>
      <c r="AD18" t="n">
        <v>259411.7666370684</v>
      </c>
      <c r="AE18" t="n">
        <v>354938.623552274</v>
      </c>
      <c r="AF18" t="n">
        <v>3.816867019947011e-06</v>
      </c>
      <c r="AG18" t="n">
        <v>8</v>
      </c>
      <c r="AH18" t="n">
        <v>321063.7794799311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2.9129</v>
      </c>
      <c r="E19" t="n">
        <v>34.33</v>
      </c>
      <c r="F19" t="n">
        <v>31.27</v>
      </c>
      <c r="G19" t="n">
        <v>117.25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377.12</v>
      </c>
      <c r="Q19" t="n">
        <v>795.64</v>
      </c>
      <c r="R19" t="n">
        <v>73.26000000000001</v>
      </c>
      <c r="S19" t="n">
        <v>51.23</v>
      </c>
      <c r="T19" t="n">
        <v>9920.540000000001</v>
      </c>
      <c r="U19" t="n">
        <v>0.7</v>
      </c>
      <c r="V19" t="n">
        <v>0.92</v>
      </c>
      <c r="W19" t="n">
        <v>0.13</v>
      </c>
      <c r="X19" t="n">
        <v>0.5600000000000001</v>
      </c>
      <c r="Y19" t="n">
        <v>0.5</v>
      </c>
      <c r="Z19" t="n">
        <v>10</v>
      </c>
      <c r="AA19" t="n">
        <v>257.5775224945811</v>
      </c>
      <c r="AB19" t="n">
        <v>352.4289297952159</v>
      </c>
      <c r="AC19" t="n">
        <v>318.7936073727753</v>
      </c>
      <c r="AD19" t="n">
        <v>257577.5224945811</v>
      </c>
      <c r="AE19" t="n">
        <v>352428.9297952159</v>
      </c>
      <c r="AF19" t="n">
        <v>3.826456477974823e-06</v>
      </c>
      <c r="AG19" t="n">
        <v>8</v>
      </c>
      <c r="AH19" t="n">
        <v>318793.6073727753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2.9115</v>
      </c>
      <c r="E20" t="n">
        <v>34.35</v>
      </c>
      <c r="F20" t="n">
        <v>31.28</v>
      </c>
      <c r="G20" t="n">
        <v>117.31</v>
      </c>
      <c r="H20" t="n">
        <v>1.58</v>
      </c>
      <c r="I20" t="n">
        <v>16</v>
      </c>
      <c r="J20" t="n">
        <v>213.87</v>
      </c>
      <c r="K20" t="n">
        <v>53.44</v>
      </c>
      <c r="L20" t="n">
        <v>19</v>
      </c>
      <c r="M20" t="n">
        <v>14</v>
      </c>
      <c r="N20" t="n">
        <v>46.44</v>
      </c>
      <c r="O20" t="n">
        <v>26611.98</v>
      </c>
      <c r="P20" t="n">
        <v>374.82</v>
      </c>
      <c r="Q20" t="n">
        <v>795.64</v>
      </c>
      <c r="R20" t="n">
        <v>73.73</v>
      </c>
      <c r="S20" t="n">
        <v>51.23</v>
      </c>
      <c r="T20" t="n">
        <v>10156.38</v>
      </c>
      <c r="U20" t="n">
        <v>0.6899999999999999</v>
      </c>
      <c r="V20" t="n">
        <v>0.92</v>
      </c>
      <c r="W20" t="n">
        <v>0.14</v>
      </c>
      <c r="X20" t="n">
        <v>0.58</v>
      </c>
      <c r="Y20" t="n">
        <v>0.5</v>
      </c>
      <c r="Z20" t="n">
        <v>10</v>
      </c>
      <c r="AA20" t="n">
        <v>256.6022583579536</v>
      </c>
      <c r="AB20" t="n">
        <v>351.0945303778658</v>
      </c>
      <c r="AC20" t="n">
        <v>317.5865611629753</v>
      </c>
      <c r="AD20" t="n">
        <v>256602.2583579536</v>
      </c>
      <c r="AE20" t="n">
        <v>351094.5303778658</v>
      </c>
      <c r="AF20" t="n">
        <v>3.824617403832503e-06</v>
      </c>
      <c r="AG20" t="n">
        <v>8</v>
      </c>
      <c r="AH20" t="n">
        <v>317586.5611629753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2.9194</v>
      </c>
      <c r="E21" t="n">
        <v>34.25</v>
      </c>
      <c r="F21" t="n">
        <v>31.23</v>
      </c>
      <c r="G21" t="n">
        <v>124.91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13</v>
      </c>
      <c r="N21" t="n">
        <v>47.07</v>
      </c>
      <c r="O21" t="n">
        <v>26812.71</v>
      </c>
      <c r="P21" t="n">
        <v>372.09</v>
      </c>
      <c r="Q21" t="n">
        <v>795.64</v>
      </c>
      <c r="R21" t="n">
        <v>71.94</v>
      </c>
      <c r="S21" t="n">
        <v>51.23</v>
      </c>
      <c r="T21" t="n">
        <v>9265</v>
      </c>
      <c r="U21" t="n">
        <v>0.71</v>
      </c>
      <c r="V21" t="n">
        <v>0.92</v>
      </c>
      <c r="W21" t="n">
        <v>0.13</v>
      </c>
      <c r="X21" t="n">
        <v>0.52</v>
      </c>
      <c r="Y21" t="n">
        <v>0.5</v>
      </c>
      <c r="Z21" t="n">
        <v>10</v>
      </c>
      <c r="AA21" t="n">
        <v>254.7766101512992</v>
      </c>
      <c r="AB21" t="n">
        <v>348.5965979596078</v>
      </c>
      <c r="AC21" t="n">
        <v>315.327027908845</v>
      </c>
      <c r="AD21" t="n">
        <v>254776.6101512992</v>
      </c>
      <c r="AE21" t="n">
        <v>348596.5979596078</v>
      </c>
      <c r="AF21" t="n">
        <v>3.834995036492738e-06</v>
      </c>
      <c r="AG21" t="n">
        <v>8</v>
      </c>
      <c r="AH21" t="n">
        <v>315327.027908845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2.9263</v>
      </c>
      <c r="E22" t="n">
        <v>34.17</v>
      </c>
      <c r="F22" t="n">
        <v>31.18</v>
      </c>
      <c r="G22" t="n">
        <v>133.64</v>
      </c>
      <c r="H22" t="n">
        <v>1.72</v>
      </c>
      <c r="I22" t="n">
        <v>14</v>
      </c>
      <c r="J22" t="n">
        <v>217.14</v>
      </c>
      <c r="K22" t="n">
        <v>53.44</v>
      </c>
      <c r="L22" t="n">
        <v>21</v>
      </c>
      <c r="M22" t="n">
        <v>12</v>
      </c>
      <c r="N22" t="n">
        <v>47.7</v>
      </c>
      <c r="O22" t="n">
        <v>27014.3</v>
      </c>
      <c r="P22" t="n">
        <v>368.68</v>
      </c>
      <c r="Q22" t="n">
        <v>795.64</v>
      </c>
      <c r="R22" t="n">
        <v>70.48999999999999</v>
      </c>
      <c r="S22" t="n">
        <v>51.23</v>
      </c>
      <c r="T22" t="n">
        <v>8545.530000000001</v>
      </c>
      <c r="U22" t="n">
        <v>0.73</v>
      </c>
      <c r="V22" t="n">
        <v>0.93</v>
      </c>
      <c r="W22" t="n">
        <v>0.13</v>
      </c>
      <c r="X22" t="n">
        <v>0.48</v>
      </c>
      <c r="Y22" t="n">
        <v>0.5</v>
      </c>
      <c r="Z22" t="n">
        <v>10</v>
      </c>
      <c r="AA22" t="n">
        <v>252.7095950233695</v>
      </c>
      <c r="AB22" t="n">
        <v>345.7684166713044</v>
      </c>
      <c r="AC22" t="n">
        <v>312.7687642733189</v>
      </c>
      <c r="AD22" t="n">
        <v>252709.5950233695</v>
      </c>
      <c r="AE22" t="n">
        <v>345768.4166713043</v>
      </c>
      <c r="AF22" t="n">
        <v>3.844059044765603e-06</v>
      </c>
      <c r="AG22" t="n">
        <v>8</v>
      </c>
      <c r="AH22" t="n">
        <v>312768.7642733189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2.9311</v>
      </c>
      <c r="E23" t="n">
        <v>34.12</v>
      </c>
      <c r="F23" t="n">
        <v>31.16</v>
      </c>
      <c r="G23" t="n">
        <v>143.83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364.93</v>
      </c>
      <c r="Q23" t="n">
        <v>795.64</v>
      </c>
      <c r="R23" t="n">
        <v>69.86</v>
      </c>
      <c r="S23" t="n">
        <v>51.23</v>
      </c>
      <c r="T23" t="n">
        <v>8233.65</v>
      </c>
      <c r="U23" t="n">
        <v>0.73</v>
      </c>
      <c r="V23" t="n">
        <v>0.93</v>
      </c>
      <c r="W23" t="n">
        <v>0.13</v>
      </c>
      <c r="X23" t="n">
        <v>0.46</v>
      </c>
      <c r="Y23" t="n">
        <v>0.5</v>
      </c>
      <c r="Z23" t="n">
        <v>10</v>
      </c>
      <c r="AA23" t="n">
        <v>250.6465593384177</v>
      </c>
      <c r="AB23" t="n">
        <v>342.9456802324437</v>
      </c>
      <c r="AC23" t="n">
        <v>310.2154258384468</v>
      </c>
      <c r="AD23" t="n">
        <v>250646.5593384177</v>
      </c>
      <c r="AE23" t="n">
        <v>342945.6802324437</v>
      </c>
      <c r="AF23" t="n">
        <v>3.850364441824987e-06</v>
      </c>
      <c r="AG23" t="n">
        <v>8</v>
      </c>
      <c r="AH23" t="n">
        <v>310215.4258384468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2.9423</v>
      </c>
      <c r="E24" t="n">
        <v>33.99</v>
      </c>
      <c r="F24" t="n">
        <v>31.03</v>
      </c>
      <c r="G24" t="n">
        <v>143.23</v>
      </c>
      <c r="H24" t="n">
        <v>1.85</v>
      </c>
      <c r="I24" t="n">
        <v>13</v>
      </c>
      <c r="J24" t="n">
        <v>220.43</v>
      </c>
      <c r="K24" t="n">
        <v>53.44</v>
      </c>
      <c r="L24" t="n">
        <v>23</v>
      </c>
      <c r="M24" t="n">
        <v>11</v>
      </c>
      <c r="N24" t="n">
        <v>48.99</v>
      </c>
      <c r="O24" t="n">
        <v>27420.16</v>
      </c>
      <c r="P24" t="n">
        <v>360.31</v>
      </c>
      <c r="Q24" t="n">
        <v>795.64</v>
      </c>
      <c r="R24" t="n">
        <v>65.27</v>
      </c>
      <c r="S24" t="n">
        <v>51.23</v>
      </c>
      <c r="T24" t="n">
        <v>5939.16</v>
      </c>
      <c r="U24" t="n">
        <v>0.78</v>
      </c>
      <c r="V24" t="n">
        <v>0.93</v>
      </c>
      <c r="W24" t="n">
        <v>0.13</v>
      </c>
      <c r="X24" t="n">
        <v>0.33</v>
      </c>
      <c r="Y24" t="n">
        <v>0.5</v>
      </c>
      <c r="Z24" t="n">
        <v>10</v>
      </c>
      <c r="AA24" t="n">
        <v>247.7199373313345</v>
      </c>
      <c r="AB24" t="n">
        <v>338.9413468889039</v>
      </c>
      <c r="AC24" t="n">
        <v>306.593260449096</v>
      </c>
      <c r="AD24" t="n">
        <v>247719.9373313345</v>
      </c>
      <c r="AE24" t="n">
        <v>338941.3468889039</v>
      </c>
      <c r="AF24" t="n">
        <v>3.865077034963549e-06</v>
      </c>
      <c r="AG24" t="n">
        <v>8</v>
      </c>
      <c r="AH24" t="n">
        <v>306593.260449096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2.9362</v>
      </c>
      <c r="E25" t="n">
        <v>34.06</v>
      </c>
      <c r="F25" t="n">
        <v>31.14</v>
      </c>
      <c r="G25" t="n">
        <v>155.71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359.6</v>
      </c>
      <c r="Q25" t="n">
        <v>795.64</v>
      </c>
      <c r="R25" t="n">
        <v>69.26000000000001</v>
      </c>
      <c r="S25" t="n">
        <v>51.23</v>
      </c>
      <c r="T25" t="n">
        <v>7939.31</v>
      </c>
      <c r="U25" t="n">
        <v>0.74</v>
      </c>
      <c r="V25" t="n">
        <v>0.93</v>
      </c>
      <c r="W25" t="n">
        <v>0.12</v>
      </c>
      <c r="X25" t="n">
        <v>0.44</v>
      </c>
      <c r="Y25" t="n">
        <v>0.5</v>
      </c>
      <c r="Z25" t="n">
        <v>10</v>
      </c>
      <c r="AA25" t="n">
        <v>247.839210947321</v>
      </c>
      <c r="AB25" t="n">
        <v>339.1045423122771</v>
      </c>
      <c r="AC25" t="n">
        <v>306.7408807303087</v>
      </c>
      <c r="AD25" t="n">
        <v>247839.210947321</v>
      </c>
      <c r="AE25" t="n">
        <v>339104.5423122771</v>
      </c>
      <c r="AF25" t="n">
        <v>3.857063926200582e-06</v>
      </c>
      <c r="AG25" t="n">
        <v>8</v>
      </c>
      <c r="AH25" t="n">
        <v>306740.8807303087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2.9376</v>
      </c>
      <c r="E26" t="n">
        <v>34.04</v>
      </c>
      <c r="F26" t="n">
        <v>31.13</v>
      </c>
      <c r="G26" t="n">
        <v>155.63</v>
      </c>
      <c r="H26" t="n">
        <v>1.99</v>
      </c>
      <c r="I26" t="n">
        <v>12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352.23</v>
      </c>
      <c r="Q26" t="n">
        <v>795.64</v>
      </c>
      <c r="R26" t="n">
        <v>68.56</v>
      </c>
      <c r="S26" t="n">
        <v>51.23</v>
      </c>
      <c r="T26" t="n">
        <v>7590.47</v>
      </c>
      <c r="U26" t="n">
        <v>0.75</v>
      </c>
      <c r="V26" t="n">
        <v>0.93</v>
      </c>
      <c r="W26" t="n">
        <v>0.13</v>
      </c>
      <c r="X26" t="n">
        <v>0.42</v>
      </c>
      <c r="Y26" t="n">
        <v>0.5</v>
      </c>
      <c r="Z26" t="n">
        <v>10</v>
      </c>
      <c r="AA26" t="n">
        <v>244.3319874772552</v>
      </c>
      <c r="AB26" t="n">
        <v>334.3058044327561</v>
      </c>
      <c r="AC26" t="n">
        <v>302.4001276589368</v>
      </c>
      <c r="AD26" t="n">
        <v>244331.9874772552</v>
      </c>
      <c r="AE26" t="n">
        <v>334305.8044327562</v>
      </c>
      <c r="AF26" t="n">
        <v>3.858903000342903e-06</v>
      </c>
      <c r="AG26" t="n">
        <v>8</v>
      </c>
      <c r="AH26" t="n">
        <v>302400.1276589368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2.9441</v>
      </c>
      <c r="E27" t="n">
        <v>33.97</v>
      </c>
      <c r="F27" t="n">
        <v>31.09</v>
      </c>
      <c r="G27" t="n">
        <v>169.57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352.55</v>
      </c>
      <c r="Q27" t="n">
        <v>795.64</v>
      </c>
      <c r="R27" t="n">
        <v>67.33</v>
      </c>
      <c r="S27" t="n">
        <v>51.23</v>
      </c>
      <c r="T27" t="n">
        <v>6980.07</v>
      </c>
      <c r="U27" t="n">
        <v>0.76</v>
      </c>
      <c r="V27" t="n">
        <v>0.93</v>
      </c>
      <c r="W27" t="n">
        <v>0.13</v>
      </c>
      <c r="X27" t="n">
        <v>0.38</v>
      </c>
      <c r="Y27" t="n">
        <v>0.5</v>
      </c>
      <c r="Z27" t="n">
        <v>10</v>
      </c>
      <c r="AA27" t="n">
        <v>244.0560906211506</v>
      </c>
      <c r="AB27" t="n">
        <v>333.9283101825237</v>
      </c>
      <c r="AC27" t="n">
        <v>302.0586609301299</v>
      </c>
      <c r="AD27" t="n">
        <v>244056.0906211506</v>
      </c>
      <c r="AE27" t="n">
        <v>333928.3101825237</v>
      </c>
      <c r="AF27" t="n">
        <v>3.867441558860818e-06</v>
      </c>
      <c r="AG27" t="n">
        <v>8</v>
      </c>
      <c r="AH27" t="n">
        <v>302058.6609301299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2.9438</v>
      </c>
      <c r="E28" t="n">
        <v>33.97</v>
      </c>
      <c r="F28" t="n">
        <v>31.09</v>
      </c>
      <c r="G28" t="n">
        <v>169.59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8</v>
      </c>
      <c r="N28" t="n">
        <v>51.66</v>
      </c>
      <c r="O28" t="n">
        <v>28243</v>
      </c>
      <c r="P28" t="n">
        <v>352.62</v>
      </c>
      <c r="Q28" t="n">
        <v>795.64</v>
      </c>
      <c r="R28" t="n">
        <v>67.33</v>
      </c>
      <c r="S28" t="n">
        <v>51.23</v>
      </c>
      <c r="T28" t="n">
        <v>6981.69</v>
      </c>
      <c r="U28" t="n">
        <v>0.76</v>
      </c>
      <c r="V28" t="n">
        <v>0.93</v>
      </c>
      <c r="W28" t="n">
        <v>0.13</v>
      </c>
      <c r="X28" t="n">
        <v>0.39</v>
      </c>
      <c r="Y28" t="n">
        <v>0.5</v>
      </c>
      <c r="Z28" t="n">
        <v>10</v>
      </c>
      <c r="AA28" t="n">
        <v>244.106895200749</v>
      </c>
      <c r="AB28" t="n">
        <v>333.9978232496701</v>
      </c>
      <c r="AC28" t="n">
        <v>302.1215397677101</v>
      </c>
      <c r="AD28" t="n">
        <v>244106.895200749</v>
      </c>
      <c r="AE28" t="n">
        <v>333997.8232496702</v>
      </c>
      <c r="AF28" t="n">
        <v>3.867047471544606e-06</v>
      </c>
      <c r="AG28" t="n">
        <v>8</v>
      </c>
      <c r="AH28" t="n">
        <v>302121.5397677101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2.9505</v>
      </c>
      <c r="E29" t="n">
        <v>33.89</v>
      </c>
      <c r="F29" t="n">
        <v>31.05</v>
      </c>
      <c r="G29" t="n">
        <v>186.31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6</v>
      </c>
      <c r="N29" t="n">
        <v>52.35</v>
      </c>
      <c r="O29" t="n">
        <v>28451.04</v>
      </c>
      <c r="P29" t="n">
        <v>345.54</v>
      </c>
      <c r="Q29" t="n">
        <v>795.64</v>
      </c>
      <c r="R29" t="n">
        <v>65.95</v>
      </c>
      <c r="S29" t="n">
        <v>51.23</v>
      </c>
      <c r="T29" t="n">
        <v>6296</v>
      </c>
      <c r="U29" t="n">
        <v>0.78</v>
      </c>
      <c r="V29" t="n">
        <v>0.93</v>
      </c>
      <c r="W29" t="n">
        <v>0.13</v>
      </c>
      <c r="X29" t="n">
        <v>0.35</v>
      </c>
      <c r="Y29" t="n">
        <v>0.5</v>
      </c>
      <c r="Z29" t="n">
        <v>10</v>
      </c>
      <c r="AA29" t="n">
        <v>240.4076393090754</v>
      </c>
      <c r="AB29" t="n">
        <v>328.9363381390331</v>
      </c>
      <c r="AC29" t="n">
        <v>297.5431156921917</v>
      </c>
      <c r="AD29" t="n">
        <v>240407.6393090754</v>
      </c>
      <c r="AE29" t="n">
        <v>328936.3381390331</v>
      </c>
      <c r="AF29" t="n">
        <v>3.875848754939996e-06</v>
      </c>
      <c r="AG29" t="n">
        <v>8</v>
      </c>
      <c r="AH29" t="n">
        <v>297543.1156921917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2.9544</v>
      </c>
      <c r="E30" t="n">
        <v>33.85</v>
      </c>
      <c r="F30" t="n">
        <v>31.01</v>
      </c>
      <c r="G30" t="n">
        <v>186.04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4</v>
      </c>
      <c r="N30" t="n">
        <v>53.05</v>
      </c>
      <c r="O30" t="n">
        <v>28660.06</v>
      </c>
      <c r="P30" t="n">
        <v>345.6</v>
      </c>
      <c r="Q30" t="n">
        <v>795.65</v>
      </c>
      <c r="R30" t="n">
        <v>64.19</v>
      </c>
      <c r="S30" t="n">
        <v>51.23</v>
      </c>
      <c r="T30" t="n">
        <v>5413.8</v>
      </c>
      <c r="U30" t="n">
        <v>0.8</v>
      </c>
      <c r="V30" t="n">
        <v>0.93</v>
      </c>
      <c r="W30" t="n">
        <v>0.13</v>
      </c>
      <c r="X30" t="n">
        <v>0.3</v>
      </c>
      <c r="Y30" t="n">
        <v>0.5</v>
      </c>
      <c r="Z30" t="n">
        <v>10</v>
      </c>
      <c r="AA30" t="n">
        <v>240.1777575006219</v>
      </c>
      <c r="AB30" t="n">
        <v>328.6218037070375</v>
      </c>
      <c r="AC30" t="n">
        <v>297.2585999849338</v>
      </c>
      <c r="AD30" t="n">
        <v>240177.7575006219</v>
      </c>
      <c r="AE30" t="n">
        <v>328621.8037070375</v>
      </c>
      <c r="AF30" t="n">
        <v>3.880971890050746e-06</v>
      </c>
      <c r="AG30" t="n">
        <v>8</v>
      </c>
      <c r="AH30" t="n">
        <v>297258.5999849337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2.9516</v>
      </c>
      <c r="E31" t="n">
        <v>33.88</v>
      </c>
      <c r="F31" t="n">
        <v>31.04</v>
      </c>
      <c r="G31" t="n">
        <v>186.23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1</v>
      </c>
      <c r="N31" t="n">
        <v>53.75</v>
      </c>
      <c r="O31" t="n">
        <v>28870.05</v>
      </c>
      <c r="P31" t="n">
        <v>345.33</v>
      </c>
      <c r="Q31" t="n">
        <v>795.66</v>
      </c>
      <c r="R31" t="n">
        <v>65.38</v>
      </c>
      <c r="S31" t="n">
        <v>51.23</v>
      </c>
      <c r="T31" t="n">
        <v>6011.49</v>
      </c>
      <c r="U31" t="n">
        <v>0.78</v>
      </c>
      <c r="V31" t="n">
        <v>0.93</v>
      </c>
      <c r="W31" t="n">
        <v>0.13</v>
      </c>
      <c r="X31" t="n">
        <v>0.33</v>
      </c>
      <c r="Y31" t="n">
        <v>0.5</v>
      </c>
      <c r="Z31" t="n">
        <v>10</v>
      </c>
      <c r="AA31" t="n">
        <v>240.2388901833777</v>
      </c>
      <c r="AB31" t="n">
        <v>328.7054481405674</v>
      </c>
      <c r="AC31" t="n">
        <v>297.3342615111234</v>
      </c>
      <c r="AD31" t="n">
        <v>240238.8901833777</v>
      </c>
      <c r="AE31" t="n">
        <v>328705.4481405674</v>
      </c>
      <c r="AF31" t="n">
        <v>3.877293741766105e-06</v>
      </c>
      <c r="AG31" t="n">
        <v>8</v>
      </c>
      <c r="AH31" t="n">
        <v>297334.2615111234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2.9515</v>
      </c>
      <c r="E32" t="n">
        <v>33.88</v>
      </c>
      <c r="F32" t="n">
        <v>31.04</v>
      </c>
      <c r="G32" t="n">
        <v>186.24</v>
      </c>
      <c r="H32" t="n">
        <v>2.36</v>
      </c>
      <c r="I32" t="n">
        <v>10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347.73</v>
      </c>
      <c r="Q32" t="n">
        <v>795.64</v>
      </c>
      <c r="R32" t="n">
        <v>65.40000000000001</v>
      </c>
      <c r="S32" t="n">
        <v>51.23</v>
      </c>
      <c r="T32" t="n">
        <v>6022.09</v>
      </c>
      <c r="U32" t="n">
        <v>0.78</v>
      </c>
      <c r="V32" t="n">
        <v>0.93</v>
      </c>
      <c r="W32" t="n">
        <v>0.13</v>
      </c>
      <c r="X32" t="n">
        <v>0.34</v>
      </c>
      <c r="Y32" t="n">
        <v>0.5</v>
      </c>
      <c r="Z32" t="n">
        <v>10</v>
      </c>
      <c r="AA32" t="n">
        <v>241.3511725829365</v>
      </c>
      <c r="AB32" t="n">
        <v>330.2273219900794</v>
      </c>
      <c r="AC32" t="n">
        <v>298.7108898564018</v>
      </c>
      <c r="AD32" t="n">
        <v>241351.1725829365</v>
      </c>
      <c r="AE32" t="n">
        <v>330227.3219900794</v>
      </c>
      <c r="AF32" t="n">
        <v>3.877162379327368e-06</v>
      </c>
      <c r="AG32" t="n">
        <v>8</v>
      </c>
      <c r="AH32" t="n">
        <v>298710.8898564018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1.9252</v>
      </c>
      <c r="E2" t="n">
        <v>51.94</v>
      </c>
      <c r="F2" t="n">
        <v>42.55</v>
      </c>
      <c r="G2" t="n">
        <v>8.34</v>
      </c>
      <c r="H2" t="n">
        <v>0.15</v>
      </c>
      <c r="I2" t="n">
        <v>306</v>
      </c>
      <c r="J2" t="n">
        <v>116.05</v>
      </c>
      <c r="K2" t="n">
        <v>43.4</v>
      </c>
      <c r="L2" t="n">
        <v>1</v>
      </c>
      <c r="M2" t="n">
        <v>304</v>
      </c>
      <c r="N2" t="n">
        <v>16.65</v>
      </c>
      <c r="O2" t="n">
        <v>14546.17</v>
      </c>
      <c r="P2" t="n">
        <v>420.36</v>
      </c>
      <c r="Q2" t="n">
        <v>795.75</v>
      </c>
      <c r="R2" t="n">
        <v>451.04</v>
      </c>
      <c r="S2" t="n">
        <v>51.23</v>
      </c>
      <c r="T2" t="n">
        <v>197360.27</v>
      </c>
      <c r="U2" t="n">
        <v>0.11</v>
      </c>
      <c r="V2" t="n">
        <v>0.68</v>
      </c>
      <c r="W2" t="n">
        <v>0.6</v>
      </c>
      <c r="X2" t="n">
        <v>11.84</v>
      </c>
      <c r="Y2" t="n">
        <v>0.5</v>
      </c>
      <c r="Z2" t="n">
        <v>10</v>
      </c>
      <c r="AA2" t="n">
        <v>419.0233694061357</v>
      </c>
      <c r="AB2" t="n">
        <v>573.3262600278571</v>
      </c>
      <c r="AC2" t="n">
        <v>518.6088064392574</v>
      </c>
      <c r="AD2" t="n">
        <v>419023.3694061356</v>
      </c>
      <c r="AE2" t="n">
        <v>573326.260027857</v>
      </c>
      <c r="AF2" t="n">
        <v>2.599947488504224e-06</v>
      </c>
      <c r="AG2" t="n">
        <v>12</v>
      </c>
      <c r="AH2" t="n">
        <v>518608.8064392573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2.4715</v>
      </c>
      <c r="E3" t="n">
        <v>40.46</v>
      </c>
      <c r="F3" t="n">
        <v>35.39</v>
      </c>
      <c r="G3" t="n">
        <v>16.99</v>
      </c>
      <c r="H3" t="n">
        <v>0.3</v>
      </c>
      <c r="I3" t="n">
        <v>125</v>
      </c>
      <c r="J3" t="n">
        <v>117.34</v>
      </c>
      <c r="K3" t="n">
        <v>43.4</v>
      </c>
      <c r="L3" t="n">
        <v>2</v>
      </c>
      <c r="M3" t="n">
        <v>123</v>
      </c>
      <c r="N3" t="n">
        <v>16.94</v>
      </c>
      <c r="O3" t="n">
        <v>14705.49</v>
      </c>
      <c r="P3" t="n">
        <v>344.03</v>
      </c>
      <c r="Q3" t="n">
        <v>795.75</v>
      </c>
      <c r="R3" t="n">
        <v>210.95</v>
      </c>
      <c r="S3" t="n">
        <v>51.23</v>
      </c>
      <c r="T3" t="n">
        <v>78220.14</v>
      </c>
      <c r="U3" t="n">
        <v>0.24</v>
      </c>
      <c r="V3" t="n">
        <v>0.82</v>
      </c>
      <c r="W3" t="n">
        <v>0.31</v>
      </c>
      <c r="X3" t="n">
        <v>4.68</v>
      </c>
      <c r="Y3" t="n">
        <v>0.5</v>
      </c>
      <c r="Z3" t="n">
        <v>10</v>
      </c>
      <c r="AA3" t="n">
        <v>278.1043031205374</v>
      </c>
      <c r="AB3" t="n">
        <v>380.5145766254645</v>
      </c>
      <c r="AC3" t="n">
        <v>344.198799487892</v>
      </c>
      <c r="AD3" t="n">
        <v>278104.3031205374</v>
      </c>
      <c r="AE3" t="n">
        <v>380514.5766254645</v>
      </c>
      <c r="AF3" t="n">
        <v>3.337715675170469e-06</v>
      </c>
      <c r="AG3" t="n">
        <v>9</v>
      </c>
      <c r="AH3" t="n">
        <v>344198.799487892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2.6642</v>
      </c>
      <c r="E4" t="n">
        <v>37.53</v>
      </c>
      <c r="F4" t="n">
        <v>33.59</v>
      </c>
      <c r="G4" t="n">
        <v>25.84</v>
      </c>
      <c r="H4" t="n">
        <v>0.45</v>
      </c>
      <c r="I4" t="n">
        <v>78</v>
      </c>
      <c r="J4" t="n">
        <v>118.63</v>
      </c>
      <c r="K4" t="n">
        <v>43.4</v>
      </c>
      <c r="L4" t="n">
        <v>3</v>
      </c>
      <c r="M4" t="n">
        <v>76</v>
      </c>
      <c r="N4" t="n">
        <v>17.23</v>
      </c>
      <c r="O4" t="n">
        <v>14865.24</v>
      </c>
      <c r="P4" t="n">
        <v>321.48</v>
      </c>
      <c r="Q4" t="n">
        <v>795.72</v>
      </c>
      <c r="R4" t="n">
        <v>150.63</v>
      </c>
      <c r="S4" t="n">
        <v>51.23</v>
      </c>
      <c r="T4" t="n">
        <v>48294.45</v>
      </c>
      <c r="U4" t="n">
        <v>0.34</v>
      </c>
      <c r="V4" t="n">
        <v>0.86</v>
      </c>
      <c r="W4" t="n">
        <v>0.23</v>
      </c>
      <c r="X4" t="n">
        <v>2.88</v>
      </c>
      <c r="Y4" t="n">
        <v>0.5</v>
      </c>
      <c r="Z4" t="n">
        <v>10</v>
      </c>
      <c r="AA4" t="n">
        <v>250.530087669652</v>
      </c>
      <c r="AB4" t="n">
        <v>342.7863185568713</v>
      </c>
      <c r="AC4" t="n">
        <v>310.0712734175253</v>
      </c>
      <c r="AD4" t="n">
        <v>250530.087669652</v>
      </c>
      <c r="AE4" t="n">
        <v>342786.3185568713</v>
      </c>
      <c r="AF4" t="n">
        <v>3.597953510738081e-06</v>
      </c>
      <c r="AG4" t="n">
        <v>9</v>
      </c>
      <c r="AH4" t="n">
        <v>310071.2734175253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2.7584</v>
      </c>
      <c r="E5" t="n">
        <v>36.25</v>
      </c>
      <c r="F5" t="n">
        <v>32.81</v>
      </c>
      <c r="G5" t="n">
        <v>34.53</v>
      </c>
      <c r="H5" t="n">
        <v>0.59</v>
      </c>
      <c r="I5" t="n">
        <v>57</v>
      </c>
      <c r="J5" t="n">
        <v>119.93</v>
      </c>
      <c r="K5" t="n">
        <v>43.4</v>
      </c>
      <c r="L5" t="n">
        <v>4</v>
      </c>
      <c r="M5" t="n">
        <v>55</v>
      </c>
      <c r="N5" t="n">
        <v>17.53</v>
      </c>
      <c r="O5" t="n">
        <v>15025.44</v>
      </c>
      <c r="P5" t="n">
        <v>308.44</v>
      </c>
      <c r="Q5" t="n">
        <v>795.65</v>
      </c>
      <c r="R5" t="n">
        <v>124.75</v>
      </c>
      <c r="S5" t="n">
        <v>51.23</v>
      </c>
      <c r="T5" t="n">
        <v>35460.92</v>
      </c>
      <c r="U5" t="n">
        <v>0.41</v>
      </c>
      <c r="V5" t="n">
        <v>0.88</v>
      </c>
      <c r="W5" t="n">
        <v>0.2</v>
      </c>
      <c r="X5" t="n">
        <v>2.1</v>
      </c>
      <c r="Y5" t="n">
        <v>0.5</v>
      </c>
      <c r="Z5" t="n">
        <v>10</v>
      </c>
      <c r="AA5" t="n">
        <v>230.0073351880699</v>
      </c>
      <c r="AB5" t="n">
        <v>314.7061832116451</v>
      </c>
      <c r="AC5" t="n">
        <v>284.6710667789212</v>
      </c>
      <c r="AD5" t="n">
        <v>230007.3351880699</v>
      </c>
      <c r="AE5" t="n">
        <v>314706.1832116451</v>
      </c>
      <c r="AF5" t="n">
        <v>3.725168892733249e-06</v>
      </c>
      <c r="AG5" t="n">
        <v>8</v>
      </c>
      <c r="AH5" t="n">
        <v>284671.0667789212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2.823</v>
      </c>
      <c r="E6" t="n">
        <v>35.42</v>
      </c>
      <c r="F6" t="n">
        <v>32.29</v>
      </c>
      <c r="G6" t="n">
        <v>44.03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298.24</v>
      </c>
      <c r="Q6" t="n">
        <v>795.64</v>
      </c>
      <c r="R6" t="n">
        <v>107.3</v>
      </c>
      <c r="S6" t="n">
        <v>51.23</v>
      </c>
      <c r="T6" t="n">
        <v>26802.43</v>
      </c>
      <c r="U6" t="n">
        <v>0.48</v>
      </c>
      <c r="V6" t="n">
        <v>0.89</v>
      </c>
      <c r="W6" t="n">
        <v>0.18</v>
      </c>
      <c r="X6" t="n">
        <v>1.58</v>
      </c>
      <c r="Y6" t="n">
        <v>0.5</v>
      </c>
      <c r="Z6" t="n">
        <v>10</v>
      </c>
      <c r="AA6" t="n">
        <v>220.9807087797173</v>
      </c>
      <c r="AB6" t="n">
        <v>302.3555547330916</v>
      </c>
      <c r="AC6" t="n">
        <v>273.499164948141</v>
      </c>
      <c r="AD6" t="n">
        <v>220980.7087797173</v>
      </c>
      <c r="AE6" t="n">
        <v>302355.5547330916</v>
      </c>
      <c r="AF6" t="n">
        <v>3.812410014568576e-06</v>
      </c>
      <c r="AG6" t="n">
        <v>8</v>
      </c>
      <c r="AH6" t="n">
        <v>273499.164948141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2.879</v>
      </c>
      <c r="E7" t="n">
        <v>34.73</v>
      </c>
      <c r="F7" t="n">
        <v>31.79</v>
      </c>
      <c r="G7" t="n">
        <v>52.98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288.5</v>
      </c>
      <c r="Q7" t="n">
        <v>795.65</v>
      </c>
      <c r="R7" t="n">
        <v>90.06</v>
      </c>
      <c r="S7" t="n">
        <v>51.23</v>
      </c>
      <c r="T7" t="n">
        <v>18222.43</v>
      </c>
      <c r="U7" t="n">
        <v>0.57</v>
      </c>
      <c r="V7" t="n">
        <v>0.91</v>
      </c>
      <c r="W7" t="n">
        <v>0.17</v>
      </c>
      <c r="X7" t="n">
        <v>1.08</v>
      </c>
      <c r="Y7" t="n">
        <v>0.5</v>
      </c>
      <c r="Z7" t="n">
        <v>10</v>
      </c>
      <c r="AA7" t="n">
        <v>213.0356546425788</v>
      </c>
      <c r="AB7" t="n">
        <v>291.4847811516134</v>
      </c>
      <c r="AC7" t="n">
        <v>263.6658827400491</v>
      </c>
      <c r="AD7" t="n">
        <v>213035.6546425788</v>
      </c>
      <c r="AE7" t="n">
        <v>291484.7811516134</v>
      </c>
      <c r="AF7" t="n">
        <v>3.888036993249355e-06</v>
      </c>
      <c r="AG7" t="n">
        <v>8</v>
      </c>
      <c r="AH7" t="n">
        <v>263665.8827400491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2.8892</v>
      </c>
      <c r="E8" t="n">
        <v>34.61</v>
      </c>
      <c r="F8" t="n">
        <v>31.81</v>
      </c>
      <c r="G8" t="n">
        <v>63.62</v>
      </c>
      <c r="H8" t="n">
        <v>1</v>
      </c>
      <c r="I8" t="n">
        <v>30</v>
      </c>
      <c r="J8" t="n">
        <v>123.85</v>
      </c>
      <c r="K8" t="n">
        <v>43.4</v>
      </c>
      <c r="L8" t="n">
        <v>7</v>
      </c>
      <c r="M8" t="n">
        <v>28</v>
      </c>
      <c r="N8" t="n">
        <v>18.45</v>
      </c>
      <c r="O8" t="n">
        <v>15508.69</v>
      </c>
      <c r="P8" t="n">
        <v>282.86</v>
      </c>
      <c r="Q8" t="n">
        <v>795.66</v>
      </c>
      <c r="R8" t="n">
        <v>91.59</v>
      </c>
      <c r="S8" t="n">
        <v>51.23</v>
      </c>
      <c r="T8" t="n">
        <v>19017.76</v>
      </c>
      <c r="U8" t="n">
        <v>0.5600000000000001</v>
      </c>
      <c r="V8" t="n">
        <v>0.91</v>
      </c>
      <c r="W8" t="n">
        <v>0.15</v>
      </c>
      <c r="X8" t="n">
        <v>1.11</v>
      </c>
      <c r="Y8" t="n">
        <v>0.5</v>
      </c>
      <c r="Z8" t="n">
        <v>10</v>
      </c>
      <c r="AA8" t="n">
        <v>209.8543028241575</v>
      </c>
      <c r="AB8" t="n">
        <v>287.1319152423148</v>
      </c>
      <c r="AC8" t="n">
        <v>259.7284482438469</v>
      </c>
      <c r="AD8" t="n">
        <v>209854.3028241575</v>
      </c>
      <c r="AE8" t="n">
        <v>287131.9152423149</v>
      </c>
      <c r="AF8" t="n">
        <v>3.901811907223355e-06</v>
      </c>
      <c r="AG8" t="n">
        <v>8</v>
      </c>
      <c r="AH8" t="n">
        <v>259728.4482438469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2.9114</v>
      </c>
      <c r="E9" t="n">
        <v>34.35</v>
      </c>
      <c r="F9" t="n">
        <v>31.64</v>
      </c>
      <c r="G9" t="n">
        <v>73.02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24</v>
      </c>
      <c r="N9" t="n">
        <v>18.76</v>
      </c>
      <c r="O9" t="n">
        <v>15670.68</v>
      </c>
      <c r="P9" t="n">
        <v>276.13</v>
      </c>
      <c r="Q9" t="n">
        <v>795.65</v>
      </c>
      <c r="R9" t="n">
        <v>85.79000000000001</v>
      </c>
      <c r="S9" t="n">
        <v>51.23</v>
      </c>
      <c r="T9" t="n">
        <v>16137.29</v>
      </c>
      <c r="U9" t="n">
        <v>0.6</v>
      </c>
      <c r="V9" t="n">
        <v>0.91</v>
      </c>
      <c r="W9" t="n">
        <v>0.15</v>
      </c>
      <c r="X9" t="n">
        <v>0.9399999999999999</v>
      </c>
      <c r="Y9" t="n">
        <v>0.5</v>
      </c>
      <c r="Z9" t="n">
        <v>10</v>
      </c>
      <c r="AA9" t="n">
        <v>205.4973442250679</v>
      </c>
      <c r="AB9" t="n">
        <v>281.1705322715959</v>
      </c>
      <c r="AC9" t="n">
        <v>254.3360112969979</v>
      </c>
      <c r="AD9" t="n">
        <v>205497.3442250679</v>
      </c>
      <c r="AE9" t="n">
        <v>281170.5322715959</v>
      </c>
      <c r="AF9" t="n">
        <v>3.931792602343235e-06</v>
      </c>
      <c r="AG9" t="n">
        <v>8</v>
      </c>
      <c r="AH9" t="n">
        <v>254336.0112969979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2.9265</v>
      </c>
      <c r="E10" t="n">
        <v>34.17</v>
      </c>
      <c r="F10" t="n">
        <v>31.54</v>
      </c>
      <c r="G10" t="n">
        <v>82.27</v>
      </c>
      <c r="H10" t="n">
        <v>1.26</v>
      </c>
      <c r="I10" t="n">
        <v>23</v>
      </c>
      <c r="J10" t="n">
        <v>126.48</v>
      </c>
      <c r="K10" t="n">
        <v>43.4</v>
      </c>
      <c r="L10" t="n">
        <v>9</v>
      </c>
      <c r="M10" t="n">
        <v>21</v>
      </c>
      <c r="N10" t="n">
        <v>19.08</v>
      </c>
      <c r="O10" t="n">
        <v>15833.12</v>
      </c>
      <c r="P10" t="n">
        <v>268.49</v>
      </c>
      <c r="Q10" t="n">
        <v>795.64</v>
      </c>
      <c r="R10" t="n">
        <v>82.34999999999999</v>
      </c>
      <c r="S10" t="n">
        <v>51.23</v>
      </c>
      <c r="T10" t="n">
        <v>14433.34</v>
      </c>
      <c r="U10" t="n">
        <v>0.62</v>
      </c>
      <c r="V10" t="n">
        <v>0.92</v>
      </c>
      <c r="W10" t="n">
        <v>0.14</v>
      </c>
      <c r="X10" t="n">
        <v>0.83</v>
      </c>
      <c r="Y10" t="n">
        <v>0.5</v>
      </c>
      <c r="Z10" t="n">
        <v>10</v>
      </c>
      <c r="AA10" t="n">
        <v>201.1553068986654</v>
      </c>
      <c r="AB10" t="n">
        <v>275.2295652444477</v>
      </c>
      <c r="AC10" t="n">
        <v>248.9620418247193</v>
      </c>
      <c r="AD10" t="n">
        <v>201155.3068986654</v>
      </c>
      <c r="AE10" t="n">
        <v>275229.5652444477</v>
      </c>
      <c r="AF10" t="n">
        <v>3.952184876951802e-06</v>
      </c>
      <c r="AG10" t="n">
        <v>8</v>
      </c>
      <c r="AH10" t="n">
        <v>248962.0418247193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2.9437</v>
      </c>
      <c r="E11" t="n">
        <v>33.97</v>
      </c>
      <c r="F11" t="n">
        <v>31.41</v>
      </c>
      <c r="G11" t="n">
        <v>94.23</v>
      </c>
      <c r="H11" t="n">
        <v>1.38</v>
      </c>
      <c r="I11" t="n">
        <v>20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261.86</v>
      </c>
      <c r="Q11" t="n">
        <v>795.64</v>
      </c>
      <c r="R11" t="n">
        <v>77.88</v>
      </c>
      <c r="S11" t="n">
        <v>51.23</v>
      </c>
      <c r="T11" t="n">
        <v>12210.49</v>
      </c>
      <c r="U11" t="n">
        <v>0.66</v>
      </c>
      <c r="V11" t="n">
        <v>0.92</v>
      </c>
      <c r="W11" t="n">
        <v>0.14</v>
      </c>
      <c r="X11" t="n">
        <v>0.7</v>
      </c>
      <c r="Y11" t="n">
        <v>0.5</v>
      </c>
      <c r="Z11" t="n">
        <v>10</v>
      </c>
      <c r="AA11" t="n">
        <v>197.2139910883881</v>
      </c>
      <c r="AB11" t="n">
        <v>269.8368830742471</v>
      </c>
      <c r="AC11" t="n">
        <v>244.0840296721639</v>
      </c>
      <c r="AD11" t="n">
        <v>197213.9910883881</v>
      </c>
      <c r="AE11" t="n">
        <v>269836.8830742471</v>
      </c>
      <c r="AF11" t="n">
        <v>3.975413163260899e-06</v>
      </c>
      <c r="AG11" t="n">
        <v>8</v>
      </c>
      <c r="AH11" t="n">
        <v>244084.0296721639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2.9519</v>
      </c>
      <c r="E12" t="n">
        <v>33.88</v>
      </c>
      <c r="F12" t="n">
        <v>31.36</v>
      </c>
      <c r="G12" t="n">
        <v>104.54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15</v>
      </c>
      <c r="N12" t="n">
        <v>19.73</v>
      </c>
      <c r="O12" t="n">
        <v>16159.39</v>
      </c>
      <c r="P12" t="n">
        <v>254.84</v>
      </c>
      <c r="Q12" t="n">
        <v>795.64</v>
      </c>
      <c r="R12" t="n">
        <v>76.62</v>
      </c>
      <c r="S12" t="n">
        <v>51.23</v>
      </c>
      <c r="T12" t="n">
        <v>11591.78</v>
      </c>
      <c r="U12" t="n">
        <v>0.67</v>
      </c>
      <c r="V12" t="n">
        <v>0.92</v>
      </c>
      <c r="W12" t="n">
        <v>0.13</v>
      </c>
      <c r="X12" t="n">
        <v>0.66</v>
      </c>
      <c r="Y12" t="n">
        <v>0.5</v>
      </c>
      <c r="Z12" t="n">
        <v>10</v>
      </c>
      <c r="AA12" t="n">
        <v>193.5781128653222</v>
      </c>
      <c r="AB12" t="n">
        <v>264.8621140858244</v>
      </c>
      <c r="AC12" t="n">
        <v>239.5840456538626</v>
      </c>
      <c r="AD12" t="n">
        <v>193578.1128653222</v>
      </c>
      <c r="AE12" t="n">
        <v>264862.1140858243</v>
      </c>
      <c r="AF12" t="n">
        <v>3.986487113710584e-06</v>
      </c>
      <c r="AG12" t="n">
        <v>8</v>
      </c>
      <c r="AH12" t="n">
        <v>239584.0456538626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2.9573</v>
      </c>
      <c r="E13" t="n">
        <v>33.81</v>
      </c>
      <c r="F13" t="n">
        <v>31.32</v>
      </c>
      <c r="G13" t="n">
        <v>110.56</v>
      </c>
      <c r="H13" t="n">
        <v>1.63</v>
      </c>
      <c r="I13" t="n">
        <v>17</v>
      </c>
      <c r="J13" t="n">
        <v>130.45</v>
      </c>
      <c r="K13" t="n">
        <v>43.4</v>
      </c>
      <c r="L13" t="n">
        <v>12</v>
      </c>
      <c r="M13" t="n">
        <v>9</v>
      </c>
      <c r="N13" t="n">
        <v>20.05</v>
      </c>
      <c r="O13" t="n">
        <v>16323.22</v>
      </c>
      <c r="P13" t="n">
        <v>249.61</v>
      </c>
      <c r="Q13" t="n">
        <v>795.64</v>
      </c>
      <c r="R13" t="n">
        <v>75.02</v>
      </c>
      <c r="S13" t="n">
        <v>51.23</v>
      </c>
      <c r="T13" t="n">
        <v>10793.59</v>
      </c>
      <c r="U13" t="n">
        <v>0.68</v>
      </c>
      <c r="V13" t="n">
        <v>0.92</v>
      </c>
      <c r="W13" t="n">
        <v>0.14</v>
      </c>
      <c r="X13" t="n">
        <v>0.62</v>
      </c>
      <c r="Y13" t="n">
        <v>0.5</v>
      </c>
      <c r="Z13" t="n">
        <v>10</v>
      </c>
      <c r="AA13" t="n">
        <v>190.9121843581137</v>
      </c>
      <c r="AB13" t="n">
        <v>261.2144730897984</v>
      </c>
      <c r="AC13" t="n">
        <v>236.2845303949999</v>
      </c>
      <c r="AD13" t="n">
        <v>190912.1843581137</v>
      </c>
      <c r="AE13" t="n">
        <v>261214.4730897984</v>
      </c>
      <c r="AF13" t="n">
        <v>3.993779715226231e-06</v>
      </c>
      <c r="AG13" t="n">
        <v>8</v>
      </c>
      <c r="AH13" t="n">
        <v>236284.5303949999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2.9633</v>
      </c>
      <c r="E14" t="n">
        <v>33.75</v>
      </c>
      <c r="F14" t="n">
        <v>31.28</v>
      </c>
      <c r="G14" t="n">
        <v>117.3</v>
      </c>
      <c r="H14" t="n">
        <v>1.74</v>
      </c>
      <c r="I14" t="n">
        <v>16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249.05</v>
      </c>
      <c r="Q14" t="n">
        <v>795.64</v>
      </c>
      <c r="R14" t="n">
        <v>73.06999999999999</v>
      </c>
      <c r="S14" t="n">
        <v>51.23</v>
      </c>
      <c r="T14" t="n">
        <v>9828.440000000001</v>
      </c>
      <c r="U14" t="n">
        <v>0.7</v>
      </c>
      <c r="V14" t="n">
        <v>0.92</v>
      </c>
      <c r="W14" t="n">
        <v>0.15</v>
      </c>
      <c r="X14" t="n">
        <v>0.58</v>
      </c>
      <c r="Y14" t="n">
        <v>0.5</v>
      </c>
      <c r="Z14" t="n">
        <v>10</v>
      </c>
      <c r="AA14" t="n">
        <v>190.3743601107137</v>
      </c>
      <c r="AB14" t="n">
        <v>260.4785982273749</v>
      </c>
      <c r="AC14" t="n">
        <v>235.6188863966389</v>
      </c>
      <c r="AD14" t="n">
        <v>190374.3601107137</v>
      </c>
      <c r="AE14" t="n">
        <v>260478.5982273749</v>
      </c>
      <c r="AF14" t="n">
        <v>4.001882605799171e-06</v>
      </c>
      <c r="AG14" t="n">
        <v>8</v>
      </c>
      <c r="AH14" t="n">
        <v>235618.8863966389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2.1566</v>
      </c>
      <c r="E2" t="n">
        <v>46.37</v>
      </c>
      <c r="F2" t="n">
        <v>39.9</v>
      </c>
      <c r="G2" t="n">
        <v>9.970000000000001</v>
      </c>
      <c r="H2" t="n">
        <v>0.2</v>
      </c>
      <c r="I2" t="n">
        <v>240</v>
      </c>
      <c r="J2" t="n">
        <v>89.87</v>
      </c>
      <c r="K2" t="n">
        <v>37.55</v>
      </c>
      <c r="L2" t="n">
        <v>1</v>
      </c>
      <c r="M2" t="n">
        <v>238</v>
      </c>
      <c r="N2" t="n">
        <v>11.32</v>
      </c>
      <c r="O2" t="n">
        <v>11317.98</v>
      </c>
      <c r="P2" t="n">
        <v>330.04</v>
      </c>
      <c r="Q2" t="n">
        <v>795.71</v>
      </c>
      <c r="R2" t="n">
        <v>362.09</v>
      </c>
      <c r="S2" t="n">
        <v>51.23</v>
      </c>
      <c r="T2" t="n">
        <v>153216.94</v>
      </c>
      <c r="U2" t="n">
        <v>0.14</v>
      </c>
      <c r="V2" t="n">
        <v>0.72</v>
      </c>
      <c r="W2" t="n">
        <v>0.49</v>
      </c>
      <c r="X2" t="n">
        <v>9.19</v>
      </c>
      <c r="Y2" t="n">
        <v>0.5</v>
      </c>
      <c r="Z2" t="n">
        <v>10</v>
      </c>
      <c r="AA2" t="n">
        <v>313.6121275350795</v>
      </c>
      <c r="AB2" t="n">
        <v>429.0979484840967</v>
      </c>
      <c r="AC2" t="n">
        <v>388.1454425235269</v>
      </c>
      <c r="AD2" t="n">
        <v>313612.1275350795</v>
      </c>
      <c r="AE2" t="n">
        <v>429097.9484840967</v>
      </c>
      <c r="AF2" t="n">
        <v>2.95294173918771e-06</v>
      </c>
      <c r="AG2" t="n">
        <v>11</v>
      </c>
      <c r="AH2" t="n">
        <v>388145.4425235268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2.6084</v>
      </c>
      <c r="E3" t="n">
        <v>38.34</v>
      </c>
      <c r="F3" t="n">
        <v>34.49</v>
      </c>
      <c r="G3" t="n">
        <v>20.49</v>
      </c>
      <c r="H3" t="n">
        <v>0.39</v>
      </c>
      <c r="I3" t="n">
        <v>101</v>
      </c>
      <c r="J3" t="n">
        <v>91.09999999999999</v>
      </c>
      <c r="K3" t="n">
        <v>37.55</v>
      </c>
      <c r="L3" t="n">
        <v>2</v>
      </c>
      <c r="M3" t="n">
        <v>99</v>
      </c>
      <c r="N3" t="n">
        <v>11.54</v>
      </c>
      <c r="O3" t="n">
        <v>11468.97</v>
      </c>
      <c r="P3" t="n">
        <v>278.03</v>
      </c>
      <c r="Q3" t="n">
        <v>795.7</v>
      </c>
      <c r="R3" t="n">
        <v>180.99</v>
      </c>
      <c r="S3" t="n">
        <v>51.23</v>
      </c>
      <c r="T3" t="n">
        <v>63360.32</v>
      </c>
      <c r="U3" t="n">
        <v>0.28</v>
      </c>
      <c r="V3" t="n">
        <v>0.84</v>
      </c>
      <c r="W3" t="n">
        <v>0.27</v>
      </c>
      <c r="X3" t="n">
        <v>3.78</v>
      </c>
      <c r="Y3" t="n">
        <v>0.5</v>
      </c>
      <c r="Z3" t="n">
        <v>10</v>
      </c>
      <c r="AA3" t="n">
        <v>229.1990434135528</v>
      </c>
      <c r="AB3" t="n">
        <v>313.600242746435</v>
      </c>
      <c r="AC3" t="n">
        <v>283.6706757195132</v>
      </c>
      <c r="AD3" t="n">
        <v>229199.0434135528</v>
      </c>
      <c r="AE3" t="n">
        <v>313600.242746435</v>
      </c>
      <c r="AF3" t="n">
        <v>3.571572490261162e-06</v>
      </c>
      <c r="AG3" t="n">
        <v>9</v>
      </c>
      <c r="AH3" t="n">
        <v>283670.6757195132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2.7658</v>
      </c>
      <c r="E4" t="n">
        <v>36.16</v>
      </c>
      <c r="F4" t="n">
        <v>33.03</v>
      </c>
      <c r="G4" t="n">
        <v>31.45</v>
      </c>
      <c r="H4" t="n">
        <v>0.57</v>
      </c>
      <c r="I4" t="n">
        <v>63</v>
      </c>
      <c r="J4" t="n">
        <v>92.31999999999999</v>
      </c>
      <c r="K4" t="n">
        <v>37.55</v>
      </c>
      <c r="L4" t="n">
        <v>3</v>
      </c>
      <c r="M4" t="n">
        <v>61</v>
      </c>
      <c r="N4" t="n">
        <v>11.77</v>
      </c>
      <c r="O4" t="n">
        <v>11620.34</v>
      </c>
      <c r="P4" t="n">
        <v>258.82</v>
      </c>
      <c r="Q4" t="n">
        <v>795.6900000000001</v>
      </c>
      <c r="R4" t="n">
        <v>131.99</v>
      </c>
      <c r="S4" t="n">
        <v>51.23</v>
      </c>
      <c r="T4" t="n">
        <v>39051.28</v>
      </c>
      <c r="U4" t="n">
        <v>0.39</v>
      </c>
      <c r="V4" t="n">
        <v>0.87</v>
      </c>
      <c r="W4" t="n">
        <v>0.21</v>
      </c>
      <c r="X4" t="n">
        <v>2.32</v>
      </c>
      <c r="Y4" t="n">
        <v>0.5</v>
      </c>
      <c r="Z4" t="n">
        <v>10</v>
      </c>
      <c r="AA4" t="n">
        <v>202.5347804499341</v>
      </c>
      <c r="AB4" t="n">
        <v>277.1170218153705</v>
      </c>
      <c r="AC4" t="n">
        <v>250.6693621895757</v>
      </c>
      <c r="AD4" t="n">
        <v>202534.7804499341</v>
      </c>
      <c r="AE4" t="n">
        <v>277117.0218153705</v>
      </c>
      <c r="AF4" t="n">
        <v>3.787093694818403e-06</v>
      </c>
      <c r="AG4" t="n">
        <v>8</v>
      </c>
      <c r="AH4" t="n">
        <v>250669.3621895757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2.8412</v>
      </c>
      <c r="E5" t="n">
        <v>35.2</v>
      </c>
      <c r="F5" t="n">
        <v>32.39</v>
      </c>
      <c r="G5" t="n">
        <v>42.24</v>
      </c>
      <c r="H5" t="n">
        <v>0.75</v>
      </c>
      <c r="I5" t="n">
        <v>46</v>
      </c>
      <c r="J5" t="n">
        <v>93.55</v>
      </c>
      <c r="K5" t="n">
        <v>37.55</v>
      </c>
      <c r="L5" t="n">
        <v>4</v>
      </c>
      <c r="M5" t="n">
        <v>44</v>
      </c>
      <c r="N5" t="n">
        <v>12</v>
      </c>
      <c r="O5" t="n">
        <v>11772.07</v>
      </c>
      <c r="P5" t="n">
        <v>246.8</v>
      </c>
      <c r="Q5" t="n">
        <v>795.7</v>
      </c>
      <c r="R5" t="n">
        <v>110.65</v>
      </c>
      <c r="S5" t="n">
        <v>51.23</v>
      </c>
      <c r="T5" t="n">
        <v>28465.63</v>
      </c>
      <c r="U5" t="n">
        <v>0.46</v>
      </c>
      <c r="V5" t="n">
        <v>0.89</v>
      </c>
      <c r="W5" t="n">
        <v>0.18</v>
      </c>
      <c r="X5" t="n">
        <v>1.68</v>
      </c>
      <c r="Y5" t="n">
        <v>0.5</v>
      </c>
      <c r="Z5" t="n">
        <v>10</v>
      </c>
      <c r="AA5" t="n">
        <v>192.7425308076095</v>
      </c>
      <c r="AB5" t="n">
        <v>263.7188338511838</v>
      </c>
      <c r="AC5" t="n">
        <v>238.5498784802118</v>
      </c>
      <c r="AD5" t="n">
        <v>192742.5308076095</v>
      </c>
      <c r="AE5" t="n">
        <v>263718.8338511838</v>
      </c>
      <c r="AF5" t="n">
        <v>3.890335745794362e-06</v>
      </c>
      <c r="AG5" t="n">
        <v>8</v>
      </c>
      <c r="AH5" t="n">
        <v>238549.8784802118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2.9099</v>
      </c>
      <c r="E6" t="n">
        <v>34.37</v>
      </c>
      <c r="F6" t="n">
        <v>31.76</v>
      </c>
      <c r="G6" t="n">
        <v>54.45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33</v>
      </c>
      <c r="N6" t="n">
        <v>12.23</v>
      </c>
      <c r="O6" t="n">
        <v>11924.18</v>
      </c>
      <c r="P6" t="n">
        <v>233.73</v>
      </c>
      <c r="Q6" t="n">
        <v>795.65</v>
      </c>
      <c r="R6" t="n">
        <v>90.06</v>
      </c>
      <c r="S6" t="n">
        <v>51.23</v>
      </c>
      <c r="T6" t="n">
        <v>18225.54</v>
      </c>
      <c r="U6" t="n">
        <v>0.57</v>
      </c>
      <c r="V6" t="n">
        <v>0.91</v>
      </c>
      <c r="W6" t="n">
        <v>0.14</v>
      </c>
      <c r="X6" t="n">
        <v>1.06</v>
      </c>
      <c r="Y6" t="n">
        <v>0.5</v>
      </c>
      <c r="Z6" t="n">
        <v>10</v>
      </c>
      <c r="AA6" t="n">
        <v>183.252409856107</v>
      </c>
      <c r="AB6" t="n">
        <v>250.7340316907567</v>
      </c>
      <c r="AC6" t="n">
        <v>226.8043276136875</v>
      </c>
      <c r="AD6" t="n">
        <v>183252.409856107</v>
      </c>
      <c r="AE6" t="n">
        <v>250734.0316907567</v>
      </c>
      <c r="AF6" t="n">
        <v>3.984403768367948e-06</v>
      </c>
      <c r="AG6" t="n">
        <v>8</v>
      </c>
      <c r="AH6" t="n">
        <v>226804.3276136876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2.9239</v>
      </c>
      <c r="E7" t="n">
        <v>34.2</v>
      </c>
      <c r="F7" t="n">
        <v>31.73</v>
      </c>
      <c r="G7" t="n">
        <v>68</v>
      </c>
      <c r="H7" t="n">
        <v>1.1</v>
      </c>
      <c r="I7" t="n">
        <v>28</v>
      </c>
      <c r="J7" t="n">
        <v>96.02</v>
      </c>
      <c r="K7" t="n">
        <v>37.55</v>
      </c>
      <c r="L7" t="n">
        <v>6</v>
      </c>
      <c r="M7" t="n">
        <v>26</v>
      </c>
      <c r="N7" t="n">
        <v>12.47</v>
      </c>
      <c r="O7" t="n">
        <v>12076.67</v>
      </c>
      <c r="P7" t="n">
        <v>225.68</v>
      </c>
      <c r="Q7" t="n">
        <v>795.64</v>
      </c>
      <c r="R7" t="n">
        <v>88.78</v>
      </c>
      <c r="S7" t="n">
        <v>51.23</v>
      </c>
      <c r="T7" t="n">
        <v>17619.9</v>
      </c>
      <c r="U7" t="n">
        <v>0.58</v>
      </c>
      <c r="V7" t="n">
        <v>0.91</v>
      </c>
      <c r="W7" t="n">
        <v>0.15</v>
      </c>
      <c r="X7" t="n">
        <v>1.03</v>
      </c>
      <c r="Y7" t="n">
        <v>0.5</v>
      </c>
      <c r="Z7" t="n">
        <v>10</v>
      </c>
      <c r="AA7" t="n">
        <v>178.9076469902463</v>
      </c>
      <c r="AB7" t="n">
        <v>244.7893354602794</v>
      </c>
      <c r="AC7" t="n">
        <v>221.4269848480115</v>
      </c>
      <c r="AD7" t="n">
        <v>178907.6469902463</v>
      </c>
      <c r="AE7" t="n">
        <v>244789.3354602794</v>
      </c>
      <c r="AF7" t="n">
        <v>4.003573379954996e-06</v>
      </c>
      <c r="AG7" t="n">
        <v>8</v>
      </c>
      <c r="AH7" t="n">
        <v>221426.9848480115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2.9444</v>
      </c>
      <c r="E8" t="n">
        <v>33.96</v>
      </c>
      <c r="F8" t="n">
        <v>31.57</v>
      </c>
      <c r="G8" t="n">
        <v>78.92</v>
      </c>
      <c r="H8" t="n">
        <v>1.27</v>
      </c>
      <c r="I8" t="n">
        <v>24</v>
      </c>
      <c r="J8" t="n">
        <v>97.26000000000001</v>
      </c>
      <c r="K8" t="n">
        <v>37.55</v>
      </c>
      <c r="L8" t="n">
        <v>7</v>
      </c>
      <c r="M8" t="n">
        <v>17</v>
      </c>
      <c r="N8" t="n">
        <v>12.71</v>
      </c>
      <c r="O8" t="n">
        <v>12229.54</v>
      </c>
      <c r="P8" t="n">
        <v>215.48</v>
      </c>
      <c r="Q8" t="n">
        <v>795.64</v>
      </c>
      <c r="R8" t="n">
        <v>83.09</v>
      </c>
      <c r="S8" t="n">
        <v>51.23</v>
      </c>
      <c r="T8" t="n">
        <v>14794.94</v>
      </c>
      <c r="U8" t="n">
        <v>0.62</v>
      </c>
      <c r="V8" t="n">
        <v>0.91</v>
      </c>
      <c r="W8" t="n">
        <v>0.15</v>
      </c>
      <c r="X8" t="n">
        <v>0.86</v>
      </c>
      <c r="Y8" t="n">
        <v>0.5</v>
      </c>
      <c r="Z8" t="n">
        <v>10</v>
      </c>
      <c r="AA8" t="n">
        <v>173.305901731359</v>
      </c>
      <c r="AB8" t="n">
        <v>237.1247804655144</v>
      </c>
      <c r="AC8" t="n">
        <v>214.4939242246739</v>
      </c>
      <c r="AD8" t="n">
        <v>173305.901731359</v>
      </c>
      <c r="AE8" t="n">
        <v>237124.7804655145</v>
      </c>
      <c r="AF8" t="n">
        <v>4.031643168350316e-06</v>
      </c>
      <c r="AG8" t="n">
        <v>8</v>
      </c>
      <c r="AH8" t="n">
        <v>214493.9242246739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2.9586</v>
      </c>
      <c r="E9" t="n">
        <v>33.8</v>
      </c>
      <c r="F9" t="n">
        <v>31.46</v>
      </c>
      <c r="G9" t="n">
        <v>89.89</v>
      </c>
      <c r="H9" t="n">
        <v>1.43</v>
      </c>
      <c r="I9" t="n">
        <v>21</v>
      </c>
      <c r="J9" t="n">
        <v>98.5</v>
      </c>
      <c r="K9" t="n">
        <v>37.55</v>
      </c>
      <c r="L9" t="n">
        <v>8</v>
      </c>
      <c r="M9" t="n">
        <v>4</v>
      </c>
      <c r="N9" t="n">
        <v>12.95</v>
      </c>
      <c r="O9" t="n">
        <v>12382.79</v>
      </c>
      <c r="P9" t="n">
        <v>209.9</v>
      </c>
      <c r="Q9" t="n">
        <v>795.6799999999999</v>
      </c>
      <c r="R9" t="n">
        <v>79.09999999999999</v>
      </c>
      <c r="S9" t="n">
        <v>51.23</v>
      </c>
      <c r="T9" t="n">
        <v>12816.12</v>
      </c>
      <c r="U9" t="n">
        <v>0.65</v>
      </c>
      <c r="V9" t="n">
        <v>0.92</v>
      </c>
      <c r="W9" t="n">
        <v>0.16</v>
      </c>
      <c r="X9" t="n">
        <v>0.76</v>
      </c>
      <c r="Y9" t="n">
        <v>0.5</v>
      </c>
      <c r="Z9" t="n">
        <v>10</v>
      </c>
      <c r="AA9" t="n">
        <v>170.1545521022663</v>
      </c>
      <c r="AB9" t="n">
        <v>232.8129648752584</v>
      </c>
      <c r="AC9" t="n">
        <v>210.5936222626794</v>
      </c>
      <c r="AD9" t="n">
        <v>170154.5521022663</v>
      </c>
      <c r="AE9" t="n">
        <v>232812.9648752584</v>
      </c>
      <c r="AF9" t="n">
        <v>4.051086631531465e-06</v>
      </c>
      <c r="AG9" t="n">
        <v>8</v>
      </c>
      <c r="AH9" t="n">
        <v>210593.6222626794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2.9577</v>
      </c>
      <c r="E10" t="n">
        <v>33.81</v>
      </c>
      <c r="F10" t="n">
        <v>31.47</v>
      </c>
      <c r="G10" t="n">
        <v>89.93000000000001</v>
      </c>
      <c r="H10" t="n">
        <v>1.59</v>
      </c>
      <c r="I10" t="n">
        <v>21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212.47</v>
      </c>
      <c r="Q10" t="n">
        <v>795.66</v>
      </c>
      <c r="R10" t="n">
        <v>79.23</v>
      </c>
      <c r="S10" t="n">
        <v>51.23</v>
      </c>
      <c r="T10" t="n">
        <v>12880.04</v>
      </c>
      <c r="U10" t="n">
        <v>0.65</v>
      </c>
      <c r="V10" t="n">
        <v>0.92</v>
      </c>
      <c r="W10" t="n">
        <v>0.17</v>
      </c>
      <c r="X10" t="n">
        <v>0.77</v>
      </c>
      <c r="Y10" t="n">
        <v>0.5</v>
      </c>
      <c r="Z10" t="n">
        <v>10</v>
      </c>
      <c r="AA10" t="n">
        <v>171.374106004479</v>
      </c>
      <c r="AB10" t="n">
        <v>234.4816123271859</v>
      </c>
      <c r="AC10" t="n">
        <v>212.1030163437569</v>
      </c>
      <c r="AD10" t="n">
        <v>171374.106004479</v>
      </c>
      <c r="AE10" t="n">
        <v>234481.6123271859</v>
      </c>
      <c r="AF10" t="n">
        <v>4.049854299358012e-06</v>
      </c>
      <c r="AG10" t="n">
        <v>8</v>
      </c>
      <c r="AH10" t="n">
        <v>212103.0163437569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1.3353</v>
      </c>
      <c r="E2" t="n">
        <v>74.89</v>
      </c>
      <c r="F2" t="n">
        <v>51.84</v>
      </c>
      <c r="G2" t="n">
        <v>5.89</v>
      </c>
      <c r="H2" t="n">
        <v>0.09</v>
      </c>
      <c r="I2" t="n">
        <v>528</v>
      </c>
      <c r="J2" t="n">
        <v>194.77</v>
      </c>
      <c r="K2" t="n">
        <v>54.38</v>
      </c>
      <c r="L2" t="n">
        <v>1</v>
      </c>
      <c r="M2" t="n">
        <v>526</v>
      </c>
      <c r="N2" t="n">
        <v>39.4</v>
      </c>
      <c r="O2" t="n">
        <v>24256.19</v>
      </c>
      <c r="P2" t="n">
        <v>721.24</v>
      </c>
      <c r="Q2" t="n">
        <v>796.02</v>
      </c>
      <c r="R2" t="n">
        <v>763.38</v>
      </c>
      <c r="S2" t="n">
        <v>51.23</v>
      </c>
      <c r="T2" t="n">
        <v>352423.19</v>
      </c>
      <c r="U2" t="n">
        <v>0.07000000000000001</v>
      </c>
      <c r="V2" t="n">
        <v>0.5600000000000001</v>
      </c>
      <c r="W2" t="n">
        <v>0.96</v>
      </c>
      <c r="X2" t="n">
        <v>21.12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2.0869</v>
      </c>
      <c r="E3" t="n">
        <v>47.92</v>
      </c>
      <c r="F3" t="n">
        <v>37.97</v>
      </c>
      <c r="G3" t="n">
        <v>11.93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524.74</v>
      </c>
      <c r="Q3" t="n">
        <v>795.6799999999999</v>
      </c>
      <c r="R3" t="n">
        <v>297.77</v>
      </c>
      <c r="S3" t="n">
        <v>51.23</v>
      </c>
      <c r="T3" t="n">
        <v>121300.62</v>
      </c>
      <c r="U3" t="n">
        <v>0.17</v>
      </c>
      <c r="V3" t="n">
        <v>0.76</v>
      </c>
      <c r="W3" t="n">
        <v>0.41</v>
      </c>
      <c r="X3" t="n">
        <v>7.27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35.08</v>
      </c>
      <c r="G4" t="n">
        <v>17.99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482.14</v>
      </c>
      <c r="Q4" t="n">
        <v>795.65</v>
      </c>
      <c r="R4" t="n">
        <v>200.82</v>
      </c>
      <c r="S4" t="n">
        <v>51.23</v>
      </c>
      <c r="T4" t="n">
        <v>73195.42</v>
      </c>
      <c r="U4" t="n">
        <v>0.26</v>
      </c>
      <c r="V4" t="n">
        <v>0.82</v>
      </c>
      <c r="W4" t="n">
        <v>0.3</v>
      </c>
      <c r="X4" t="n">
        <v>4.38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2.5253</v>
      </c>
      <c r="E5" t="n">
        <v>39.6</v>
      </c>
      <c r="F5" t="n">
        <v>33.82</v>
      </c>
      <c r="G5" t="n">
        <v>24.15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462.02</v>
      </c>
      <c r="Q5" t="n">
        <v>795.6799999999999</v>
      </c>
      <c r="R5" t="n">
        <v>158.25</v>
      </c>
      <c r="S5" t="n">
        <v>51.23</v>
      </c>
      <c r="T5" t="n">
        <v>52076.63</v>
      </c>
      <c r="U5" t="n">
        <v>0.32</v>
      </c>
      <c r="V5" t="n">
        <v>0.85</v>
      </c>
      <c r="W5" t="n">
        <v>0.24</v>
      </c>
      <c r="X5" t="n">
        <v>3.11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2.6165</v>
      </c>
      <c r="E6" t="n">
        <v>38.22</v>
      </c>
      <c r="F6" t="n">
        <v>33.13</v>
      </c>
      <c r="G6" t="n">
        <v>30.12</v>
      </c>
      <c r="H6" t="n">
        <v>0.44</v>
      </c>
      <c r="I6" t="n">
        <v>66</v>
      </c>
      <c r="J6" t="n">
        <v>201.01</v>
      </c>
      <c r="K6" t="n">
        <v>54.38</v>
      </c>
      <c r="L6" t="n">
        <v>5</v>
      </c>
      <c r="M6" t="n">
        <v>64</v>
      </c>
      <c r="N6" t="n">
        <v>41.63</v>
      </c>
      <c r="O6" t="n">
        <v>25024.84</v>
      </c>
      <c r="P6" t="n">
        <v>450.41</v>
      </c>
      <c r="Q6" t="n">
        <v>795.64</v>
      </c>
      <c r="R6" t="n">
        <v>135.56</v>
      </c>
      <c r="S6" t="n">
        <v>51.23</v>
      </c>
      <c r="T6" t="n">
        <v>40822.14</v>
      </c>
      <c r="U6" t="n">
        <v>0.38</v>
      </c>
      <c r="V6" t="n">
        <v>0.87</v>
      </c>
      <c r="W6" t="n">
        <v>0.21</v>
      </c>
      <c r="X6" t="n">
        <v>2.43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32.67</v>
      </c>
      <c r="G7" t="n">
        <v>36.3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441.65</v>
      </c>
      <c r="Q7" t="n">
        <v>795.65</v>
      </c>
      <c r="R7" t="n">
        <v>120.2</v>
      </c>
      <c r="S7" t="n">
        <v>51.23</v>
      </c>
      <c r="T7" t="n">
        <v>33202.23</v>
      </c>
      <c r="U7" t="n">
        <v>0.43</v>
      </c>
      <c r="V7" t="n">
        <v>0.88</v>
      </c>
      <c r="W7" t="n">
        <v>0.19</v>
      </c>
      <c r="X7" t="n">
        <v>1.97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2.7257</v>
      </c>
      <c r="E8" t="n">
        <v>36.69</v>
      </c>
      <c r="F8" t="n">
        <v>32.38</v>
      </c>
      <c r="G8" t="n">
        <v>42.24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435.42</v>
      </c>
      <c r="Q8" t="n">
        <v>795.64</v>
      </c>
      <c r="R8" t="n">
        <v>110.6</v>
      </c>
      <c r="S8" t="n">
        <v>51.23</v>
      </c>
      <c r="T8" t="n">
        <v>28438.85</v>
      </c>
      <c r="U8" t="n">
        <v>0.46</v>
      </c>
      <c r="V8" t="n">
        <v>0.89</v>
      </c>
      <c r="W8" t="n">
        <v>0.18</v>
      </c>
      <c r="X8" t="n">
        <v>1.68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2.7618</v>
      </c>
      <c r="E9" t="n">
        <v>36.21</v>
      </c>
      <c r="F9" t="n">
        <v>32.14</v>
      </c>
      <c r="G9" t="n">
        <v>48.2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429.89</v>
      </c>
      <c r="Q9" t="n">
        <v>795.66</v>
      </c>
      <c r="R9" t="n">
        <v>102.21</v>
      </c>
      <c r="S9" t="n">
        <v>51.23</v>
      </c>
      <c r="T9" t="n">
        <v>24278.03</v>
      </c>
      <c r="U9" t="n">
        <v>0.5</v>
      </c>
      <c r="V9" t="n">
        <v>0.9</v>
      </c>
      <c r="W9" t="n">
        <v>0.17</v>
      </c>
      <c r="X9" t="n">
        <v>1.43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2.8098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421.35</v>
      </c>
      <c r="Q10" t="n">
        <v>795.64</v>
      </c>
      <c r="R10" t="n">
        <v>88.18000000000001</v>
      </c>
      <c r="S10" t="n">
        <v>51.23</v>
      </c>
      <c r="T10" t="n">
        <v>17288.18</v>
      </c>
      <c r="U10" t="n">
        <v>0.58</v>
      </c>
      <c r="V10" t="n">
        <v>0.91</v>
      </c>
      <c r="W10" t="n">
        <v>0.14</v>
      </c>
      <c r="X10" t="n">
        <v>1.01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2.8051</v>
      </c>
      <c r="E11" t="n">
        <v>35.65</v>
      </c>
      <c r="F11" t="n">
        <v>31.89</v>
      </c>
      <c r="G11" t="n">
        <v>59.79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422.4</v>
      </c>
      <c r="Q11" t="n">
        <v>795.64</v>
      </c>
      <c r="R11" t="n">
        <v>94.09999999999999</v>
      </c>
      <c r="S11" t="n">
        <v>51.23</v>
      </c>
      <c r="T11" t="n">
        <v>20262.7</v>
      </c>
      <c r="U11" t="n">
        <v>0.54</v>
      </c>
      <c r="V11" t="n">
        <v>0.9</v>
      </c>
      <c r="W11" t="n">
        <v>0.16</v>
      </c>
      <c r="X11" t="n">
        <v>1.18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2.8234</v>
      </c>
      <c r="E12" t="n">
        <v>35.42</v>
      </c>
      <c r="F12" t="n">
        <v>31.77</v>
      </c>
      <c r="G12" t="n">
        <v>65.73999999999999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417.41</v>
      </c>
      <c r="Q12" t="n">
        <v>795.64</v>
      </c>
      <c r="R12" t="n">
        <v>90.31</v>
      </c>
      <c r="S12" t="n">
        <v>51.23</v>
      </c>
      <c r="T12" t="n">
        <v>18380.18</v>
      </c>
      <c r="U12" t="n">
        <v>0.57</v>
      </c>
      <c r="V12" t="n">
        <v>0.91</v>
      </c>
      <c r="W12" t="n">
        <v>0.15</v>
      </c>
      <c r="X12" t="n">
        <v>1.07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2.8429</v>
      </c>
      <c r="E13" t="n">
        <v>35.18</v>
      </c>
      <c r="F13" t="n">
        <v>31.65</v>
      </c>
      <c r="G13" t="n">
        <v>73.03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414.22</v>
      </c>
      <c r="Q13" t="n">
        <v>795.64</v>
      </c>
      <c r="R13" t="n">
        <v>85.98999999999999</v>
      </c>
      <c r="S13" t="n">
        <v>51.23</v>
      </c>
      <c r="T13" t="n">
        <v>16233.83</v>
      </c>
      <c r="U13" t="n">
        <v>0.6</v>
      </c>
      <c r="V13" t="n">
        <v>0.91</v>
      </c>
      <c r="W13" t="n">
        <v>0.15</v>
      </c>
      <c r="X13" t="n">
        <v>0.9399999999999999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2.8555</v>
      </c>
      <c r="E14" t="n">
        <v>35.02</v>
      </c>
      <c r="F14" t="n">
        <v>31.57</v>
      </c>
      <c r="G14" t="n">
        <v>78.92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410.72</v>
      </c>
      <c r="Q14" t="n">
        <v>795.65</v>
      </c>
      <c r="R14" t="n">
        <v>83.34</v>
      </c>
      <c r="S14" t="n">
        <v>51.23</v>
      </c>
      <c r="T14" t="n">
        <v>14921.79</v>
      </c>
      <c r="U14" t="n">
        <v>0.61</v>
      </c>
      <c r="V14" t="n">
        <v>0.91</v>
      </c>
      <c r="W14" t="n">
        <v>0.15</v>
      </c>
      <c r="X14" t="n">
        <v>0.86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2.8688</v>
      </c>
      <c r="E15" t="n">
        <v>34.86</v>
      </c>
      <c r="F15" t="n">
        <v>31.48</v>
      </c>
      <c r="G15" t="n">
        <v>85.87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407.2</v>
      </c>
      <c r="Q15" t="n">
        <v>795.64</v>
      </c>
      <c r="R15" t="n">
        <v>80.56</v>
      </c>
      <c r="S15" t="n">
        <v>51.23</v>
      </c>
      <c r="T15" t="n">
        <v>13541.63</v>
      </c>
      <c r="U15" t="n">
        <v>0.64</v>
      </c>
      <c r="V15" t="n">
        <v>0.92</v>
      </c>
      <c r="W15" t="n">
        <v>0.14</v>
      </c>
      <c r="X15" t="n">
        <v>0.78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2.8747</v>
      </c>
      <c r="E16" t="n">
        <v>34.79</v>
      </c>
      <c r="F16" t="n">
        <v>31.45</v>
      </c>
      <c r="G16" t="n">
        <v>89.87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404.57</v>
      </c>
      <c r="Q16" t="n">
        <v>795.64</v>
      </c>
      <c r="R16" t="n">
        <v>79.5</v>
      </c>
      <c r="S16" t="n">
        <v>51.23</v>
      </c>
      <c r="T16" t="n">
        <v>13014.78</v>
      </c>
      <c r="U16" t="n">
        <v>0.64</v>
      </c>
      <c r="V16" t="n">
        <v>0.92</v>
      </c>
      <c r="W16" t="n">
        <v>0.14</v>
      </c>
      <c r="X16" t="n">
        <v>0.75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2.8891</v>
      </c>
      <c r="E17" t="n">
        <v>34.61</v>
      </c>
      <c r="F17" t="n">
        <v>31.36</v>
      </c>
      <c r="G17" t="n">
        <v>99.02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400.44</v>
      </c>
      <c r="Q17" t="n">
        <v>795.64</v>
      </c>
      <c r="R17" t="n">
        <v>76.13</v>
      </c>
      <c r="S17" t="n">
        <v>51.23</v>
      </c>
      <c r="T17" t="n">
        <v>11343.24</v>
      </c>
      <c r="U17" t="n">
        <v>0.67</v>
      </c>
      <c r="V17" t="n">
        <v>0.92</v>
      </c>
      <c r="W17" t="n">
        <v>0.14</v>
      </c>
      <c r="X17" t="n">
        <v>0.65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2.9045</v>
      </c>
      <c r="E18" t="n">
        <v>34.43</v>
      </c>
      <c r="F18" t="n">
        <v>31.21</v>
      </c>
      <c r="G18" t="n">
        <v>104.04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396.66</v>
      </c>
      <c r="Q18" t="n">
        <v>795.65</v>
      </c>
      <c r="R18" t="n">
        <v>71.43000000000001</v>
      </c>
      <c r="S18" t="n">
        <v>51.23</v>
      </c>
      <c r="T18" t="n">
        <v>8997.99</v>
      </c>
      <c r="U18" t="n">
        <v>0.72</v>
      </c>
      <c r="V18" t="n">
        <v>0.92</v>
      </c>
      <c r="W18" t="n">
        <v>0.13</v>
      </c>
      <c r="X18" t="n">
        <v>0.51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2.9002</v>
      </c>
      <c r="E19" t="n">
        <v>34.48</v>
      </c>
      <c r="F19" t="n">
        <v>31.3</v>
      </c>
      <c r="G19" t="n">
        <v>110.48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395.11</v>
      </c>
      <c r="Q19" t="n">
        <v>795.64</v>
      </c>
      <c r="R19" t="n">
        <v>74.54000000000001</v>
      </c>
      <c r="S19" t="n">
        <v>51.23</v>
      </c>
      <c r="T19" t="n">
        <v>10555.71</v>
      </c>
      <c r="U19" t="n">
        <v>0.6899999999999999</v>
      </c>
      <c r="V19" t="n">
        <v>0.92</v>
      </c>
      <c r="W19" t="n">
        <v>0.13</v>
      </c>
      <c r="X19" t="n">
        <v>0.6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2.9061</v>
      </c>
      <c r="E20" t="n">
        <v>34.41</v>
      </c>
      <c r="F20" t="n">
        <v>31.27</v>
      </c>
      <c r="G20" t="n">
        <v>117.27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392.52</v>
      </c>
      <c r="Q20" t="n">
        <v>795.64</v>
      </c>
      <c r="R20" t="n">
        <v>73.39</v>
      </c>
      <c r="S20" t="n">
        <v>51.23</v>
      </c>
      <c r="T20" t="n">
        <v>9983.65</v>
      </c>
      <c r="U20" t="n">
        <v>0.7</v>
      </c>
      <c r="V20" t="n">
        <v>0.92</v>
      </c>
      <c r="W20" t="n">
        <v>0.13</v>
      </c>
      <c r="X20" t="n">
        <v>0.57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2.9136</v>
      </c>
      <c r="E21" t="n">
        <v>34.32</v>
      </c>
      <c r="F21" t="n">
        <v>31.22</v>
      </c>
      <c r="G21" t="n">
        <v>124.89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389.85</v>
      </c>
      <c r="Q21" t="n">
        <v>795.64</v>
      </c>
      <c r="R21" t="n">
        <v>71.81</v>
      </c>
      <c r="S21" t="n">
        <v>51.23</v>
      </c>
      <c r="T21" t="n">
        <v>9199.33</v>
      </c>
      <c r="U21" t="n">
        <v>0.71</v>
      </c>
      <c r="V21" t="n">
        <v>0.92</v>
      </c>
      <c r="W21" t="n">
        <v>0.13</v>
      </c>
      <c r="X21" t="n">
        <v>0.52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2.9123</v>
      </c>
      <c r="E22" t="n">
        <v>34.34</v>
      </c>
      <c r="F22" t="n">
        <v>31.24</v>
      </c>
      <c r="G22" t="n">
        <v>124.95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387.5</v>
      </c>
      <c r="Q22" t="n">
        <v>795.64</v>
      </c>
      <c r="R22" t="n">
        <v>72.23</v>
      </c>
      <c r="S22" t="n">
        <v>51.23</v>
      </c>
      <c r="T22" t="n">
        <v>9413.379999999999</v>
      </c>
      <c r="U22" t="n">
        <v>0.71</v>
      </c>
      <c r="V22" t="n">
        <v>0.92</v>
      </c>
      <c r="W22" t="n">
        <v>0.13</v>
      </c>
      <c r="X22" t="n">
        <v>0.53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2.9199</v>
      </c>
      <c r="E23" t="n">
        <v>34.25</v>
      </c>
      <c r="F23" t="n">
        <v>31.19</v>
      </c>
      <c r="G23" t="n">
        <v>133.65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384.66</v>
      </c>
      <c r="Q23" t="n">
        <v>795.64</v>
      </c>
      <c r="R23" t="n">
        <v>70.51000000000001</v>
      </c>
      <c r="S23" t="n">
        <v>51.23</v>
      </c>
      <c r="T23" t="n">
        <v>8555.639999999999</v>
      </c>
      <c r="U23" t="n">
        <v>0.73</v>
      </c>
      <c r="V23" t="n">
        <v>0.93</v>
      </c>
      <c r="W23" t="n">
        <v>0.13</v>
      </c>
      <c r="X23" t="n">
        <v>0.48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2.925</v>
      </c>
      <c r="E24" t="n">
        <v>34.19</v>
      </c>
      <c r="F24" t="n">
        <v>31.17</v>
      </c>
      <c r="G24" t="n">
        <v>143.84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381.11</v>
      </c>
      <c r="Q24" t="n">
        <v>795.65</v>
      </c>
      <c r="R24" t="n">
        <v>69.88</v>
      </c>
      <c r="S24" t="n">
        <v>51.23</v>
      </c>
      <c r="T24" t="n">
        <v>8244.299999999999</v>
      </c>
      <c r="U24" t="n">
        <v>0.73</v>
      </c>
      <c r="V24" t="n">
        <v>0.93</v>
      </c>
      <c r="W24" t="n">
        <v>0.13</v>
      </c>
      <c r="X24" t="n">
        <v>0.46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2.9363</v>
      </c>
      <c r="E25" t="n">
        <v>34.06</v>
      </c>
      <c r="F25" t="n">
        <v>31.03</v>
      </c>
      <c r="G25" t="n">
        <v>143.24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376.71</v>
      </c>
      <c r="Q25" t="n">
        <v>795.64</v>
      </c>
      <c r="R25" t="n">
        <v>65.2</v>
      </c>
      <c r="S25" t="n">
        <v>51.23</v>
      </c>
      <c r="T25" t="n">
        <v>5907.79</v>
      </c>
      <c r="U25" t="n">
        <v>0.79</v>
      </c>
      <c r="V25" t="n">
        <v>0.93</v>
      </c>
      <c r="W25" t="n">
        <v>0.13</v>
      </c>
      <c r="X25" t="n">
        <v>0.33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2.9315</v>
      </c>
      <c r="E26" t="n">
        <v>34.11</v>
      </c>
      <c r="F26" t="n">
        <v>31.13</v>
      </c>
      <c r="G26" t="n">
        <v>155.65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376.32</v>
      </c>
      <c r="Q26" t="n">
        <v>795.64</v>
      </c>
      <c r="R26" t="n">
        <v>68.8</v>
      </c>
      <c r="S26" t="n">
        <v>51.23</v>
      </c>
      <c r="T26" t="n">
        <v>7710.5</v>
      </c>
      <c r="U26" t="n">
        <v>0.74</v>
      </c>
      <c r="V26" t="n">
        <v>0.93</v>
      </c>
      <c r="W26" t="n">
        <v>0.12</v>
      </c>
      <c r="X26" t="n">
        <v>0.42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2.9325</v>
      </c>
      <c r="E27" t="n">
        <v>34.1</v>
      </c>
      <c r="F27" t="n">
        <v>31.12</v>
      </c>
      <c r="G27" t="n">
        <v>155.59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371.16</v>
      </c>
      <c r="Q27" t="n">
        <v>795.64</v>
      </c>
      <c r="R27" t="n">
        <v>68.28</v>
      </c>
      <c r="S27" t="n">
        <v>51.23</v>
      </c>
      <c r="T27" t="n">
        <v>7453.3</v>
      </c>
      <c r="U27" t="n">
        <v>0.75</v>
      </c>
      <c r="V27" t="n">
        <v>0.93</v>
      </c>
      <c r="W27" t="n">
        <v>0.13</v>
      </c>
      <c r="X27" t="n">
        <v>0.41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2.9383</v>
      </c>
      <c r="E28" t="n">
        <v>34.03</v>
      </c>
      <c r="F28" t="n">
        <v>31.09</v>
      </c>
      <c r="G28" t="n">
        <v>169.58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369.99</v>
      </c>
      <c r="Q28" t="n">
        <v>795.64</v>
      </c>
      <c r="R28" t="n">
        <v>67.29000000000001</v>
      </c>
      <c r="S28" t="n">
        <v>51.23</v>
      </c>
      <c r="T28" t="n">
        <v>6961.79</v>
      </c>
      <c r="U28" t="n">
        <v>0.76</v>
      </c>
      <c r="V28" t="n">
        <v>0.93</v>
      </c>
      <c r="W28" t="n">
        <v>0.13</v>
      </c>
      <c r="X28" t="n">
        <v>0.38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2.9388</v>
      </c>
      <c r="E29" t="n">
        <v>34.03</v>
      </c>
      <c r="F29" t="n">
        <v>31.08</v>
      </c>
      <c r="G29" t="n">
        <v>169.54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8</v>
      </c>
      <c r="N29" t="n">
        <v>56.6</v>
      </c>
      <c r="O29" t="n">
        <v>29707.68</v>
      </c>
      <c r="P29" t="n">
        <v>369.71</v>
      </c>
      <c r="Q29" t="n">
        <v>795.64</v>
      </c>
      <c r="R29" t="n">
        <v>67.08</v>
      </c>
      <c r="S29" t="n">
        <v>51.23</v>
      </c>
      <c r="T29" t="n">
        <v>6855.79</v>
      </c>
      <c r="U29" t="n">
        <v>0.76</v>
      </c>
      <c r="V29" t="n">
        <v>0.93</v>
      </c>
      <c r="W29" t="n">
        <v>0.13</v>
      </c>
      <c r="X29" t="n">
        <v>0.38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2.9452</v>
      </c>
      <c r="E30" t="n">
        <v>33.95</v>
      </c>
      <c r="F30" t="n">
        <v>31.05</v>
      </c>
      <c r="G30" t="n">
        <v>186.29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361.99</v>
      </c>
      <c r="Q30" t="n">
        <v>795.64</v>
      </c>
      <c r="R30" t="n">
        <v>65.97</v>
      </c>
      <c r="S30" t="n">
        <v>51.23</v>
      </c>
      <c r="T30" t="n">
        <v>6303.95</v>
      </c>
      <c r="U30" t="n">
        <v>0.78</v>
      </c>
      <c r="V30" t="n">
        <v>0.93</v>
      </c>
      <c r="W30" t="n">
        <v>0.12</v>
      </c>
      <c r="X30" t="n">
        <v>0.34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2.9447</v>
      </c>
      <c r="E31" t="n">
        <v>33.96</v>
      </c>
      <c r="F31" t="n">
        <v>31.05</v>
      </c>
      <c r="G31" t="n">
        <v>186.32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362.66</v>
      </c>
      <c r="Q31" t="n">
        <v>795.64</v>
      </c>
      <c r="R31" t="n">
        <v>66.13</v>
      </c>
      <c r="S31" t="n">
        <v>51.23</v>
      </c>
      <c r="T31" t="n">
        <v>6383.76</v>
      </c>
      <c r="U31" t="n">
        <v>0.77</v>
      </c>
      <c r="V31" t="n">
        <v>0.93</v>
      </c>
      <c r="W31" t="n">
        <v>0.12</v>
      </c>
      <c r="X31" t="n">
        <v>0.35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2.9461</v>
      </c>
      <c r="E32" t="n">
        <v>33.94</v>
      </c>
      <c r="F32" t="n">
        <v>31.04</v>
      </c>
      <c r="G32" t="n">
        <v>186.22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6</v>
      </c>
      <c r="N32" t="n">
        <v>58.86</v>
      </c>
      <c r="O32" t="n">
        <v>30356.28</v>
      </c>
      <c r="P32" t="n">
        <v>361.09</v>
      </c>
      <c r="Q32" t="n">
        <v>795.64</v>
      </c>
      <c r="R32" t="n">
        <v>65.61</v>
      </c>
      <c r="S32" t="n">
        <v>51.23</v>
      </c>
      <c r="T32" t="n">
        <v>6125.53</v>
      </c>
      <c r="U32" t="n">
        <v>0.78</v>
      </c>
      <c r="V32" t="n">
        <v>0.93</v>
      </c>
      <c r="W32" t="n">
        <v>0.12</v>
      </c>
      <c r="X32" t="n">
        <v>0.33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2.9462</v>
      </c>
      <c r="E33" t="n">
        <v>33.94</v>
      </c>
      <c r="F33" t="n">
        <v>31.04</v>
      </c>
      <c r="G33" t="n">
        <v>186.22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6</v>
      </c>
      <c r="N33" t="n">
        <v>59.63</v>
      </c>
      <c r="O33" t="n">
        <v>30574.64</v>
      </c>
      <c r="P33" t="n">
        <v>359.93</v>
      </c>
      <c r="Q33" t="n">
        <v>795.66</v>
      </c>
      <c r="R33" t="n">
        <v>65.42</v>
      </c>
      <c r="S33" t="n">
        <v>51.23</v>
      </c>
      <c r="T33" t="n">
        <v>6033.11</v>
      </c>
      <c r="U33" t="n">
        <v>0.78</v>
      </c>
      <c r="V33" t="n">
        <v>0.93</v>
      </c>
      <c r="W33" t="n">
        <v>0.13</v>
      </c>
      <c r="X33" t="n">
        <v>0.33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2.9522</v>
      </c>
      <c r="E34" t="n">
        <v>33.87</v>
      </c>
      <c r="F34" t="n">
        <v>31.01</v>
      </c>
      <c r="G34" t="n">
        <v>206.71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357.86</v>
      </c>
      <c r="Q34" t="n">
        <v>795.64</v>
      </c>
      <c r="R34" t="n">
        <v>64.37</v>
      </c>
      <c r="S34" t="n">
        <v>51.23</v>
      </c>
      <c r="T34" t="n">
        <v>5509.32</v>
      </c>
      <c r="U34" t="n">
        <v>0.8</v>
      </c>
      <c r="V34" t="n">
        <v>0.93</v>
      </c>
      <c r="W34" t="n">
        <v>0.13</v>
      </c>
      <c r="X34" t="n">
        <v>0.3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2.9508</v>
      </c>
      <c r="E35" t="n">
        <v>33.89</v>
      </c>
      <c r="F35" t="n">
        <v>31.02</v>
      </c>
      <c r="G35" t="n">
        <v>206.82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</v>
      </c>
      <c r="Q35" t="n">
        <v>795.64</v>
      </c>
      <c r="R35" t="n">
        <v>64.86</v>
      </c>
      <c r="S35" t="n">
        <v>51.23</v>
      </c>
      <c r="T35" t="n">
        <v>5756.76</v>
      </c>
      <c r="U35" t="n">
        <v>0.79</v>
      </c>
      <c r="V35" t="n">
        <v>0.93</v>
      </c>
      <c r="W35" t="n">
        <v>0.13</v>
      </c>
      <c r="X35" t="n">
        <v>0.32</v>
      </c>
      <c r="Y35" t="n">
        <v>0.5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2.1566</v>
      </c>
      <c r="E36" t="n">
        <v>46.37</v>
      </c>
      <c r="F36" t="n">
        <v>39.9</v>
      </c>
      <c r="G36" t="n">
        <v>9.970000000000001</v>
      </c>
      <c r="H36" t="n">
        <v>0.2</v>
      </c>
      <c r="I36" t="n">
        <v>240</v>
      </c>
      <c r="J36" t="n">
        <v>89.87</v>
      </c>
      <c r="K36" t="n">
        <v>37.55</v>
      </c>
      <c r="L36" t="n">
        <v>1</v>
      </c>
      <c r="M36" t="n">
        <v>238</v>
      </c>
      <c r="N36" t="n">
        <v>11.32</v>
      </c>
      <c r="O36" t="n">
        <v>11317.98</v>
      </c>
      <c r="P36" t="n">
        <v>330.04</v>
      </c>
      <c r="Q36" t="n">
        <v>795.71</v>
      </c>
      <c r="R36" t="n">
        <v>362.09</v>
      </c>
      <c r="S36" t="n">
        <v>51.23</v>
      </c>
      <c r="T36" t="n">
        <v>153216.94</v>
      </c>
      <c r="U36" t="n">
        <v>0.14</v>
      </c>
      <c r="V36" t="n">
        <v>0.72</v>
      </c>
      <c r="W36" t="n">
        <v>0.49</v>
      </c>
      <c r="X36" t="n">
        <v>9.19</v>
      </c>
      <c r="Y36" t="n">
        <v>0.5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2.6084</v>
      </c>
      <c r="E37" t="n">
        <v>38.34</v>
      </c>
      <c r="F37" t="n">
        <v>34.49</v>
      </c>
      <c r="G37" t="n">
        <v>20.49</v>
      </c>
      <c r="H37" t="n">
        <v>0.39</v>
      </c>
      <c r="I37" t="n">
        <v>101</v>
      </c>
      <c r="J37" t="n">
        <v>91.09999999999999</v>
      </c>
      <c r="K37" t="n">
        <v>37.55</v>
      </c>
      <c r="L37" t="n">
        <v>2</v>
      </c>
      <c r="M37" t="n">
        <v>99</v>
      </c>
      <c r="N37" t="n">
        <v>11.54</v>
      </c>
      <c r="O37" t="n">
        <v>11468.97</v>
      </c>
      <c r="P37" t="n">
        <v>278.03</v>
      </c>
      <c r="Q37" t="n">
        <v>795.7</v>
      </c>
      <c r="R37" t="n">
        <v>180.99</v>
      </c>
      <c r="S37" t="n">
        <v>51.23</v>
      </c>
      <c r="T37" t="n">
        <v>63360.32</v>
      </c>
      <c r="U37" t="n">
        <v>0.28</v>
      </c>
      <c r="V37" t="n">
        <v>0.84</v>
      </c>
      <c r="W37" t="n">
        <v>0.27</v>
      </c>
      <c r="X37" t="n">
        <v>3.78</v>
      </c>
      <c r="Y37" t="n">
        <v>0.5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2.7658</v>
      </c>
      <c r="E38" t="n">
        <v>36.16</v>
      </c>
      <c r="F38" t="n">
        <v>33.03</v>
      </c>
      <c r="G38" t="n">
        <v>31.45</v>
      </c>
      <c r="H38" t="n">
        <v>0.57</v>
      </c>
      <c r="I38" t="n">
        <v>63</v>
      </c>
      <c r="J38" t="n">
        <v>92.31999999999999</v>
      </c>
      <c r="K38" t="n">
        <v>37.55</v>
      </c>
      <c r="L38" t="n">
        <v>3</v>
      </c>
      <c r="M38" t="n">
        <v>61</v>
      </c>
      <c r="N38" t="n">
        <v>11.77</v>
      </c>
      <c r="O38" t="n">
        <v>11620.34</v>
      </c>
      <c r="P38" t="n">
        <v>258.82</v>
      </c>
      <c r="Q38" t="n">
        <v>795.6900000000001</v>
      </c>
      <c r="R38" t="n">
        <v>131.99</v>
      </c>
      <c r="S38" t="n">
        <v>51.23</v>
      </c>
      <c r="T38" t="n">
        <v>39051.28</v>
      </c>
      <c r="U38" t="n">
        <v>0.39</v>
      </c>
      <c r="V38" t="n">
        <v>0.87</v>
      </c>
      <c r="W38" t="n">
        <v>0.21</v>
      </c>
      <c r="X38" t="n">
        <v>2.32</v>
      </c>
      <c r="Y38" t="n">
        <v>0.5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2.8412</v>
      </c>
      <c r="E39" t="n">
        <v>35.2</v>
      </c>
      <c r="F39" t="n">
        <v>32.39</v>
      </c>
      <c r="G39" t="n">
        <v>42.24</v>
      </c>
      <c r="H39" t="n">
        <v>0.75</v>
      </c>
      <c r="I39" t="n">
        <v>46</v>
      </c>
      <c r="J39" t="n">
        <v>93.55</v>
      </c>
      <c r="K39" t="n">
        <v>37.55</v>
      </c>
      <c r="L39" t="n">
        <v>4</v>
      </c>
      <c r="M39" t="n">
        <v>44</v>
      </c>
      <c r="N39" t="n">
        <v>12</v>
      </c>
      <c r="O39" t="n">
        <v>11772.07</v>
      </c>
      <c r="P39" t="n">
        <v>246.8</v>
      </c>
      <c r="Q39" t="n">
        <v>795.7</v>
      </c>
      <c r="R39" t="n">
        <v>110.65</v>
      </c>
      <c r="S39" t="n">
        <v>51.23</v>
      </c>
      <c r="T39" t="n">
        <v>28465.63</v>
      </c>
      <c r="U39" t="n">
        <v>0.46</v>
      </c>
      <c r="V39" t="n">
        <v>0.89</v>
      </c>
      <c r="W39" t="n">
        <v>0.18</v>
      </c>
      <c r="X39" t="n">
        <v>1.68</v>
      </c>
      <c r="Y39" t="n">
        <v>0.5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2.9099</v>
      </c>
      <c r="E40" t="n">
        <v>34.37</v>
      </c>
      <c r="F40" t="n">
        <v>31.76</v>
      </c>
      <c r="G40" t="n">
        <v>54.45</v>
      </c>
      <c r="H40" t="n">
        <v>0.93</v>
      </c>
      <c r="I40" t="n">
        <v>35</v>
      </c>
      <c r="J40" t="n">
        <v>94.79000000000001</v>
      </c>
      <c r="K40" t="n">
        <v>37.55</v>
      </c>
      <c r="L40" t="n">
        <v>5</v>
      </c>
      <c r="M40" t="n">
        <v>33</v>
      </c>
      <c r="N40" t="n">
        <v>12.23</v>
      </c>
      <c r="O40" t="n">
        <v>11924.18</v>
      </c>
      <c r="P40" t="n">
        <v>233.73</v>
      </c>
      <c r="Q40" t="n">
        <v>795.65</v>
      </c>
      <c r="R40" t="n">
        <v>90.06</v>
      </c>
      <c r="S40" t="n">
        <v>51.23</v>
      </c>
      <c r="T40" t="n">
        <v>18225.54</v>
      </c>
      <c r="U40" t="n">
        <v>0.57</v>
      </c>
      <c r="V40" t="n">
        <v>0.91</v>
      </c>
      <c r="W40" t="n">
        <v>0.14</v>
      </c>
      <c r="X40" t="n">
        <v>1.06</v>
      </c>
      <c r="Y40" t="n">
        <v>0.5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2.9239</v>
      </c>
      <c r="E41" t="n">
        <v>34.2</v>
      </c>
      <c r="F41" t="n">
        <v>31.73</v>
      </c>
      <c r="G41" t="n">
        <v>68</v>
      </c>
      <c r="H41" t="n">
        <v>1.1</v>
      </c>
      <c r="I41" t="n">
        <v>28</v>
      </c>
      <c r="J41" t="n">
        <v>96.02</v>
      </c>
      <c r="K41" t="n">
        <v>37.55</v>
      </c>
      <c r="L41" t="n">
        <v>6</v>
      </c>
      <c r="M41" t="n">
        <v>26</v>
      </c>
      <c r="N41" t="n">
        <v>12.47</v>
      </c>
      <c r="O41" t="n">
        <v>12076.67</v>
      </c>
      <c r="P41" t="n">
        <v>225.68</v>
      </c>
      <c r="Q41" t="n">
        <v>795.64</v>
      </c>
      <c r="R41" t="n">
        <v>88.78</v>
      </c>
      <c r="S41" t="n">
        <v>51.23</v>
      </c>
      <c r="T41" t="n">
        <v>17619.9</v>
      </c>
      <c r="U41" t="n">
        <v>0.58</v>
      </c>
      <c r="V41" t="n">
        <v>0.91</v>
      </c>
      <c r="W41" t="n">
        <v>0.15</v>
      </c>
      <c r="X41" t="n">
        <v>1.03</v>
      </c>
      <c r="Y41" t="n">
        <v>0.5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2.9444</v>
      </c>
      <c r="E42" t="n">
        <v>33.96</v>
      </c>
      <c r="F42" t="n">
        <v>31.57</v>
      </c>
      <c r="G42" t="n">
        <v>78.92</v>
      </c>
      <c r="H42" t="n">
        <v>1.27</v>
      </c>
      <c r="I42" t="n">
        <v>24</v>
      </c>
      <c r="J42" t="n">
        <v>97.26000000000001</v>
      </c>
      <c r="K42" t="n">
        <v>37.55</v>
      </c>
      <c r="L42" t="n">
        <v>7</v>
      </c>
      <c r="M42" t="n">
        <v>17</v>
      </c>
      <c r="N42" t="n">
        <v>12.71</v>
      </c>
      <c r="O42" t="n">
        <v>12229.54</v>
      </c>
      <c r="P42" t="n">
        <v>215.48</v>
      </c>
      <c r="Q42" t="n">
        <v>795.64</v>
      </c>
      <c r="R42" t="n">
        <v>83.09</v>
      </c>
      <c r="S42" t="n">
        <v>51.23</v>
      </c>
      <c r="T42" t="n">
        <v>14794.94</v>
      </c>
      <c r="U42" t="n">
        <v>0.62</v>
      </c>
      <c r="V42" t="n">
        <v>0.91</v>
      </c>
      <c r="W42" t="n">
        <v>0.15</v>
      </c>
      <c r="X42" t="n">
        <v>0.86</v>
      </c>
      <c r="Y42" t="n">
        <v>0.5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2.9586</v>
      </c>
      <c r="E43" t="n">
        <v>33.8</v>
      </c>
      <c r="F43" t="n">
        <v>31.46</v>
      </c>
      <c r="G43" t="n">
        <v>89.89</v>
      </c>
      <c r="H43" t="n">
        <v>1.43</v>
      </c>
      <c r="I43" t="n">
        <v>21</v>
      </c>
      <c r="J43" t="n">
        <v>98.5</v>
      </c>
      <c r="K43" t="n">
        <v>37.55</v>
      </c>
      <c r="L43" t="n">
        <v>8</v>
      </c>
      <c r="M43" t="n">
        <v>4</v>
      </c>
      <c r="N43" t="n">
        <v>12.95</v>
      </c>
      <c r="O43" t="n">
        <v>12382.79</v>
      </c>
      <c r="P43" t="n">
        <v>209.9</v>
      </c>
      <c r="Q43" t="n">
        <v>795.6799999999999</v>
      </c>
      <c r="R43" t="n">
        <v>79.09999999999999</v>
      </c>
      <c r="S43" t="n">
        <v>51.23</v>
      </c>
      <c r="T43" t="n">
        <v>12816.12</v>
      </c>
      <c r="U43" t="n">
        <v>0.65</v>
      </c>
      <c r="V43" t="n">
        <v>0.92</v>
      </c>
      <c r="W43" t="n">
        <v>0.16</v>
      </c>
      <c r="X43" t="n">
        <v>0.76</v>
      </c>
      <c r="Y43" t="n">
        <v>0.5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2.9577</v>
      </c>
      <c r="E44" t="n">
        <v>33.81</v>
      </c>
      <c r="F44" t="n">
        <v>31.47</v>
      </c>
      <c r="G44" t="n">
        <v>89.93000000000001</v>
      </c>
      <c r="H44" t="n">
        <v>1.59</v>
      </c>
      <c r="I44" t="n">
        <v>21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212.47</v>
      </c>
      <c r="Q44" t="n">
        <v>795.66</v>
      </c>
      <c r="R44" t="n">
        <v>79.23</v>
      </c>
      <c r="S44" t="n">
        <v>51.23</v>
      </c>
      <c r="T44" t="n">
        <v>12880.04</v>
      </c>
      <c r="U44" t="n">
        <v>0.65</v>
      </c>
      <c r="V44" t="n">
        <v>0.92</v>
      </c>
      <c r="W44" t="n">
        <v>0.17</v>
      </c>
      <c r="X44" t="n">
        <v>0.77</v>
      </c>
      <c r="Y44" t="n">
        <v>0.5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2.3286</v>
      </c>
      <c r="E45" t="n">
        <v>42.94</v>
      </c>
      <c r="F45" t="n">
        <v>38.08</v>
      </c>
      <c r="G45" t="n">
        <v>11.78</v>
      </c>
      <c r="H45" t="n">
        <v>0.24</v>
      </c>
      <c r="I45" t="n">
        <v>194</v>
      </c>
      <c r="J45" t="n">
        <v>71.52</v>
      </c>
      <c r="K45" t="n">
        <v>32.27</v>
      </c>
      <c r="L45" t="n">
        <v>1</v>
      </c>
      <c r="M45" t="n">
        <v>192</v>
      </c>
      <c r="N45" t="n">
        <v>8.25</v>
      </c>
      <c r="O45" t="n">
        <v>9054.6</v>
      </c>
      <c r="P45" t="n">
        <v>266.86</v>
      </c>
      <c r="Q45" t="n">
        <v>795.73</v>
      </c>
      <c r="R45" t="n">
        <v>301.06</v>
      </c>
      <c r="S45" t="n">
        <v>51.23</v>
      </c>
      <c r="T45" t="n">
        <v>122929.48</v>
      </c>
      <c r="U45" t="n">
        <v>0.17</v>
      </c>
      <c r="V45" t="n">
        <v>0.76</v>
      </c>
      <c r="W45" t="n">
        <v>0.42</v>
      </c>
      <c r="X45" t="n">
        <v>7.37</v>
      </c>
      <c r="Y45" t="n">
        <v>0.5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2.7085</v>
      </c>
      <c r="E46" t="n">
        <v>36.92</v>
      </c>
      <c r="F46" t="n">
        <v>33.79</v>
      </c>
      <c r="G46" t="n">
        <v>24.42</v>
      </c>
      <c r="H46" t="n">
        <v>0.48</v>
      </c>
      <c r="I46" t="n">
        <v>83</v>
      </c>
      <c r="J46" t="n">
        <v>72.7</v>
      </c>
      <c r="K46" t="n">
        <v>32.27</v>
      </c>
      <c r="L46" t="n">
        <v>2</v>
      </c>
      <c r="M46" t="n">
        <v>81</v>
      </c>
      <c r="N46" t="n">
        <v>8.43</v>
      </c>
      <c r="O46" t="n">
        <v>9200.25</v>
      </c>
      <c r="P46" t="n">
        <v>227.57</v>
      </c>
      <c r="Q46" t="n">
        <v>795.6900000000001</v>
      </c>
      <c r="R46" t="n">
        <v>157.41</v>
      </c>
      <c r="S46" t="n">
        <v>51.23</v>
      </c>
      <c r="T46" t="n">
        <v>51659.53</v>
      </c>
      <c r="U46" t="n">
        <v>0.33</v>
      </c>
      <c r="V46" t="n">
        <v>0.85</v>
      </c>
      <c r="W46" t="n">
        <v>0.24</v>
      </c>
      <c r="X46" t="n">
        <v>3.08</v>
      </c>
      <c r="Y46" t="n">
        <v>0.5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2.8355</v>
      </c>
      <c r="E47" t="n">
        <v>35.27</v>
      </c>
      <c r="F47" t="n">
        <v>32.61</v>
      </c>
      <c r="G47" t="n">
        <v>37.63</v>
      </c>
      <c r="H47" t="n">
        <v>0.71</v>
      </c>
      <c r="I47" t="n">
        <v>52</v>
      </c>
      <c r="J47" t="n">
        <v>73.88</v>
      </c>
      <c r="K47" t="n">
        <v>32.27</v>
      </c>
      <c r="L47" t="n">
        <v>3</v>
      </c>
      <c r="M47" t="n">
        <v>50</v>
      </c>
      <c r="N47" t="n">
        <v>8.609999999999999</v>
      </c>
      <c r="O47" t="n">
        <v>9346.23</v>
      </c>
      <c r="P47" t="n">
        <v>210.35</v>
      </c>
      <c r="Q47" t="n">
        <v>795.64</v>
      </c>
      <c r="R47" t="n">
        <v>118.07</v>
      </c>
      <c r="S47" t="n">
        <v>51.23</v>
      </c>
      <c r="T47" t="n">
        <v>32146.42</v>
      </c>
      <c r="U47" t="n">
        <v>0.43</v>
      </c>
      <c r="V47" t="n">
        <v>0.88</v>
      </c>
      <c r="W47" t="n">
        <v>0.2</v>
      </c>
      <c r="X47" t="n">
        <v>1.91</v>
      </c>
      <c r="Y47" t="n">
        <v>0.5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2.9206</v>
      </c>
      <c r="E48" t="n">
        <v>34.24</v>
      </c>
      <c r="F48" t="n">
        <v>31.84</v>
      </c>
      <c r="G48" t="n">
        <v>53.06</v>
      </c>
      <c r="H48" t="n">
        <v>0.93</v>
      </c>
      <c r="I48" t="n">
        <v>36</v>
      </c>
      <c r="J48" t="n">
        <v>75.06999999999999</v>
      </c>
      <c r="K48" t="n">
        <v>32.27</v>
      </c>
      <c r="L48" t="n">
        <v>4</v>
      </c>
      <c r="M48" t="n">
        <v>34</v>
      </c>
      <c r="N48" t="n">
        <v>8.800000000000001</v>
      </c>
      <c r="O48" t="n">
        <v>9492.549999999999</v>
      </c>
      <c r="P48" t="n">
        <v>194.01</v>
      </c>
      <c r="Q48" t="n">
        <v>795.64</v>
      </c>
      <c r="R48" t="n">
        <v>91.54000000000001</v>
      </c>
      <c r="S48" t="n">
        <v>51.23</v>
      </c>
      <c r="T48" t="n">
        <v>18963.26</v>
      </c>
      <c r="U48" t="n">
        <v>0.5600000000000001</v>
      </c>
      <c r="V48" t="n">
        <v>0.91</v>
      </c>
      <c r="W48" t="n">
        <v>0.17</v>
      </c>
      <c r="X48" t="n">
        <v>1.13</v>
      </c>
      <c r="Y48" t="n">
        <v>0.5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2.9348</v>
      </c>
      <c r="E49" t="n">
        <v>34.07</v>
      </c>
      <c r="F49" t="n">
        <v>31.78</v>
      </c>
      <c r="G49" t="n">
        <v>65.75</v>
      </c>
      <c r="H49" t="n">
        <v>1.15</v>
      </c>
      <c r="I49" t="n">
        <v>29</v>
      </c>
      <c r="J49" t="n">
        <v>76.26000000000001</v>
      </c>
      <c r="K49" t="n">
        <v>32.27</v>
      </c>
      <c r="L49" t="n">
        <v>5</v>
      </c>
      <c r="M49" t="n">
        <v>9</v>
      </c>
      <c r="N49" t="n">
        <v>8.99</v>
      </c>
      <c r="O49" t="n">
        <v>9639.200000000001</v>
      </c>
      <c r="P49" t="n">
        <v>185.58</v>
      </c>
      <c r="Q49" t="n">
        <v>795.64</v>
      </c>
      <c r="R49" t="n">
        <v>89.56999999999999</v>
      </c>
      <c r="S49" t="n">
        <v>51.23</v>
      </c>
      <c r="T49" t="n">
        <v>18008.66</v>
      </c>
      <c r="U49" t="n">
        <v>0.57</v>
      </c>
      <c r="V49" t="n">
        <v>0.91</v>
      </c>
      <c r="W49" t="n">
        <v>0.18</v>
      </c>
      <c r="X49" t="n">
        <v>1.07</v>
      </c>
      <c r="Y49" t="n">
        <v>0.5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2.9353</v>
      </c>
      <c r="E50" t="n">
        <v>34.07</v>
      </c>
      <c r="F50" t="n">
        <v>31.79</v>
      </c>
      <c r="G50" t="n">
        <v>68.12</v>
      </c>
      <c r="H50" t="n">
        <v>1.36</v>
      </c>
      <c r="I50" t="n">
        <v>28</v>
      </c>
      <c r="J50" t="n">
        <v>77.45</v>
      </c>
      <c r="K50" t="n">
        <v>32.27</v>
      </c>
      <c r="L50" t="n">
        <v>6</v>
      </c>
      <c r="M50" t="n">
        <v>1</v>
      </c>
      <c r="N50" t="n">
        <v>9.18</v>
      </c>
      <c r="O50" t="n">
        <v>9786.190000000001</v>
      </c>
      <c r="P50" t="n">
        <v>186.48</v>
      </c>
      <c r="Q50" t="n">
        <v>795.64</v>
      </c>
      <c r="R50" t="n">
        <v>89.53</v>
      </c>
      <c r="S50" t="n">
        <v>51.23</v>
      </c>
      <c r="T50" t="n">
        <v>17993.5</v>
      </c>
      <c r="U50" t="n">
        <v>0.57</v>
      </c>
      <c r="V50" t="n">
        <v>0.91</v>
      </c>
      <c r="W50" t="n">
        <v>0.19</v>
      </c>
      <c r="X50" t="n">
        <v>1.08</v>
      </c>
      <c r="Y50" t="n">
        <v>0.5</v>
      </c>
      <c r="Z50" t="n">
        <v>10</v>
      </c>
    </row>
    <row r="51">
      <c r="A51" t="n">
        <v>6</v>
      </c>
      <c r="B51" t="n">
        <v>30</v>
      </c>
      <c r="C51" t="inlineStr">
        <is>
          <t xml:space="preserve">CONCLUIDO	</t>
        </is>
      </c>
      <c r="D51" t="n">
        <v>2.9355</v>
      </c>
      <c r="E51" t="n">
        <v>34.07</v>
      </c>
      <c r="F51" t="n">
        <v>31.79</v>
      </c>
      <c r="G51" t="n">
        <v>68.11</v>
      </c>
      <c r="H51" t="n">
        <v>1.56</v>
      </c>
      <c r="I51" t="n">
        <v>28</v>
      </c>
      <c r="J51" t="n">
        <v>78.65000000000001</v>
      </c>
      <c r="K51" t="n">
        <v>32.27</v>
      </c>
      <c r="L51" t="n">
        <v>7</v>
      </c>
      <c r="M51" t="n">
        <v>0</v>
      </c>
      <c r="N51" t="n">
        <v>9.380000000000001</v>
      </c>
      <c r="O51" t="n">
        <v>9933.52</v>
      </c>
      <c r="P51" t="n">
        <v>189.04</v>
      </c>
      <c r="Q51" t="n">
        <v>795.65</v>
      </c>
      <c r="R51" t="n">
        <v>89.42</v>
      </c>
      <c r="S51" t="n">
        <v>51.23</v>
      </c>
      <c r="T51" t="n">
        <v>17940.3</v>
      </c>
      <c r="U51" t="n">
        <v>0.57</v>
      </c>
      <c r="V51" t="n">
        <v>0.91</v>
      </c>
      <c r="W51" t="n">
        <v>0.19</v>
      </c>
      <c r="X51" t="n">
        <v>1.08</v>
      </c>
      <c r="Y51" t="n">
        <v>0.5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2.6498</v>
      </c>
      <c r="E52" t="n">
        <v>37.74</v>
      </c>
      <c r="F52" t="n">
        <v>34.82</v>
      </c>
      <c r="G52" t="n">
        <v>18.99</v>
      </c>
      <c r="H52" t="n">
        <v>0.43</v>
      </c>
      <c r="I52" t="n">
        <v>110</v>
      </c>
      <c r="J52" t="n">
        <v>39.78</v>
      </c>
      <c r="K52" t="n">
        <v>19.54</v>
      </c>
      <c r="L52" t="n">
        <v>1</v>
      </c>
      <c r="M52" t="n">
        <v>108</v>
      </c>
      <c r="N52" t="n">
        <v>4.24</v>
      </c>
      <c r="O52" t="n">
        <v>5140</v>
      </c>
      <c r="P52" t="n">
        <v>151.01</v>
      </c>
      <c r="Q52" t="n">
        <v>795.67</v>
      </c>
      <c r="R52" t="n">
        <v>191.86</v>
      </c>
      <c r="S52" t="n">
        <v>51.23</v>
      </c>
      <c r="T52" t="n">
        <v>68749.03999999999</v>
      </c>
      <c r="U52" t="n">
        <v>0.27</v>
      </c>
      <c r="V52" t="n">
        <v>0.83</v>
      </c>
      <c r="W52" t="n">
        <v>0.28</v>
      </c>
      <c r="X52" t="n">
        <v>4.11</v>
      </c>
      <c r="Y52" t="n">
        <v>0.5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2.8473</v>
      </c>
      <c r="E53" t="n">
        <v>35.12</v>
      </c>
      <c r="F53" t="n">
        <v>32.81</v>
      </c>
      <c r="G53" t="n">
        <v>35.79</v>
      </c>
      <c r="H53" t="n">
        <v>0.84</v>
      </c>
      <c r="I53" t="n">
        <v>55</v>
      </c>
      <c r="J53" t="n">
        <v>40.89</v>
      </c>
      <c r="K53" t="n">
        <v>19.54</v>
      </c>
      <c r="L53" t="n">
        <v>2</v>
      </c>
      <c r="M53" t="n">
        <v>3</v>
      </c>
      <c r="N53" t="n">
        <v>4.35</v>
      </c>
      <c r="O53" t="n">
        <v>5277.26</v>
      </c>
      <c r="P53" t="n">
        <v>129.12</v>
      </c>
      <c r="Q53" t="n">
        <v>795.64</v>
      </c>
      <c r="R53" t="n">
        <v>122.45</v>
      </c>
      <c r="S53" t="n">
        <v>51.23</v>
      </c>
      <c r="T53" t="n">
        <v>34320.84</v>
      </c>
      <c r="U53" t="n">
        <v>0.42</v>
      </c>
      <c r="V53" t="n">
        <v>0.88</v>
      </c>
      <c r="W53" t="n">
        <v>0.27</v>
      </c>
      <c r="X53" t="n">
        <v>2.11</v>
      </c>
      <c r="Y53" t="n">
        <v>0.5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2.8464</v>
      </c>
      <c r="E54" t="n">
        <v>35.13</v>
      </c>
      <c r="F54" t="n">
        <v>32.82</v>
      </c>
      <c r="G54" t="n">
        <v>35.81</v>
      </c>
      <c r="H54" t="n">
        <v>1.22</v>
      </c>
      <c r="I54" t="n">
        <v>55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131.72</v>
      </c>
      <c r="Q54" t="n">
        <v>795.64</v>
      </c>
      <c r="R54" t="n">
        <v>122.69</v>
      </c>
      <c r="S54" t="n">
        <v>51.23</v>
      </c>
      <c r="T54" t="n">
        <v>34441.25</v>
      </c>
      <c r="U54" t="n">
        <v>0.42</v>
      </c>
      <c r="V54" t="n">
        <v>0.88</v>
      </c>
      <c r="W54" t="n">
        <v>0.27</v>
      </c>
      <c r="X54" t="n">
        <v>2.12</v>
      </c>
      <c r="Y54" t="n">
        <v>0.5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1.7131</v>
      </c>
      <c r="E55" t="n">
        <v>58.37</v>
      </c>
      <c r="F55" t="n">
        <v>45.34</v>
      </c>
      <c r="G55" t="n">
        <v>7.27</v>
      </c>
      <c r="H55" t="n">
        <v>0.12</v>
      </c>
      <c r="I55" t="n">
        <v>374</v>
      </c>
      <c r="J55" t="n">
        <v>141.81</v>
      </c>
      <c r="K55" t="n">
        <v>47.83</v>
      </c>
      <c r="L55" t="n">
        <v>1</v>
      </c>
      <c r="M55" t="n">
        <v>372</v>
      </c>
      <c r="N55" t="n">
        <v>22.98</v>
      </c>
      <c r="O55" t="n">
        <v>17723.39</v>
      </c>
      <c r="P55" t="n">
        <v>512.5700000000001</v>
      </c>
      <c r="Q55" t="n">
        <v>795.8200000000001</v>
      </c>
      <c r="R55" t="n">
        <v>544.9400000000001</v>
      </c>
      <c r="S55" t="n">
        <v>51.23</v>
      </c>
      <c r="T55" t="n">
        <v>243972.85</v>
      </c>
      <c r="U55" t="n">
        <v>0.09</v>
      </c>
      <c r="V55" t="n">
        <v>0.64</v>
      </c>
      <c r="W55" t="n">
        <v>0.7</v>
      </c>
      <c r="X55" t="n">
        <v>14.63</v>
      </c>
      <c r="Y55" t="n">
        <v>0.5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2.3414</v>
      </c>
      <c r="E56" t="n">
        <v>42.71</v>
      </c>
      <c r="F56" t="n">
        <v>36.23</v>
      </c>
      <c r="G56" t="n">
        <v>14.79</v>
      </c>
      <c r="H56" t="n">
        <v>0.25</v>
      </c>
      <c r="I56" t="n">
        <v>147</v>
      </c>
      <c r="J56" t="n">
        <v>143.17</v>
      </c>
      <c r="K56" t="n">
        <v>47.83</v>
      </c>
      <c r="L56" t="n">
        <v>2</v>
      </c>
      <c r="M56" t="n">
        <v>145</v>
      </c>
      <c r="N56" t="n">
        <v>23.34</v>
      </c>
      <c r="O56" t="n">
        <v>17891.86</v>
      </c>
      <c r="P56" t="n">
        <v>404.97</v>
      </c>
      <c r="Q56" t="n">
        <v>795.75</v>
      </c>
      <c r="R56" t="n">
        <v>239.28</v>
      </c>
      <c r="S56" t="n">
        <v>51.23</v>
      </c>
      <c r="T56" t="n">
        <v>92276.71000000001</v>
      </c>
      <c r="U56" t="n">
        <v>0.21</v>
      </c>
      <c r="V56" t="n">
        <v>0.8</v>
      </c>
      <c r="W56" t="n">
        <v>0.34</v>
      </c>
      <c r="X56" t="n">
        <v>5.53</v>
      </c>
      <c r="Y56" t="n">
        <v>0.5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2.5627</v>
      </c>
      <c r="E57" t="n">
        <v>39.02</v>
      </c>
      <c r="F57" t="n">
        <v>34.14</v>
      </c>
      <c r="G57" t="n">
        <v>22.26</v>
      </c>
      <c r="H57" t="n">
        <v>0.37</v>
      </c>
      <c r="I57" t="n">
        <v>92</v>
      </c>
      <c r="J57" t="n">
        <v>144.54</v>
      </c>
      <c r="K57" t="n">
        <v>47.83</v>
      </c>
      <c r="L57" t="n">
        <v>3</v>
      </c>
      <c r="M57" t="n">
        <v>90</v>
      </c>
      <c r="N57" t="n">
        <v>23.71</v>
      </c>
      <c r="O57" t="n">
        <v>18060.85</v>
      </c>
      <c r="P57" t="n">
        <v>377.44</v>
      </c>
      <c r="Q57" t="n">
        <v>795.65</v>
      </c>
      <c r="R57" t="n">
        <v>169.14</v>
      </c>
      <c r="S57" t="n">
        <v>51.23</v>
      </c>
      <c r="T57" t="n">
        <v>57480.58</v>
      </c>
      <c r="U57" t="n">
        <v>0.3</v>
      </c>
      <c r="V57" t="n">
        <v>0.85</v>
      </c>
      <c r="W57" t="n">
        <v>0.25</v>
      </c>
      <c r="X57" t="n">
        <v>3.43</v>
      </c>
      <c r="Y57" t="n">
        <v>0.5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2.6732</v>
      </c>
      <c r="E58" t="n">
        <v>37.41</v>
      </c>
      <c r="F58" t="n">
        <v>33.24</v>
      </c>
      <c r="G58" t="n">
        <v>29.77</v>
      </c>
      <c r="H58" t="n">
        <v>0.49</v>
      </c>
      <c r="I58" t="n">
        <v>67</v>
      </c>
      <c r="J58" t="n">
        <v>145.92</v>
      </c>
      <c r="K58" t="n">
        <v>47.83</v>
      </c>
      <c r="L58" t="n">
        <v>4</v>
      </c>
      <c r="M58" t="n">
        <v>65</v>
      </c>
      <c r="N58" t="n">
        <v>24.09</v>
      </c>
      <c r="O58" t="n">
        <v>18230.35</v>
      </c>
      <c r="P58" t="n">
        <v>363.31</v>
      </c>
      <c r="Q58" t="n">
        <v>795.6900000000001</v>
      </c>
      <c r="R58" t="n">
        <v>139.39</v>
      </c>
      <c r="S58" t="n">
        <v>51.23</v>
      </c>
      <c r="T58" t="n">
        <v>42732.09</v>
      </c>
      <c r="U58" t="n">
        <v>0.37</v>
      </c>
      <c r="V58" t="n">
        <v>0.87</v>
      </c>
      <c r="W58" t="n">
        <v>0.21</v>
      </c>
      <c r="X58" t="n">
        <v>2.54</v>
      </c>
      <c r="Y58" t="n">
        <v>0.5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2.752</v>
      </c>
      <c r="E59" t="n">
        <v>36.34</v>
      </c>
      <c r="F59" t="n">
        <v>32.61</v>
      </c>
      <c r="G59" t="n">
        <v>37.62</v>
      </c>
      <c r="H59" t="n">
        <v>0.6</v>
      </c>
      <c r="I59" t="n">
        <v>52</v>
      </c>
      <c r="J59" t="n">
        <v>147.3</v>
      </c>
      <c r="K59" t="n">
        <v>47.83</v>
      </c>
      <c r="L59" t="n">
        <v>5</v>
      </c>
      <c r="M59" t="n">
        <v>50</v>
      </c>
      <c r="N59" t="n">
        <v>24.47</v>
      </c>
      <c r="O59" t="n">
        <v>18400.38</v>
      </c>
      <c r="P59" t="n">
        <v>352.65</v>
      </c>
      <c r="Q59" t="n">
        <v>795.6799999999999</v>
      </c>
      <c r="R59" t="n">
        <v>118.13</v>
      </c>
      <c r="S59" t="n">
        <v>51.23</v>
      </c>
      <c r="T59" t="n">
        <v>32173.99</v>
      </c>
      <c r="U59" t="n">
        <v>0.43</v>
      </c>
      <c r="V59" t="n">
        <v>0.89</v>
      </c>
      <c r="W59" t="n">
        <v>0.19</v>
      </c>
      <c r="X59" t="n">
        <v>1.9</v>
      </c>
      <c r="Y59" t="n">
        <v>0.5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2.7978</v>
      </c>
      <c r="E60" t="n">
        <v>35.74</v>
      </c>
      <c r="F60" t="n">
        <v>32.27</v>
      </c>
      <c r="G60" t="n">
        <v>45.03</v>
      </c>
      <c r="H60" t="n">
        <v>0.71</v>
      </c>
      <c r="I60" t="n">
        <v>43</v>
      </c>
      <c r="J60" t="n">
        <v>148.68</v>
      </c>
      <c r="K60" t="n">
        <v>47.83</v>
      </c>
      <c r="L60" t="n">
        <v>6</v>
      </c>
      <c r="M60" t="n">
        <v>41</v>
      </c>
      <c r="N60" t="n">
        <v>24.85</v>
      </c>
      <c r="O60" t="n">
        <v>18570.94</v>
      </c>
      <c r="P60" t="n">
        <v>344.47</v>
      </c>
      <c r="Q60" t="n">
        <v>795.65</v>
      </c>
      <c r="R60" t="n">
        <v>106.82</v>
      </c>
      <c r="S60" t="n">
        <v>51.23</v>
      </c>
      <c r="T60" t="n">
        <v>26567.4</v>
      </c>
      <c r="U60" t="n">
        <v>0.48</v>
      </c>
      <c r="V60" t="n">
        <v>0.89</v>
      </c>
      <c r="W60" t="n">
        <v>0.18</v>
      </c>
      <c r="X60" t="n">
        <v>1.57</v>
      </c>
      <c r="Y60" t="n">
        <v>0.5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2.8535</v>
      </c>
      <c r="E61" t="n">
        <v>35.04</v>
      </c>
      <c r="F61" t="n">
        <v>31.78</v>
      </c>
      <c r="G61" t="n">
        <v>52.96</v>
      </c>
      <c r="H61" t="n">
        <v>0.83</v>
      </c>
      <c r="I61" t="n">
        <v>36</v>
      </c>
      <c r="J61" t="n">
        <v>150.07</v>
      </c>
      <c r="K61" t="n">
        <v>47.83</v>
      </c>
      <c r="L61" t="n">
        <v>7</v>
      </c>
      <c r="M61" t="n">
        <v>34</v>
      </c>
      <c r="N61" t="n">
        <v>25.24</v>
      </c>
      <c r="O61" t="n">
        <v>18742.03</v>
      </c>
      <c r="P61" t="n">
        <v>335.88</v>
      </c>
      <c r="Q61" t="n">
        <v>795.64</v>
      </c>
      <c r="R61" t="n">
        <v>89.59999999999999</v>
      </c>
      <c r="S61" t="n">
        <v>51.23</v>
      </c>
      <c r="T61" t="n">
        <v>17989.76</v>
      </c>
      <c r="U61" t="n">
        <v>0.57</v>
      </c>
      <c r="V61" t="n">
        <v>0.91</v>
      </c>
      <c r="W61" t="n">
        <v>0.17</v>
      </c>
      <c r="X61" t="n">
        <v>1.07</v>
      </c>
      <c r="Y61" t="n">
        <v>0.5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2.8579</v>
      </c>
      <c r="E62" t="n">
        <v>34.99</v>
      </c>
      <c r="F62" t="n">
        <v>31.87</v>
      </c>
      <c r="G62" t="n">
        <v>61.68</v>
      </c>
      <c r="H62" t="n">
        <v>0.9399999999999999</v>
      </c>
      <c r="I62" t="n">
        <v>31</v>
      </c>
      <c r="J62" t="n">
        <v>151.46</v>
      </c>
      <c r="K62" t="n">
        <v>47.83</v>
      </c>
      <c r="L62" t="n">
        <v>8</v>
      </c>
      <c r="M62" t="n">
        <v>29</v>
      </c>
      <c r="N62" t="n">
        <v>25.63</v>
      </c>
      <c r="O62" t="n">
        <v>18913.66</v>
      </c>
      <c r="P62" t="n">
        <v>333</v>
      </c>
      <c r="Q62" t="n">
        <v>795.64</v>
      </c>
      <c r="R62" t="n">
        <v>93.3</v>
      </c>
      <c r="S62" t="n">
        <v>51.23</v>
      </c>
      <c r="T62" t="n">
        <v>19864.18</v>
      </c>
      <c r="U62" t="n">
        <v>0.55</v>
      </c>
      <c r="V62" t="n">
        <v>0.91</v>
      </c>
      <c r="W62" t="n">
        <v>0.16</v>
      </c>
      <c r="X62" t="n">
        <v>1.16</v>
      </c>
      <c r="Y62" t="n">
        <v>0.5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2.8831</v>
      </c>
      <c r="E63" t="n">
        <v>34.68</v>
      </c>
      <c r="F63" t="n">
        <v>31.68</v>
      </c>
      <c r="G63" t="n">
        <v>70.39</v>
      </c>
      <c r="H63" t="n">
        <v>1.04</v>
      </c>
      <c r="I63" t="n">
        <v>27</v>
      </c>
      <c r="J63" t="n">
        <v>152.85</v>
      </c>
      <c r="K63" t="n">
        <v>47.83</v>
      </c>
      <c r="L63" t="n">
        <v>9</v>
      </c>
      <c r="M63" t="n">
        <v>25</v>
      </c>
      <c r="N63" t="n">
        <v>26.03</v>
      </c>
      <c r="O63" t="n">
        <v>19085.83</v>
      </c>
      <c r="P63" t="n">
        <v>326.51</v>
      </c>
      <c r="Q63" t="n">
        <v>795.64</v>
      </c>
      <c r="R63" t="n">
        <v>86.93000000000001</v>
      </c>
      <c r="S63" t="n">
        <v>51.23</v>
      </c>
      <c r="T63" t="n">
        <v>16702.49</v>
      </c>
      <c r="U63" t="n">
        <v>0.59</v>
      </c>
      <c r="V63" t="n">
        <v>0.91</v>
      </c>
      <c r="W63" t="n">
        <v>0.15</v>
      </c>
      <c r="X63" t="n">
        <v>0.97</v>
      </c>
      <c r="Y63" t="n">
        <v>0.5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2.9008</v>
      </c>
      <c r="E64" t="n">
        <v>34.47</v>
      </c>
      <c r="F64" t="n">
        <v>31.55</v>
      </c>
      <c r="G64" t="n">
        <v>78.88</v>
      </c>
      <c r="H64" t="n">
        <v>1.15</v>
      </c>
      <c r="I64" t="n">
        <v>24</v>
      </c>
      <c r="J64" t="n">
        <v>154.25</v>
      </c>
      <c r="K64" t="n">
        <v>47.83</v>
      </c>
      <c r="L64" t="n">
        <v>10</v>
      </c>
      <c r="M64" t="n">
        <v>22</v>
      </c>
      <c r="N64" t="n">
        <v>26.43</v>
      </c>
      <c r="O64" t="n">
        <v>19258.55</v>
      </c>
      <c r="P64" t="n">
        <v>320.55</v>
      </c>
      <c r="Q64" t="n">
        <v>795.64</v>
      </c>
      <c r="R64" t="n">
        <v>82.77</v>
      </c>
      <c r="S64" t="n">
        <v>51.23</v>
      </c>
      <c r="T64" t="n">
        <v>14637.99</v>
      </c>
      <c r="U64" t="n">
        <v>0.62</v>
      </c>
      <c r="V64" t="n">
        <v>0.91</v>
      </c>
      <c r="W64" t="n">
        <v>0.15</v>
      </c>
      <c r="X64" t="n">
        <v>0.85</v>
      </c>
      <c r="Y64" t="n">
        <v>0.5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2.9101</v>
      </c>
      <c r="E65" t="n">
        <v>34.36</v>
      </c>
      <c r="F65" t="n">
        <v>31.5</v>
      </c>
      <c r="G65" t="n">
        <v>85.91</v>
      </c>
      <c r="H65" t="n">
        <v>1.25</v>
      </c>
      <c r="I65" t="n">
        <v>22</v>
      </c>
      <c r="J65" t="n">
        <v>155.66</v>
      </c>
      <c r="K65" t="n">
        <v>47.83</v>
      </c>
      <c r="L65" t="n">
        <v>11</v>
      </c>
      <c r="M65" t="n">
        <v>20</v>
      </c>
      <c r="N65" t="n">
        <v>26.83</v>
      </c>
      <c r="O65" t="n">
        <v>19431.82</v>
      </c>
      <c r="P65" t="n">
        <v>316.31</v>
      </c>
      <c r="Q65" t="n">
        <v>795.65</v>
      </c>
      <c r="R65" t="n">
        <v>80.89</v>
      </c>
      <c r="S65" t="n">
        <v>51.23</v>
      </c>
      <c r="T65" t="n">
        <v>13705.05</v>
      </c>
      <c r="U65" t="n">
        <v>0.63</v>
      </c>
      <c r="V65" t="n">
        <v>0.92</v>
      </c>
      <c r="W65" t="n">
        <v>0.15</v>
      </c>
      <c r="X65" t="n">
        <v>0.79</v>
      </c>
      <c r="Y65" t="n">
        <v>0.5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2.9226</v>
      </c>
      <c r="E66" t="n">
        <v>34.22</v>
      </c>
      <c r="F66" t="n">
        <v>31.41</v>
      </c>
      <c r="G66" t="n">
        <v>94.23</v>
      </c>
      <c r="H66" t="n">
        <v>1.35</v>
      </c>
      <c r="I66" t="n">
        <v>20</v>
      </c>
      <c r="J66" t="n">
        <v>157.07</v>
      </c>
      <c r="K66" t="n">
        <v>47.83</v>
      </c>
      <c r="L66" t="n">
        <v>12</v>
      </c>
      <c r="M66" t="n">
        <v>18</v>
      </c>
      <c r="N66" t="n">
        <v>27.24</v>
      </c>
      <c r="O66" t="n">
        <v>19605.66</v>
      </c>
      <c r="P66" t="n">
        <v>310.97</v>
      </c>
      <c r="Q66" t="n">
        <v>795.64</v>
      </c>
      <c r="R66" t="n">
        <v>77.94</v>
      </c>
      <c r="S66" t="n">
        <v>51.23</v>
      </c>
      <c r="T66" t="n">
        <v>12242.6</v>
      </c>
      <c r="U66" t="n">
        <v>0.66</v>
      </c>
      <c r="V66" t="n">
        <v>0.92</v>
      </c>
      <c r="W66" t="n">
        <v>0.14</v>
      </c>
      <c r="X66" t="n">
        <v>0.7</v>
      </c>
      <c r="Y66" t="n">
        <v>0.5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2.9471</v>
      </c>
      <c r="E67" t="n">
        <v>33.93</v>
      </c>
      <c r="F67" t="n">
        <v>31.18</v>
      </c>
      <c r="G67" t="n">
        <v>103.94</v>
      </c>
      <c r="H67" t="n">
        <v>1.45</v>
      </c>
      <c r="I67" t="n">
        <v>18</v>
      </c>
      <c r="J67" t="n">
        <v>158.48</v>
      </c>
      <c r="K67" t="n">
        <v>47.83</v>
      </c>
      <c r="L67" t="n">
        <v>13</v>
      </c>
      <c r="M67" t="n">
        <v>16</v>
      </c>
      <c r="N67" t="n">
        <v>27.65</v>
      </c>
      <c r="O67" t="n">
        <v>19780.06</v>
      </c>
      <c r="P67" t="n">
        <v>303.81</v>
      </c>
      <c r="Q67" t="n">
        <v>795.64</v>
      </c>
      <c r="R67" t="n">
        <v>70.41</v>
      </c>
      <c r="S67" t="n">
        <v>51.23</v>
      </c>
      <c r="T67" t="n">
        <v>8486.639999999999</v>
      </c>
      <c r="U67" t="n">
        <v>0.73</v>
      </c>
      <c r="V67" t="n">
        <v>0.93</v>
      </c>
      <c r="W67" t="n">
        <v>0.13</v>
      </c>
      <c r="X67" t="n">
        <v>0.48</v>
      </c>
      <c r="Y67" t="n">
        <v>0.5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2.9388</v>
      </c>
      <c r="E68" t="n">
        <v>34.03</v>
      </c>
      <c r="F68" t="n">
        <v>31.31</v>
      </c>
      <c r="G68" t="n">
        <v>110.5</v>
      </c>
      <c r="H68" t="n">
        <v>1.55</v>
      </c>
      <c r="I68" t="n">
        <v>17</v>
      </c>
      <c r="J68" t="n">
        <v>159.9</v>
      </c>
      <c r="K68" t="n">
        <v>47.83</v>
      </c>
      <c r="L68" t="n">
        <v>14</v>
      </c>
      <c r="M68" t="n">
        <v>15</v>
      </c>
      <c r="N68" t="n">
        <v>28.07</v>
      </c>
      <c r="O68" t="n">
        <v>19955.16</v>
      </c>
      <c r="P68" t="n">
        <v>299.32</v>
      </c>
      <c r="Q68" t="n">
        <v>795.64</v>
      </c>
      <c r="R68" t="n">
        <v>74.63</v>
      </c>
      <c r="S68" t="n">
        <v>51.23</v>
      </c>
      <c r="T68" t="n">
        <v>10599.75</v>
      </c>
      <c r="U68" t="n">
        <v>0.6899999999999999</v>
      </c>
      <c r="V68" t="n">
        <v>0.92</v>
      </c>
      <c r="W68" t="n">
        <v>0.13</v>
      </c>
      <c r="X68" t="n">
        <v>0.6</v>
      </c>
      <c r="Y68" t="n">
        <v>0.5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2.9432</v>
      </c>
      <c r="E69" t="n">
        <v>33.98</v>
      </c>
      <c r="F69" t="n">
        <v>31.29</v>
      </c>
      <c r="G69" t="n">
        <v>117.32</v>
      </c>
      <c r="H69" t="n">
        <v>1.65</v>
      </c>
      <c r="I69" t="n">
        <v>16</v>
      </c>
      <c r="J69" t="n">
        <v>161.32</v>
      </c>
      <c r="K69" t="n">
        <v>47.83</v>
      </c>
      <c r="L69" t="n">
        <v>15</v>
      </c>
      <c r="M69" t="n">
        <v>14</v>
      </c>
      <c r="N69" t="n">
        <v>28.5</v>
      </c>
      <c r="O69" t="n">
        <v>20130.71</v>
      </c>
      <c r="P69" t="n">
        <v>294.6</v>
      </c>
      <c r="Q69" t="n">
        <v>795.64</v>
      </c>
      <c r="R69" t="n">
        <v>73.95</v>
      </c>
      <c r="S69" t="n">
        <v>51.23</v>
      </c>
      <c r="T69" t="n">
        <v>10264.35</v>
      </c>
      <c r="U69" t="n">
        <v>0.6899999999999999</v>
      </c>
      <c r="V69" t="n">
        <v>0.92</v>
      </c>
      <c r="W69" t="n">
        <v>0.13</v>
      </c>
      <c r="X69" t="n">
        <v>0.58</v>
      </c>
      <c r="Y69" t="n">
        <v>0.5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2.9568</v>
      </c>
      <c r="E70" t="n">
        <v>33.82</v>
      </c>
      <c r="F70" t="n">
        <v>31.19</v>
      </c>
      <c r="G70" t="n">
        <v>133.66</v>
      </c>
      <c r="H70" t="n">
        <v>1.74</v>
      </c>
      <c r="I70" t="n">
        <v>14</v>
      </c>
      <c r="J70" t="n">
        <v>162.75</v>
      </c>
      <c r="K70" t="n">
        <v>47.83</v>
      </c>
      <c r="L70" t="n">
        <v>16</v>
      </c>
      <c r="M70" t="n">
        <v>11</v>
      </c>
      <c r="N70" t="n">
        <v>28.92</v>
      </c>
      <c r="O70" t="n">
        <v>20306.85</v>
      </c>
      <c r="P70" t="n">
        <v>288.71</v>
      </c>
      <c r="Q70" t="n">
        <v>795.64</v>
      </c>
      <c r="R70" t="n">
        <v>70.5</v>
      </c>
      <c r="S70" t="n">
        <v>51.23</v>
      </c>
      <c r="T70" t="n">
        <v>8550</v>
      </c>
      <c r="U70" t="n">
        <v>0.73</v>
      </c>
      <c r="V70" t="n">
        <v>0.93</v>
      </c>
      <c r="W70" t="n">
        <v>0.13</v>
      </c>
      <c r="X70" t="n">
        <v>0.48</v>
      </c>
      <c r="Y70" t="n">
        <v>0.5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2.9548</v>
      </c>
      <c r="E71" t="n">
        <v>33.84</v>
      </c>
      <c r="F71" t="n">
        <v>31.21</v>
      </c>
      <c r="G71" t="n">
        <v>133.76</v>
      </c>
      <c r="H71" t="n">
        <v>1.83</v>
      </c>
      <c r="I71" t="n">
        <v>14</v>
      </c>
      <c r="J71" t="n">
        <v>164.19</v>
      </c>
      <c r="K71" t="n">
        <v>47.83</v>
      </c>
      <c r="L71" t="n">
        <v>17</v>
      </c>
      <c r="M71" t="n">
        <v>10</v>
      </c>
      <c r="N71" t="n">
        <v>29.36</v>
      </c>
      <c r="O71" t="n">
        <v>20483.57</v>
      </c>
      <c r="P71" t="n">
        <v>286.4</v>
      </c>
      <c r="Q71" t="n">
        <v>795.64</v>
      </c>
      <c r="R71" t="n">
        <v>71.28</v>
      </c>
      <c r="S71" t="n">
        <v>51.23</v>
      </c>
      <c r="T71" t="n">
        <v>8939.360000000001</v>
      </c>
      <c r="U71" t="n">
        <v>0.72</v>
      </c>
      <c r="V71" t="n">
        <v>0.92</v>
      </c>
      <c r="W71" t="n">
        <v>0.13</v>
      </c>
      <c r="X71" t="n">
        <v>0.51</v>
      </c>
      <c r="Y71" t="n">
        <v>0.5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2.9694</v>
      </c>
      <c r="E72" t="n">
        <v>33.68</v>
      </c>
      <c r="F72" t="n">
        <v>31.07</v>
      </c>
      <c r="G72" t="n">
        <v>143.42</v>
      </c>
      <c r="H72" t="n">
        <v>1.93</v>
      </c>
      <c r="I72" t="n">
        <v>13</v>
      </c>
      <c r="J72" t="n">
        <v>165.62</v>
      </c>
      <c r="K72" t="n">
        <v>47.83</v>
      </c>
      <c r="L72" t="n">
        <v>18</v>
      </c>
      <c r="M72" t="n">
        <v>4</v>
      </c>
      <c r="N72" t="n">
        <v>29.8</v>
      </c>
      <c r="O72" t="n">
        <v>20660.89</v>
      </c>
      <c r="P72" t="n">
        <v>282.59</v>
      </c>
      <c r="Q72" t="n">
        <v>795.67</v>
      </c>
      <c r="R72" t="n">
        <v>66.23999999999999</v>
      </c>
      <c r="S72" t="n">
        <v>51.23</v>
      </c>
      <c r="T72" t="n">
        <v>6424.84</v>
      </c>
      <c r="U72" t="n">
        <v>0.77</v>
      </c>
      <c r="V72" t="n">
        <v>0.93</v>
      </c>
      <c r="W72" t="n">
        <v>0.14</v>
      </c>
      <c r="X72" t="n">
        <v>0.37</v>
      </c>
      <c r="Y72" t="n">
        <v>0.5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2.9675</v>
      </c>
      <c r="E73" t="n">
        <v>33.7</v>
      </c>
      <c r="F73" t="n">
        <v>31.09</v>
      </c>
      <c r="G73" t="n">
        <v>143.51</v>
      </c>
      <c r="H73" t="n">
        <v>2.02</v>
      </c>
      <c r="I73" t="n">
        <v>13</v>
      </c>
      <c r="J73" t="n">
        <v>167.07</v>
      </c>
      <c r="K73" t="n">
        <v>47.83</v>
      </c>
      <c r="L73" t="n">
        <v>19</v>
      </c>
      <c r="M73" t="n">
        <v>0</v>
      </c>
      <c r="N73" t="n">
        <v>30.24</v>
      </c>
      <c r="O73" t="n">
        <v>20838.81</v>
      </c>
      <c r="P73" t="n">
        <v>284.23</v>
      </c>
      <c r="Q73" t="n">
        <v>795.64</v>
      </c>
      <c r="R73" t="n">
        <v>66.87</v>
      </c>
      <c r="S73" t="n">
        <v>51.23</v>
      </c>
      <c r="T73" t="n">
        <v>6738.54</v>
      </c>
      <c r="U73" t="n">
        <v>0.77</v>
      </c>
      <c r="V73" t="n">
        <v>0.93</v>
      </c>
      <c r="W73" t="n">
        <v>0.14</v>
      </c>
      <c r="X73" t="n">
        <v>0.39</v>
      </c>
      <c r="Y73" t="n">
        <v>0.5</v>
      </c>
      <c r="Z73" t="n">
        <v>10</v>
      </c>
    </row>
    <row r="74">
      <c r="A74" t="n">
        <v>0</v>
      </c>
      <c r="B74" t="n">
        <v>90</v>
      </c>
      <c r="C74" t="inlineStr">
        <is>
          <t xml:space="preserve">CONCLUIDO	</t>
        </is>
      </c>
      <c r="D74" t="n">
        <v>1.4549</v>
      </c>
      <c r="E74" t="n">
        <v>68.73</v>
      </c>
      <c r="F74" t="n">
        <v>49.49</v>
      </c>
      <c r="G74" t="n">
        <v>6.28</v>
      </c>
      <c r="H74" t="n">
        <v>0.1</v>
      </c>
      <c r="I74" t="n">
        <v>473</v>
      </c>
      <c r="J74" t="n">
        <v>176.73</v>
      </c>
      <c r="K74" t="n">
        <v>52.44</v>
      </c>
      <c r="L74" t="n">
        <v>1</v>
      </c>
      <c r="M74" t="n">
        <v>471</v>
      </c>
      <c r="N74" t="n">
        <v>33.29</v>
      </c>
      <c r="O74" t="n">
        <v>22031.19</v>
      </c>
      <c r="P74" t="n">
        <v>646.61</v>
      </c>
      <c r="Q74" t="n">
        <v>795.8</v>
      </c>
      <c r="R74" t="n">
        <v>684.7</v>
      </c>
      <c r="S74" t="n">
        <v>51.23</v>
      </c>
      <c r="T74" t="n">
        <v>313358.46</v>
      </c>
      <c r="U74" t="n">
        <v>0.07000000000000001</v>
      </c>
      <c r="V74" t="n">
        <v>0.58</v>
      </c>
      <c r="W74" t="n">
        <v>0.86</v>
      </c>
      <c r="X74" t="n">
        <v>18.78</v>
      </c>
      <c r="Y74" t="n">
        <v>0.5</v>
      </c>
      <c r="Z74" t="n">
        <v>10</v>
      </c>
    </row>
    <row r="75">
      <c r="A75" t="n">
        <v>1</v>
      </c>
      <c r="B75" t="n">
        <v>90</v>
      </c>
      <c r="C75" t="inlineStr">
        <is>
          <t xml:space="preserve">CONCLUIDO	</t>
        </is>
      </c>
      <c r="D75" t="n">
        <v>2.1719</v>
      </c>
      <c r="E75" t="n">
        <v>46.04</v>
      </c>
      <c r="F75" t="n">
        <v>37.37</v>
      </c>
      <c r="G75" t="n">
        <v>12.74</v>
      </c>
      <c r="H75" t="n">
        <v>0.2</v>
      </c>
      <c r="I75" t="n">
        <v>176</v>
      </c>
      <c r="J75" t="n">
        <v>178.21</v>
      </c>
      <c r="K75" t="n">
        <v>52.44</v>
      </c>
      <c r="L75" t="n">
        <v>2</v>
      </c>
      <c r="M75" t="n">
        <v>174</v>
      </c>
      <c r="N75" t="n">
        <v>33.77</v>
      </c>
      <c r="O75" t="n">
        <v>22213.89</v>
      </c>
      <c r="P75" t="n">
        <v>484.22</v>
      </c>
      <c r="Q75" t="n">
        <v>795.72</v>
      </c>
      <c r="R75" t="n">
        <v>277.3</v>
      </c>
      <c r="S75" t="n">
        <v>51.23</v>
      </c>
      <c r="T75" t="n">
        <v>111139.81</v>
      </c>
      <c r="U75" t="n">
        <v>0.18</v>
      </c>
      <c r="V75" t="n">
        <v>0.77</v>
      </c>
      <c r="W75" t="n">
        <v>0.38</v>
      </c>
      <c r="X75" t="n">
        <v>6.66</v>
      </c>
      <c r="Y75" t="n">
        <v>0.5</v>
      </c>
      <c r="Z75" t="n">
        <v>10</v>
      </c>
    </row>
    <row r="76">
      <c r="A76" t="n">
        <v>2</v>
      </c>
      <c r="B76" t="n">
        <v>90</v>
      </c>
      <c r="C76" t="inlineStr">
        <is>
          <t xml:space="preserve">CONCLUIDO	</t>
        </is>
      </c>
      <c r="D76" t="n">
        <v>2.4342</v>
      </c>
      <c r="E76" t="n">
        <v>41.08</v>
      </c>
      <c r="F76" t="n">
        <v>34.79</v>
      </c>
      <c r="G76" t="n">
        <v>19.15</v>
      </c>
      <c r="H76" t="n">
        <v>0.3</v>
      </c>
      <c r="I76" t="n">
        <v>109</v>
      </c>
      <c r="J76" t="n">
        <v>179.7</v>
      </c>
      <c r="K76" t="n">
        <v>52.44</v>
      </c>
      <c r="L76" t="n">
        <v>3</v>
      </c>
      <c r="M76" t="n">
        <v>107</v>
      </c>
      <c r="N76" t="n">
        <v>34.26</v>
      </c>
      <c r="O76" t="n">
        <v>22397.24</v>
      </c>
      <c r="P76" t="n">
        <v>447.76</v>
      </c>
      <c r="Q76" t="n">
        <v>795.6900000000001</v>
      </c>
      <c r="R76" t="n">
        <v>190.56</v>
      </c>
      <c r="S76" t="n">
        <v>51.23</v>
      </c>
      <c r="T76" t="n">
        <v>68107.67999999999</v>
      </c>
      <c r="U76" t="n">
        <v>0.27</v>
      </c>
      <c r="V76" t="n">
        <v>0.83</v>
      </c>
      <c r="W76" t="n">
        <v>0.29</v>
      </c>
      <c r="X76" t="n">
        <v>4.08</v>
      </c>
      <c r="Y76" t="n">
        <v>0.5</v>
      </c>
      <c r="Z76" t="n">
        <v>10</v>
      </c>
    </row>
    <row r="77">
      <c r="A77" t="n">
        <v>3</v>
      </c>
      <c r="B77" t="n">
        <v>90</v>
      </c>
      <c r="C77" t="inlineStr">
        <is>
          <t xml:space="preserve">CONCLUIDO	</t>
        </is>
      </c>
      <c r="D77" t="n">
        <v>2.5727</v>
      </c>
      <c r="E77" t="n">
        <v>38.87</v>
      </c>
      <c r="F77" t="n">
        <v>33.64</v>
      </c>
      <c r="G77" t="n">
        <v>25.55</v>
      </c>
      <c r="H77" t="n">
        <v>0.39</v>
      </c>
      <c r="I77" t="n">
        <v>79</v>
      </c>
      <c r="J77" t="n">
        <v>181.19</v>
      </c>
      <c r="K77" t="n">
        <v>52.44</v>
      </c>
      <c r="L77" t="n">
        <v>4</v>
      </c>
      <c r="M77" t="n">
        <v>77</v>
      </c>
      <c r="N77" t="n">
        <v>34.75</v>
      </c>
      <c r="O77" t="n">
        <v>22581.25</v>
      </c>
      <c r="P77" t="n">
        <v>430.18</v>
      </c>
      <c r="Q77" t="n">
        <v>795.66</v>
      </c>
      <c r="R77" t="n">
        <v>152.78</v>
      </c>
      <c r="S77" t="n">
        <v>51.23</v>
      </c>
      <c r="T77" t="n">
        <v>49365.03</v>
      </c>
      <c r="U77" t="n">
        <v>0.34</v>
      </c>
      <c r="V77" t="n">
        <v>0.86</v>
      </c>
      <c r="W77" t="n">
        <v>0.23</v>
      </c>
      <c r="X77" t="n">
        <v>2.94</v>
      </c>
      <c r="Y77" t="n">
        <v>0.5</v>
      </c>
      <c r="Z77" t="n">
        <v>10</v>
      </c>
    </row>
    <row r="78">
      <c r="A78" t="n">
        <v>4</v>
      </c>
      <c r="B78" t="n">
        <v>90</v>
      </c>
      <c r="C78" t="inlineStr">
        <is>
          <t xml:space="preserve">CONCLUIDO	</t>
        </is>
      </c>
      <c r="D78" t="n">
        <v>2.6645</v>
      </c>
      <c r="E78" t="n">
        <v>37.53</v>
      </c>
      <c r="F78" t="n">
        <v>32.94</v>
      </c>
      <c r="G78" t="n">
        <v>32.4</v>
      </c>
      <c r="H78" t="n">
        <v>0.49</v>
      </c>
      <c r="I78" t="n">
        <v>61</v>
      </c>
      <c r="J78" t="n">
        <v>182.69</v>
      </c>
      <c r="K78" t="n">
        <v>52.44</v>
      </c>
      <c r="L78" t="n">
        <v>5</v>
      </c>
      <c r="M78" t="n">
        <v>59</v>
      </c>
      <c r="N78" t="n">
        <v>35.25</v>
      </c>
      <c r="O78" t="n">
        <v>22766.06</v>
      </c>
      <c r="P78" t="n">
        <v>418.08</v>
      </c>
      <c r="Q78" t="n">
        <v>795.64</v>
      </c>
      <c r="R78" t="n">
        <v>128.93</v>
      </c>
      <c r="S78" t="n">
        <v>51.23</v>
      </c>
      <c r="T78" t="n">
        <v>37531.82</v>
      </c>
      <c r="U78" t="n">
        <v>0.4</v>
      </c>
      <c r="V78" t="n">
        <v>0.88</v>
      </c>
      <c r="W78" t="n">
        <v>0.21</v>
      </c>
      <c r="X78" t="n">
        <v>2.24</v>
      </c>
      <c r="Y78" t="n">
        <v>0.5</v>
      </c>
      <c r="Z78" t="n">
        <v>10</v>
      </c>
    </row>
    <row r="79">
      <c r="A79" t="n">
        <v>5</v>
      </c>
      <c r="B79" t="n">
        <v>90</v>
      </c>
      <c r="C79" t="inlineStr">
        <is>
          <t xml:space="preserve">CONCLUIDO	</t>
        </is>
      </c>
      <c r="D79" t="n">
        <v>2.7155</v>
      </c>
      <c r="E79" t="n">
        <v>36.83</v>
      </c>
      <c r="F79" t="n">
        <v>32.59</v>
      </c>
      <c r="G79" t="n">
        <v>38.34</v>
      </c>
      <c r="H79" t="n">
        <v>0.58</v>
      </c>
      <c r="I79" t="n">
        <v>51</v>
      </c>
      <c r="J79" t="n">
        <v>184.19</v>
      </c>
      <c r="K79" t="n">
        <v>52.44</v>
      </c>
      <c r="L79" t="n">
        <v>6</v>
      </c>
      <c r="M79" t="n">
        <v>49</v>
      </c>
      <c r="N79" t="n">
        <v>35.75</v>
      </c>
      <c r="O79" t="n">
        <v>22951.43</v>
      </c>
      <c r="P79" t="n">
        <v>411.02</v>
      </c>
      <c r="Q79" t="n">
        <v>795.65</v>
      </c>
      <c r="R79" t="n">
        <v>117.7</v>
      </c>
      <c r="S79" t="n">
        <v>51.23</v>
      </c>
      <c r="T79" t="n">
        <v>31963.82</v>
      </c>
      <c r="U79" t="n">
        <v>0.44</v>
      </c>
      <c r="V79" t="n">
        <v>0.89</v>
      </c>
      <c r="W79" t="n">
        <v>0.18</v>
      </c>
      <c r="X79" t="n">
        <v>1.89</v>
      </c>
      <c r="Y79" t="n">
        <v>0.5</v>
      </c>
      <c r="Z79" t="n">
        <v>10</v>
      </c>
    </row>
    <row r="80">
      <c r="A80" t="n">
        <v>6</v>
      </c>
      <c r="B80" t="n">
        <v>90</v>
      </c>
      <c r="C80" t="inlineStr">
        <is>
          <t xml:space="preserve">CONCLUIDO	</t>
        </is>
      </c>
      <c r="D80" t="n">
        <v>2.7609</v>
      </c>
      <c r="E80" t="n">
        <v>36.22</v>
      </c>
      <c r="F80" t="n">
        <v>32.27</v>
      </c>
      <c r="G80" t="n">
        <v>45.03</v>
      </c>
      <c r="H80" t="n">
        <v>0.67</v>
      </c>
      <c r="I80" t="n">
        <v>43</v>
      </c>
      <c r="J80" t="n">
        <v>185.7</v>
      </c>
      <c r="K80" t="n">
        <v>52.44</v>
      </c>
      <c r="L80" t="n">
        <v>7</v>
      </c>
      <c r="M80" t="n">
        <v>41</v>
      </c>
      <c r="N80" t="n">
        <v>36.26</v>
      </c>
      <c r="O80" t="n">
        <v>23137.49</v>
      </c>
      <c r="P80" t="n">
        <v>404.18</v>
      </c>
      <c r="Q80" t="n">
        <v>795.64</v>
      </c>
      <c r="R80" t="n">
        <v>106.77</v>
      </c>
      <c r="S80" t="n">
        <v>51.23</v>
      </c>
      <c r="T80" t="n">
        <v>26542.03</v>
      </c>
      <c r="U80" t="n">
        <v>0.48</v>
      </c>
      <c r="V80" t="n">
        <v>0.89</v>
      </c>
      <c r="W80" t="n">
        <v>0.17</v>
      </c>
      <c r="X80" t="n">
        <v>1.57</v>
      </c>
      <c r="Y80" t="n">
        <v>0.5</v>
      </c>
      <c r="Z80" t="n">
        <v>10</v>
      </c>
    </row>
    <row r="81">
      <c r="A81" t="n">
        <v>7</v>
      </c>
      <c r="B81" t="n">
        <v>90</v>
      </c>
      <c r="C81" t="inlineStr">
        <is>
          <t xml:space="preserve">CONCLUIDO	</t>
        </is>
      </c>
      <c r="D81" t="n">
        <v>2.8007</v>
      </c>
      <c r="E81" t="n">
        <v>35.7</v>
      </c>
      <c r="F81" t="n">
        <v>31.97</v>
      </c>
      <c r="G81" t="n">
        <v>51.84</v>
      </c>
      <c r="H81" t="n">
        <v>0.76</v>
      </c>
      <c r="I81" t="n">
        <v>37</v>
      </c>
      <c r="J81" t="n">
        <v>187.22</v>
      </c>
      <c r="K81" t="n">
        <v>52.44</v>
      </c>
      <c r="L81" t="n">
        <v>8</v>
      </c>
      <c r="M81" t="n">
        <v>35</v>
      </c>
      <c r="N81" t="n">
        <v>36.78</v>
      </c>
      <c r="O81" t="n">
        <v>23324.24</v>
      </c>
      <c r="P81" t="n">
        <v>397.52</v>
      </c>
      <c r="Q81" t="n">
        <v>795.64</v>
      </c>
      <c r="R81" t="n">
        <v>96.42</v>
      </c>
      <c r="S81" t="n">
        <v>51.23</v>
      </c>
      <c r="T81" t="n">
        <v>21394.84</v>
      </c>
      <c r="U81" t="n">
        <v>0.53</v>
      </c>
      <c r="V81" t="n">
        <v>0.9</v>
      </c>
      <c r="W81" t="n">
        <v>0.17</v>
      </c>
      <c r="X81" t="n">
        <v>1.26</v>
      </c>
      <c r="Y81" t="n">
        <v>0.5</v>
      </c>
      <c r="Z81" t="n">
        <v>10</v>
      </c>
    </row>
    <row r="82">
      <c r="A82" t="n">
        <v>8</v>
      </c>
      <c r="B82" t="n">
        <v>90</v>
      </c>
      <c r="C82" t="inlineStr">
        <is>
          <t xml:space="preserve">CONCLUIDO	</t>
        </is>
      </c>
      <c r="D82" t="n">
        <v>2.815</v>
      </c>
      <c r="E82" t="n">
        <v>35.52</v>
      </c>
      <c r="F82" t="n">
        <v>31.93</v>
      </c>
      <c r="G82" t="n">
        <v>58.05</v>
      </c>
      <c r="H82" t="n">
        <v>0.85</v>
      </c>
      <c r="I82" t="n">
        <v>33</v>
      </c>
      <c r="J82" t="n">
        <v>188.74</v>
      </c>
      <c r="K82" t="n">
        <v>52.44</v>
      </c>
      <c r="L82" t="n">
        <v>9</v>
      </c>
      <c r="M82" t="n">
        <v>31</v>
      </c>
      <c r="N82" t="n">
        <v>37.3</v>
      </c>
      <c r="O82" t="n">
        <v>23511.69</v>
      </c>
      <c r="P82" t="n">
        <v>394.16</v>
      </c>
      <c r="Q82" t="n">
        <v>795.65</v>
      </c>
      <c r="R82" t="n">
        <v>95.5</v>
      </c>
      <c r="S82" t="n">
        <v>51.23</v>
      </c>
      <c r="T82" t="n">
        <v>20957.2</v>
      </c>
      <c r="U82" t="n">
        <v>0.54</v>
      </c>
      <c r="V82" t="n">
        <v>0.9</v>
      </c>
      <c r="W82" t="n">
        <v>0.16</v>
      </c>
      <c r="X82" t="n">
        <v>1.22</v>
      </c>
      <c r="Y82" t="n">
        <v>0.5</v>
      </c>
      <c r="Z82" t="n">
        <v>10</v>
      </c>
    </row>
    <row r="83">
      <c r="A83" t="n">
        <v>9</v>
      </c>
      <c r="B83" t="n">
        <v>90</v>
      </c>
      <c r="C83" t="inlineStr">
        <is>
          <t xml:space="preserve">CONCLUIDO	</t>
        </is>
      </c>
      <c r="D83" t="n">
        <v>2.8392</v>
      </c>
      <c r="E83" t="n">
        <v>35.22</v>
      </c>
      <c r="F83" t="n">
        <v>31.77</v>
      </c>
      <c r="G83" t="n">
        <v>65.73</v>
      </c>
      <c r="H83" t="n">
        <v>0.93</v>
      </c>
      <c r="I83" t="n">
        <v>29</v>
      </c>
      <c r="J83" t="n">
        <v>190.26</v>
      </c>
      <c r="K83" t="n">
        <v>52.44</v>
      </c>
      <c r="L83" t="n">
        <v>10</v>
      </c>
      <c r="M83" t="n">
        <v>27</v>
      </c>
      <c r="N83" t="n">
        <v>37.82</v>
      </c>
      <c r="O83" t="n">
        <v>23699.85</v>
      </c>
      <c r="P83" t="n">
        <v>389.2</v>
      </c>
      <c r="Q83" t="n">
        <v>795.6799999999999</v>
      </c>
      <c r="R83" t="n">
        <v>89.95999999999999</v>
      </c>
      <c r="S83" t="n">
        <v>51.23</v>
      </c>
      <c r="T83" t="n">
        <v>18205.55</v>
      </c>
      <c r="U83" t="n">
        <v>0.57</v>
      </c>
      <c r="V83" t="n">
        <v>0.91</v>
      </c>
      <c r="W83" t="n">
        <v>0.15</v>
      </c>
      <c r="X83" t="n">
        <v>1.06</v>
      </c>
      <c r="Y83" t="n">
        <v>0.5</v>
      </c>
      <c r="Z83" t="n">
        <v>10</v>
      </c>
    </row>
    <row r="84">
      <c r="A84" t="n">
        <v>10</v>
      </c>
      <c r="B84" t="n">
        <v>90</v>
      </c>
      <c r="C84" t="inlineStr">
        <is>
          <t xml:space="preserve">CONCLUIDO	</t>
        </is>
      </c>
      <c r="D84" t="n">
        <v>2.8499</v>
      </c>
      <c r="E84" t="n">
        <v>35.09</v>
      </c>
      <c r="F84" t="n">
        <v>31.71</v>
      </c>
      <c r="G84" t="n">
        <v>70.45999999999999</v>
      </c>
      <c r="H84" t="n">
        <v>1.02</v>
      </c>
      <c r="I84" t="n">
        <v>27</v>
      </c>
      <c r="J84" t="n">
        <v>191.79</v>
      </c>
      <c r="K84" t="n">
        <v>52.44</v>
      </c>
      <c r="L84" t="n">
        <v>11</v>
      </c>
      <c r="M84" t="n">
        <v>25</v>
      </c>
      <c r="N84" t="n">
        <v>38.35</v>
      </c>
      <c r="O84" t="n">
        <v>23888.73</v>
      </c>
      <c r="P84" t="n">
        <v>385.6</v>
      </c>
      <c r="Q84" t="n">
        <v>795.6799999999999</v>
      </c>
      <c r="R84" t="n">
        <v>88.17</v>
      </c>
      <c r="S84" t="n">
        <v>51.23</v>
      </c>
      <c r="T84" t="n">
        <v>17319.61</v>
      </c>
      <c r="U84" t="n">
        <v>0.58</v>
      </c>
      <c r="V84" t="n">
        <v>0.91</v>
      </c>
      <c r="W84" t="n">
        <v>0.15</v>
      </c>
      <c r="X84" t="n">
        <v>1</v>
      </c>
      <c r="Y84" t="n">
        <v>0.5</v>
      </c>
      <c r="Z84" t="n">
        <v>10</v>
      </c>
    </row>
    <row r="85">
      <c r="A85" t="n">
        <v>11</v>
      </c>
      <c r="B85" t="n">
        <v>90</v>
      </c>
      <c r="C85" t="inlineStr">
        <is>
          <t xml:space="preserve">CONCLUIDO	</t>
        </is>
      </c>
      <c r="D85" t="n">
        <v>2.8703</v>
      </c>
      <c r="E85" t="n">
        <v>34.84</v>
      </c>
      <c r="F85" t="n">
        <v>31.57</v>
      </c>
      <c r="G85" t="n">
        <v>78.91</v>
      </c>
      <c r="H85" t="n">
        <v>1.1</v>
      </c>
      <c r="I85" t="n">
        <v>24</v>
      </c>
      <c r="J85" t="n">
        <v>193.33</v>
      </c>
      <c r="K85" t="n">
        <v>52.44</v>
      </c>
      <c r="L85" t="n">
        <v>12</v>
      </c>
      <c r="M85" t="n">
        <v>22</v>
      </c>
      <c r="N85" t="n">
        <v>38.89</v>
      </c>
      <c r="O85" t="n">
        <v>24078.33</v>
      </c>
      <c r="P85" t="n">
        <v>381.23</v>
      </c>
      <c r="Q85" t="n">
        <v>795.65</v>
      </c>
      <c r="R85" t="n">
        <v>83.22</v>
      </c>
      <c r="S85" t="n">
        <v>51.23</v>
      </c>
      <c r="T85" t="n">
        <v>14858.9</v>
      </c>
      <c r="U85" t="n">
        <v>0.62</v>
      </c>
      <c r="V85" t="n">
        <v>0.91</v>
      </c>
      <c r="W85" t="n">
        <v>0.15</v>
      </c>
      <c r="X85" t="n">
        <v>0.86</v>
      </c>
      <c r="Y85" t="n">
        <v>0.5</v>
      </c>
      <c r="Z85" t="n">
        <v>10</v>
      </c>
    </row>
    <row r="86">
      <c r="A86" t="n">
        <v>12</v>
      </c>
      <c r="B86" t="n">
        <v>90</v>
      </c>
      <c r="C86" t="inlineStr">
        <is>
          <t xml:space="preserve">CONCLUIDO	</t>
        </is>
      </c>
      <c r="D86" t="n">
        <v>2.8825</v>
      </c>
      <c r="E86" t="n">
        <v>34.69</v>
      </c>
      <c r="F86" t="n">
        <v>31.49</v>
      </c>
      <c r="G86" t="n">
        <v>85.88</v>
      </c>
      <c r="H86" t="n">
        <v>1.18</v>
      </c>
      <c r="I86" t="n">
        <v>22</v>
      </c>
      <c r="J86" t="n">
        <v>194.88</v>
      </c>
      <c r="K86" t="n">
        <v>52.44</v>
      </c>
      <c r="L86" t="n">
        <v>13</v>
      </c>
      <c r="M86" t="n">
        <v>20</v>
      </c>
      <c r="N86" t="n">
        <v>39.43</v>
      </c>
      <c r="O86" t="n">
        <v>24268.67</v>
      </c>
      <c r="P86" t="n">
        <v>377.61</v>
      </c>
      <c r="Q86" t="n">
        <v>795.64</v>
      </c>
      <c r="R86" t="n">
        <v>80.7</v>
      </c>
      <c r="S86" t="n">
        <v>51.23</v>
      </c>
      <c r="T86" t="n">
        <v>13611.48</v>
      </c>
      <c r="U86" t="n">
        <v>0.63</v>
      </c>
      <c r="V86" t="n">
        <v>0.92</v>
      </c>
      <c r="W86" t="n">
        <v>0.14</v>
      </c>
      <c r="X86" t="n">
        <v>0.78</v>
      </c>
      <c r="Y86" t="n">
        <v>0.5</v>
      </c>
      <c r="Z86" t="n">
        <v>10</v>
      </c>
    </row>
    <row r="87">
      <c r="A87" t="n">
        <v>13</v>
      </c>
      <c r="B87" t="n">
        <v>90</v>
      </c>
      <c r="C87" t="inlineStr">
        <is>
          <t xml:space="preserve">CONCLUIDO	</t>
        </is>
      </c>
      <c r="D87" t="n">
        <v>2.8881</v>
      </c>
      <c r="E87" t="n">
        <v>34.62</v>
      </c>
      <c r="F87" t="n">
        <v>31.46</v>
      </c>
      <c r="G87" t="n">
        <v>89.88</v>
      </c>
      <c r="H87" t="n">
        <v>1.27</v>
      </c>
      <c r="I87" t="n">
        <v>21</v>
      </c>
      <c r="J87" t="n">
        <v>196.42</v>
      </c>
      <c r="K87" t="n">
        <v>52.44</v>
      </c>
      <c r="L87" t="n">
        <v>14</v>
      </c>
      <c r="M87" t="n">
        <v>19</v>
      </c>
      <c r="N87" t="n">
        <v>39.98</v>
      </c>
      <c r="O87" t="n">
        <v>24459.75</v>
      </c>
      <c r="P87" t="n">
        <v>373.63</v>
      </c>
      <c r="Q87" t="n">
        <v>795.64</v>
      </c>
      <c r="R87" t="n">
        <v>79.63</v>
      </c>
      <c r="S87" t="n">
        <v>51.23</v>
      </c>
      <c r="T87" t="n">
        <v>13082.87</v>
      </c>
      <c r="U87" t="n">
        <v>0.64</v>
      </c>
      <c r="V87" t="n">
        <v>0.92</v>
      </c>
      <c r="W87" t="n">
        <v>0.14</v>
      </c>
      <c r="X87" t="n">
        <v>0.75</v>
      </c>
      <c r="Y87" t="n">
        <v>0.5</v>
      </c>
      <c r="Z87" t="n">
        <v>10</v>
      </c>
    </row>
    <row r="88">
      <c r="A88" t="n">
        <v>14</v>
      </c>
      <c r="B88" t="n">
        <v>90</v>
      </c>
      <c r="C88" t="inlineStr">
        <is>
          <t xml:space="preserve">CONCLUIDO	</t>
        </is>
      </c>
      <c r="D88" t="n">
        <v>2.9017</v>
      </c>
      <c r="E88" t="n">
        <v>34.46</v>
      </c>
      <c r="F88" t="n">
        <v>31.37</v>
      </c>
      <c r="G88" t="n">
        <v>99.05</v>
      </c>
      <c r="H88" t="n">
        <v>1.35</v>
      </c>
      <c r="I88" t="n">
        <v>19</v>
      </c>
      <c r="J88" t="n">
        <v>197.98</v>
      </c>
      <c r="K88" t="n">
        <v>52.44</v>
      </c>
      <c r="L88" t="n">
        <v>15</v>
      </c>
      <c r="M88" t="n">
        <v>17</v>
      </c>
      <c r="N88" t="n">
        <v>40.54</v>
      </c>
      <c r="O88" t="n">
        <v>24651.58</v>
      </c>
      <c r="P88" t="n">
        <v>370.63</v>
      </c>
      <c r="Q88" t="n">
        <v>795.64</v>
      </c>
      <c r="R88" t="n">
        <v>76.43000000000001</v>
      </c>
      <c r="S88" t="n">
        <v>51.23</v>
      </c>
      <c r="T88" t="n">
        <v>11489.36</v>
      </c>
      <c r="U88" t="n">
        <v>0.67</v>
      </c>
      <c r="V88" t="n">
        <v>0.92</v>
      </c>
      <c r="W88" t="n">
        <v>0.14</v>
      </c>
      <c r="X88" t="n">
        <v>0.66</v>
      </c>
      <c r="Y88" t="n">
        <v>0.5</v>
      </c>
      <c r="Z88" t="n">
        <v>10</v>
      </c>
    </row>
    <row r="89">
      <c r="A89" t="n">
        <v>15</v>
      </c>
      <c r="B89" t="n">
        <v>90</v>
      </c>
      <c r="C89" t="inlineStr">
        <is>
          <t xml:space="preserve">CONCLUIDO	</t>
        </is>
      </c>
      <c r="D89" t="n">
        <v>2.9021</v>
      </c>
      <c r="E89" t="n">
        <v>34.46</v>
      </c>
      <c r="F89" t="n">
        <v>31.4</v>
      </c>
      <c r="G89" t="n">
        <v>104.66</v>
      </c>
      <c r="H89" t="n">
        <v>1.42</v>
      </c>
      <c r="I89" t="n">
        <v>18</v>
      </c>
      <c r="J89" t="n">
        <v>199.54</v>
      </c>
      <c r="K89" t="n">
        <v>52.44</v>
      </c>
      <c r="L89" t="n">
        <v>16</v>
      </c>
      <c r="M89" t="n">
        <v>16</v>
      </c>
      <c r="N89" t="n">
        <v>41.1</v>
      </c>
      <c r="O89" t="n">
        <v>24844.17</v>
      </c>
      <c r="P89" t="n">
        <v>368.19</v>
      </c>
      <c r="Q89" t="n">
        <v>795.65</v>
      </c>
      <c r="R89" t="n">
        <v>77.84</v>
      </c>
      <c r="S89" t="n">
        <v>51.23</v>
      </c>
      <c r="T89" t="n">
        <v>12199.92</v>
      </c>
      <c r="U89" t="n">
        <v>0.66</v>
      </c>
      <c r="V89" t="n">
        <v>0.92</v>
      </c>
      <c r="W89" t="n">
        <v>0.13</v>
      </c>
      <c r="X89" t="n">
        <v>0.6899999999999999</v>
      </c>
      <c r="Y89" t="n">
        <v>0.5</v>
      </c>
      <c r="Z89" t="n">
        <v>10</v>
      </c>
    </row>
    <row r="90">
      <c r="A90" t="n">
        <v>16</v>
      </c>
      <c r="B90" t="n">
        <v>90</v>
      </c>
      <c r="C90" t="inlineStr">
        <is>
          <t xml:space="preserve">CONCLUIDO	</t>
        </is>
      </c>
      <c r="D90" t="n">
        <v>2.9123</v>
      </c>
      <c r="E90" t="n">
        <v>34.34</v>
      </c>
      <c r="F90" t="n">
        <v>31.31</v>
      </c>
      <c r="G90" t="n">
        <v>110.51</v>
      </c>
      <c r="H90" t="n">
        <v>1.5</v>
      </c>
      <c r="I90" t="n">
        <v>17</v>
      </c>
      <c r="J90" t="n">
        <v>201.11</v>
      </c>
      <c r="K90" t="n">
        <v>52.44</v>
      </c>
      <c r="L90" t="n">
        <v>17</v>
      </c>
      <c r="M90" t="n">
        <v>15</v>
      </c>
      <c r="N90" t="n">
        <v>41.67</v>
      </c>
      <c r="O90" t="n">
        <v>25037.53</v>
      </c>
      <c r="P90" t="n">
        <v>362.88</v>
      </c>
      <c r="Q90" t="n">
        <v>795.66</v>
      </c>
      <c r="R90" t="n">
        <v>74.75</v>
      </c>
      <c r="S90" t="n">
        <v>51.23</v>
      </c>
      <c r="T90" t="n">
        <v>10659.54</v>
      </c>
      <c r="U90" t="n">
        <v>0.6899999999999999</v>
      </c>
      <c r="V90" t="n">
        <v>0.92</v>
      </c>
      <c r="W90" t="n">
        <v>0.14</v>
      </c>
      <c r="X90" t="n">
        <v>0.61</v>
      </c>
      <c r="Y90" t="n">
        <v>0.5</v>
      </c>
      <c r="Z90" t="n">
        <v>10</v>
      </c>
    </row>
    <row r="91">
      <c r="A91" t="n">
        <v>17</v>
      </c>
      <c r="B91" t="n">
        <v>90</v>
      </c>
      <c r="C91" t="inlineStr">
        <is>
          <t xml:space="preserve">CONCLUIDO	</t>
        </is>
      </c>
      <c r="D91" t="n">
        <v>2.9178</v>
      </c>
      <c r="E91" t="n">
        <v>34.27</v>
      </c>
      <c r="F91" t="n">
        <v>31.28</v>
      </c>
      <c r="G91" t="n">
        <v>117.31</v>
      </c>
      <c r="H91" t="n">
        <v>1.58</v>
      </c>
      <c r="I91" t="n">
        <v>16</v>
      </c>
      <c r="J91" t="n">
        <v>202.68</v>
      </c>
      <c r="K91" t="n">
        <v>52.44</v>
      </c>
      <c r="L91" t="n">
        <v>18</v>
      </c>
      <c r="M91" t="n">
        <v>14</v>
      </c>
      <c r="N91" t="n">
        <v>42.24</v>
      </c>
      <c r="O91" t="n">
        <v>25231.66</v>
      </c>
      <c r="P91" t="n">
        <v>360.47</v>
      </c>
      <c r="Q91" t="n">
        <v>795.64</v>
      </c>
      <c r="R91" t="n">
        <v>73.81</v>
      </c>
      <c r="S91" t="n">
        <v>51.23</v>
      </c>
      <c r="T91" t="n">
        <v>10196.09</v>
      </c>
      <c r="U91" t="n">
        <v>0.6899999999999999</v>
      </c>
      <c r="V91" t="n">
        <v>0.92</v>
      </c>
      <c r="W91" t="n">
        <v>0.13</v>
      </c>
      <c r="X91" t="n">
        <v>0.58</v>
      </c>
      <c r="Y91" t="n">
        <v>0.5</v>
      </c>
      <c r="Z91" t="n">
        <v>10</v>
      </c>
    </row>
    <row r="92">
      <c r="A92" t="n">
        <v>18</v>
      </c>
      <c r="B92" t="n">
        <v>90</v>
      </c>
      <c r="C92" t="inlineStr">
        <is>
          <t xml:space="preserve">CONCLUIDO	</t>
        </is>
      </c>
      <c r="D92" t="n">
        <v>2.9212</v>
      </c>
      <c r="E92" t="n">
        <v>34.23</v>
      </c>
      <c r="F92" t="n">
        <v>31.28</v>
      </c>
      <c r="G92" t="n">
        <v>125.11</v>
      </c>
      <c r="H92" t="n">
        <v>1.65</v>
      </c>
      <c r="I92" t="n">
        <v>15</v>
      </c>
      <c r="J92" t="n">
        <v>204.26</v>
      </c>
      <c r="K92" t="n">
        <v>52.44</v>
      </c>
      <c r="L92" t="n">
        <v>19</v>
      </c>
      <c r="M92" t="n">
        <v>13</v>
      </c>
      <c r="N92" t="n">
        <v>42.82</v>
      </c>
      <c r="O92" t="n">
        <v>25426.72</v>
      </c>
      <c r="P92" t="n">
        <v>357.8</v>
      </c>
      <c r="Q92" t="n">
        <v>795.64</v>
      </c>
      <c r="R92" t="n">
        <v>73.62</v>
      </c>
      <c r="S92" t="n">
        <v>51.23</v>
      </c>
      <c r="T92" t="n">
        <v>10108.1</v>
      </c>
      <c r="U92" t="n">
        <v>0.7</v>
      </c>
      <c r="V92" t="n">
        <v>0.92</v>
      </c>
      <c r="W92" t="n">
        <v>0.14</v>
      </c>
      <c r="X92" t="n">
        <v>0.57</v>
      </c>
      <c r="Y92" t="n">
        <v>0.5</v>
      </c>
      <c r="Z92" t="n">
        <v>10</v>
      </c>
    </row>
    <row r="93">
      <c r="A93" t="n">
        <v>19</v>
      </c>
      <c r="B93" t="n">
        <v>90</v>
      </c>
      <c r="C93" t="inlineStr">
        <is>
          <t xml:space="preserve">CONCLUIDO	</t>
        </is>
      </c>
      <c r="D93" t="n">
        <v>2.9324</v>
      </c>
      <c r="E93" t="n">
        <v>34.1</v>
      </c>
      <c r="F93" t="n">
        <v>31.18</v>
      </c>
      <c r="G93" t="n">
        <v>133.64</v>
      </c>
      <c r="H93" t="n">
        <v>1.73</v>
      </c>
      <c r="I93" t="n">
        <v>14</v>
      </c>
      <c r="J93" t="n">
        <v>205.85</v>
      </c>
      <c r="K93" t="n">
        <v>52.44</v>
      </c>
      <c r="L93" t="n">
        <v>20</v>
      </c>
      <c r="M93" t="n">
        <v>12</v>
      </c>
      <c r="N93" t="n">
        <v>43.41</v>
      </c>
      <c r="O93" t="n">
        <v>25622.45</v>
      </c>
      <c r="P93" t="n">
        <v>352.94</v>
      </c>
      <c r="Q93" t="n">
        <v>795.64</v>
      </c>
      <c r="R93" t="n">
        <v>70.48</v>
      </c>
      <c r="S93" t="n">
        <v>51.23</v>
      </c>
      <c r="T93" t="n">
        <v>8541.6</v>
      </c>
      <c r="U93" t="n">
        <v>0.73</v>
      </c>
      <c r="V93" t="n">
        <v>0.93</v>
      </c>
      <c r="W93" t="n">
        <v>0.13</v>
      </c>
      <c r="X93" t="n">
        <v>0.48</v>
      </c>
      <c r="Y93" t="n">
        <v>0.5</v>
      </c>
      <c r="Z93" t="n">
        <v>10</v>
      </c>
    </row>
    <row r="94">
      <c r="A94" t="n">
        <v>20</v>
      </c>
      <c r="B94" t="n">
        <v>90</v>
      </c>
      <c r="C94" t="inlineStr">
        <is>
          <t xml:space="preserve">CONCLUIDO	</t>
        </is>
      </c>
      <c r="D94" t="n">
        <v>2.9374</v>
      </c>
      <c r="E94" t="n">
        <v>34.04</v>
      </c>
      <c r="F94" t="n">
        <v>31.16</v>
      </c>
      <c r="G94" t="n">
        <v>143.82</v>
      </c>
      <c r="H94" t="n">
        <v>1.8</v>
      </c>
      <c r="I94" t="n">
        <v>13</v>
      </c>
      <c r="J94" t="n">
        <v>207.45</v>
      </c>
      <c r="K94" t="n">
        <v>52.44</v>
      </c>
      <c r="L94" t="n">
        <v>21</v>
      </c>
      <c r="M94" t="n">
        <v>11</v>
      </c>
      <c r="N94" t="n">
        <v>44</v>
      </c>
      <c r="O94" t="n">
        <v>25818.99</v>
      </c>
      <c r="P94" t="n">
        <v>348.53</v>
      </c>
      <c r="Q94" t="n">
        <v>795.64</v>
      </c>
      <c r="R94" t="n">
        <v>69.75</v>
      </c>
      <c r="S94" t="n">
        <v>51.23</v>
      </c>
      <c r="T94" t="n">
        <v>8182.46</v>
      </c>
      <c r="U94" t="n">
        <v>0.73</v>
      </c>
      <c r="V94" t="n">
        <v>0.93</v>
      </c>
      <c r="W94" t="n">
        <v>0.13</v>
      </c>
      <c r="X94" t="n">
        <v>0.46</v>
      </c>
      <c r="Y94" t="n">
        <v>0.5</v>
      </c>
      <c r="Z94" t="n">
        <v>10</v>
      </c>
    </row>
    <row r="95">
      <c r="A95" t="n">
        <v>21</v>
      </c>
      <c r="B95" t="n">
        <v>90</v>
      </c>
      <c r="C95" t="inlineStr">
        <is>
          <t xml:space="preserve">CONCLUIDO	</t>
        </is>
      </c>
      <c r="D95" t="n">
        <v>2.948</v>
      </c>
      <c r="E95" t="n">
        <v>33.92</v>
      </c>
      <c r="F95" t="n">
        <v>31.04</v>
      </c>
      <c r="G95" t="n">
        <v>143.25</v>
      </c>
      <c r="H95" t="n">
        <v>1.87</v>
      </c>
      <c r="I95" t="n">
        <v>13</v>
      </c>
      <c r="J95" t="n">
        <v>209.05</v>
      </c>
      <c r="K95" t="n">
        <v>52.44</v>
      </c>
      <c r="L95" t="n">
        <v>22</v>
      </c>
      <c r="M95" t="n">
        <v>11</v>
      </c>
      <c r="N95" t="n">
        <v>44.6</v>
      </c>
      <c r="O95" t="n">
        <v>26016.35</v>
      </c>
      <c r="P95" t="n">
        <v>343.89</v>
      </c>
      <c r="Q95" t="n">
        <v>795.64</v>
      </c>
      <c r="R95" t="n">
        <v>65.52</v>
      </c>
      <c r="S95" t="n">
        <v>51.23</v>
      </c>
      <c r="T95" t="n">
        <v>6065.65</v>
      </c>
      <c r="U95" t="n">
        <v>0.78</v>
      </c>
      <c r="V95" t="n">
        <v>0.93</v>
      </c>
      <c r="W95" t="n">
        <v>0.12</v>
      </c>
      <c r="X95" t="n">
        <v>0.33</v>
      </c>
      <c r="Y95" t="n">
        <v>0.5</v>
      </c>
      <c r="Z95" t="n">
        <v>10</v>
      </c>
    </row>
    <row r="96">
      <c r="A96" t="n">
        <v>22</v>
      </c>
      <c r="B96" t="n">
        <v>90</v>
      </c>
      <c r="C96" t="inlineStr">
        <is>
          <t xml:space="preserve">CONCLUIDO	</t>
        </is>
      </c>
      <c r="D96" t="n">
        <v>2.9432</v>
      </c>
      <c r="E96" t="n">
        <v>33.98</v>
      </c>
      <c r="F96" t="n">
        <v>31.13</v>
      </c>
      <c r="G96" t="n">
        <v>155.65</v>
      </c>
      <c r="H96" t="n">
        <v>1.94</v>
      </c>
      <c r="I96" t="n">
        <v>12</v>
      </c>
      <c r="J96" t="n">
        <v>210.65</v>
      </c>
      <c r="K96" t="n">
        <v>52.44</v>
      </c>
      <c r="L96" t="n">
        <v>23</v>
      </c>
      <c r="M96" t="n">
        <v>10</v>
      </c>
      <c r="N96" t="n">
        <v>45.21</v>
      </c>
      <c r="O96" t="n">
        <v>26214.54</v>
      </c>
      <c r="P96" t="n">
        <v>342.65</v>
      </c>
      <c r="Q96" t="n">
        <v>795.65</v>
      </c>
      <c r="R96" t="n">
        <v>68.63</v>
      </c>
      <c r="S96" t="n">
        <v>51.23</v>
      </c>
      <c r="T96" t="n">
        <v>7625.4</v>
      </c>
      <c r="U96" t="n">
        <v>0.75</v>
      </c>
      <c r="V96" t="n">
        <v>0.93</v>
      </c>
      <c r="W96" t="n">
        <v>0.13</v>
      </c>
      <c r="X96" t="n">
        <v>0.42</v>
      </c>
      <c r="Y96" t="n">
        <v>0.5</v>
      </c>
      <c r="Z96" t="n">
        <v>10</v>
      </c>
    </row>
    <row r="97">
      <c r="A97" t="n">
        <v>23</v>
      </c>
      <c r="B97" t="n">
        <v>90</v>
      </c>
      <c r="C97" t="inlineStr">
        <is>
          <t xml:space="preserve">CONCLUIDO	</t>
        </is>
      </c>
      <c r="D97" t="n">
        <v>2.951</v>
      </c>
      <c r="E97" t="n">
        <v>33.89</v>
      </c>
      <c r="F97" t="n">
        <v>31.07</v>
      </c>
      <c r="G97" t="n">
        <v>169.5</v>
      </c>
      <c r="H97" t="n">
        <v>2.01</v>
      </c>
      <c r="I97" t="n">
        <v>11</v>
      </c>
      <c r="J97" t="n">
        <v>212.27</v>
      </c>
      <c r="K97" t="n">
        <v>52.44</v>
      </c>
      <c r="L97" t="n">
        <v>24</v>
      </c>
      <c r="M97" t="n">
        <v>9</v>
      </c>
      <c r="N97" t="n">
        <v>45.82</v>
      </c>
      <c r="O97" t="n">
        <v>26413.56</v>
      </c>
      <c r="P97" t="n">
        <v>334.85</v>
      </c>
      <c r="Q97" t="n">
        <v>795.66</v>
      </c>
      <c r="R97" t="n">
        <v>66.88</v>
      </c>
      <c r="S97" t="n">
        <v>51.23</v>
      </c>
      <c r="T97" t="n">
        <v>6758.16</v>
      </c>
      <c r="U97" t="n">
        <v>0.77</v>
      </c>
      <c r="V97" t="n">
        <v>0.93</v>
      </c>
      <c r="W97" t="n">
        <v>0.12</v>
      </c>
      <c r="X97" t="n">
        <v>0.37</v>
      </c>
      <c r="Y97" t="n">
        <v>0.5</v>
      </c>
      <c r="Z97" t="n">
        <v>10</v>
      </c>
    </row>
    <row r="98">
      <c r="A98" t="n">
        <v>24</v>
      </c>
      <c r="B98" t="n">
        <v>90</v>
      </c>
      <c r="C98" t="inlineStr">
        <is>
          <t xml:space="preserve">CONCLUIDO	</t>
        </is>
      </c>
      <c r="D98" t="n">
        <v>2.9494</v>
      </c>
      <c r="E98" t="n">
        <v>33.91</v>
      </c>
      <c r="F98" t="n">
        <v>31.09</v>
      </c>
      <c r="G98" t="n">
        <v>169.6</v>
      </c>
      <c r="H98" t="n">
        <v>2.08</v>
      </c>
      <c r="I98" t="n">
        <v>11</v>
      </c>
      <c r="J98" t="n">
        <v>213.89</v>
      </c>
      <c r="K98" t="n">
        <v>52.44</v>
      </c>
      <c r="L98" t="n">
        <v>25</v>
      </c>
      <c r="M98" t="n">
        <v>8</v>
      </c>
      <c r="N98" t="n">
        <v>46.44</v>
      </c>
      <c r="O98" t="n">
        <v>26613.43</v>
      </c>
      <c r="P98" t="n">
        <v>337.32</v>
      </c>
      <c r="Q98" t="n">
        <v>795.64</v>
      </c>
      <c r="R98" t="n">
        <v>67.47</v>
      </c>
      <c r="S98" t="n">
        <v>51.23</v>
      </c>
      <c r="T98" t="n">
        <v>7052.71</v>
      </c>
      <c r="U98" t="n">
        <v>0.76</v>
      </c>
      <c r="V98" t="n">
        <v>0.93</v>
      </c>
      <c r="W98" t="n">
        <v>0.13</v>
      </c>
      <c r="X98" t="n">
        <v>0.39</v>
      </c>
      <c r="Y98" t="n">
        <v>0.5</v>
      </c>
      <c r="Z98" t="n">
        <v>10</v>
      </c>
    </row>
    <row r="99">
      <c r="A99" t="n">
        <v>25</v>
      </c>
      <c r="B99" t="n">
        <v>90</v>
      </c>
      <c r="C99" t="inlineStr">
        <is>
          <t xml:space="preserve">CONCLUIDO	</t>
        </is>
      </c>
      <c r="D99" t="n">
        <v>2.9492</v>
      </c>
      <c r="E99" t="n">
        <v>33.91</v>
      </c>
      <c r="F99" t="n">
        <v>31.1</v>
      </c>
      <c r="G99" t="n">
        <v>169.61</v>
      </c>
      <c r="H99" t="n">
        <v>2.14</v>
      </c>
      <c r="I99" t="n">
        <v>11</v>
      </c>
      <c r="J99" t="n">
        <v>215.51</v>
      </c>
      <c r="K99" t="n">
        <v>52.44</v>
      </c>
      <c r="L99" t="n">
        <v>26</v>
      </c>
      <c r="M99" t="n">
        <v>7</v>
      </c>
      <c r="N99" t="n">
        <v>47.07</v>
      </c>
      <c r="O99" t="n">
        <v>26814.17</v>
      </c>
      <c r="P99" t="n">
        <v>334.29</v>
      </c>
      <c r="Q99" t="n">
        <v>795.64</v>
      </c>
      <c r="R99" t="n">
        <v>67.48999999999999</v>
      </c>
      <c r="S99" t="n">
        <v>51.23</v>
      </c>
      <c r="T99" t="n">
        <v>7063.16</v>
      </c>
      <c r="U99" t="n">
        <v>0.76</v>
      </c>
      <c r="V99" t="n">
        <v>0.93</v>
      </c>
      <c r="W99" t="n">
        <v>0.13</v>
      </c>
      <c r="X99" t="n">
        <v>0.39</v>
      </c>
      <c r="Y99" t="n">
        <v>0.5</v>
      </c>
      <c r="Z99" t="n">
        <v>10</v>
      </c>
    </row>
    <row r="100">
      <c r="A100" t="n">
        <v>26</v>
      </c>
      <c r="B100" t="n">
        <v>90</v>
      </c>
      <c r="C100" t="inlineStr">
        <is>
          <t xml:space="preserve">CONCLUIDO	</t>
        </is>
      </c>
      <c r="D100" t="n">
        <v>2.9568</v>
      </c>
      <c r="E100" t="n">
        <v>33.82</v>
      </c>
      <c r="F100" t="n">
        <v>31.04</v>
      </c>
      <c r="G100" t="n">
        <v>186.27</v>
      </c>
      <c r="H100" t="n">
        <v>2.21</v>
      </c>
      <c r="I100" t="n">
        <v>10</v>
      </c>
      <c r="J100" t="n">
        <v>217.15</v>
      </c>
      <c r="K100" t="n">
        <v>52.44</v>
      </c>
      <c r="L100" t="n">
        <v>27</v>
      </c>
      <c r="M100" t="n">
        <v>2</v>
      </c>
      <c r="N100" t="n">
        <v>47.71</v>
      </c>
      <c r="O100" t="n">
        <v>27015.77</v>
      </c>
      <c r="P100" t="n">
        <v>329.98</v>
      </c>
      <c r="Q100" t="n">
        <v>795.64</v>
      </c>
      <c r="R100" t="n">
        <v>65.52</v>
      </c>
      <c r="S100" t="n">
        <v>51.23</v>
      </c>
      <c r="T100" t="n">
        <v>6081.01</v>
      </c>
      <c r="U100" t="n">
        <v>0.78</v>
      </c>
      <c r="V100" t="n">
        <v>0.93</v>
      </c>
      <c r="W100" t="n">
        <v>0.13</v>
      </c>
      <c r="X100" t="n">
        <v>0.34</v>
      </c>
      <c r="Y100" t="n">
        <v>0.5</v>
      </c>
      <c r="Z100" t="n">
        <v>10</v>
      </c>
    </row>
    <row r="101">
      <c r="A101" t="n">
        <v>27</v>
      </c>
      <c r="B101" t="n">
        <v>90</v>
      </c>
      <c r="C101" t="inlineStr">
        <is>
          <t xml:space="preserve">CONCLUIDO	</t>
        </is>
      </c>
      <c r="D101" t="n">
        <v>2.9557</v>
      </c>
      <c r="E101" t="n">
        <v>33.83</v>
      </c>
      <c r="F101" t="n">
        <v>31.06</v>
      </c>
      <c r="G101" t="n">
        <v>186.34</v>
      </c>
      <c r="H101" t="n">
        <v>2.27</v>
      </c>
      <c r="I101" t="n">
        <v>10</v>
      </c>
      <c r="J101" t="n">
        <v>218.79</v>
      </c>
      <c r="K101" t="n">
        <v>52.44</v>
      </c>
      <c r="L101" t="n">
        <v>28</v>
      </c>
      <c r="M101" t="n">
        <v>1</v>
      </c>
      <c r="N101" t="n">
        <v>48.35</v>
      </c>
      <c r="O101" t="n">
        <v>27218.26</v>
      </c>
      <c r="P101" t="n">
        <v>332.52</v>
      </c>
      <c r="Q101" t="n">
        <v>795.64</v>
      </c>
      <c r="R101" t="n">
        <v>65.90000000000001</v>
      </c>
      <c r="S101" t="n">
        <v>51.23</v>
      </c>
      <c r="T101" t="n">
        <v>6268.9</v>
      </c>
      <c r="U101" t="n">
        <v>0.78</v>
      </c>
      <c r="V101" t="n">
        <v>0.93</v>
      </c>
      <c r="W101" t="n">
        <v>0.13</v>
      </c>
      <c r="X101" t="n">
        <v>0.35</v>
      </c>
      <c r="Y101" t="n">
        <v>0.5</v>
      </c>
      <c r="Z101" t="n">
        <v>10</v>
      </c>
    </row>
    <row r="102">
      <c r="A102" t="n">
        <v>28</v>
      </c>
      <c r="B102" t="n">
        <v>90</v>
      </c>
      <c r="C102" t="inlineStr">
        <is>
          <t xml:space="preserve">CONCLUIDO	</t>
        </is>
      </c>
      <c r="D102" t="n">
        <v>2.9543</v>
      </c>
      <c r="E102" t="n">
        <v>33.85</v>
      </c>
      <c r="F102" t="n">
        <v>31.07</v>
      </c>
      <c r="G102" t="n">
        <v>186.44</v>
      </c>
      <c r="H102" t="n">
        <v>2.34</v>
      </c>
      <c r="I102" t="n">
        <v>10</v>
      </c>
      <c r="J102" t="n">
        <v>220.44</v>
      </c>
      <c r="K102" t="n">
        <v>52.44</v>
      </c>
      <c r="L102" t="n">
        <v>29</v>
      </c>
      <c r="M102" t="n">
        <v>0</v>
      </c>
      <c r="N102" t="n">
        <v>49</v>
      </c>
      <c r="O102" t="n">
        <v>27421.64</v>
      </c>
      <c r="P102" t="n">
        <v>335.15</v>
      </c>
      <c r="Q102" t="n">
        <v>795.67</v>
      </c>
      <c r="R102" t="n">
        <v>66.45999999999999</v>
      </c>
      <c r="S102" t="n">
        <v>51.23</v>
      </c>
      <c r="T102" t="n">
        <v>6553.21</v>
      </c>
      <c r="U102" t="n">
        <v>0.77</v>
      </c>
      <c r="V102" t="n">
        <v>0.93</v>
      </c>
      <c r="W102" t="n">
        <v>0.13</v>
      </c>
      <c r="X102" t="n">
        <v>0.37</v>
      </c>
      <c r="Y102" t="n">
        <v>0.5</v>
      </c>
      <c r="Z102" t="n">
        <v>10</v>
      </c>
    </row>
    <row r="103">
      <c r="A103" t="n">
        <v>0</v>
      </c>
      <c r="B103" t="n">
        <v>10</v>
      </c>
      <c r="C103" t="inlineStr">
        <is>
          <t xml:space="preserve">CONCLUIDO	</t>
        </is>
      </c>
      <c r="D103" t="n">
        <v>2.7475</v>
      </c>
      <c r="E103" t="n">
        <v>36.4</v>
      </c>
      <c r="F103" t="n">
        <v>33.84</v>
      </c>
      <c r="G103" t="n">
        <v>24.76</v>
      </c>
      <c r="H103" t="n">
        <v>0.64</v>
      </c>
      <c r="I103" t="n">
        <v>82</v>
      </c>
      <c r="J103" t="n">
        <v>26.11</v>
      </c>
      <c r="K103" t="n">
        <v>12.1</v>
      </c>
      <c r="L103" t="n">
        <v>1</v>
      </c>
      <c r="M103" t="n">
        <v>9</v>
      </c>
      <c r="N103" t="n">
        <v>3.01</v>
      </c>
      <c r="O103" t="n">
        <v>3454.41</v>
      </c>
      <c r="P103" t="n">
        <v>97.37</v>
      </c>
      <c r="Q103" t="n">
        <v>795.67</v>
      </c>
      <c r="R103" t="n">
        <v>155.79</v>
      </c>
      <c r="S103" t="n">
        <v>51.23</v>
      </c>
      <c r="T103" t="n">
        <v>50855.39</v>
      </c>
      <c r="U103" t="n">
        <v>0.33</v>
      </c>
      <c r="V103" t="n">
        <v>0.85</v>
      </c>
      <c r="W103" t="n">
        <v>0.34</v>
      </c>
      <c r="X103" t="n">
        <v>3.13</v>
      </c>
      <c r="Y103" t="n">
        <v>0.5</v>
      </c>
      <c r="Z103" t="n">
        <v>10</v>
      </c>
    </row>
    <row r="104">
      <c r="A104" t="n">
        <v>1</v>
      </c>
      <c r="B104" t="n">
        <v>10</v>
      </c>
      <c r="C104" t="inlineStr">
        <is>
          <t xml:space="preserve">CONCLUIDO	</t>
        </is>
      </c>
      <c r="D104" t="n">
        <v>2.7502</v>
      </c>
      <c r="E104" t="n">
        <v>36.36</v>
      </c>
      <c r="F104" t="n">
        <v>33.81</v>
      </c>
      <c r="G104" t="n">
        <v>25.05</v>
      </c>
      <c r="H104" t="n">
        <v>1.23</v>
      </c>
      <c r="I104" t="n">
        <v>81</v>
      </c>
      <c r="J104" t="n">
        <v>27.2</v>
      </c>
      <c r="K104" t="n">
        <v>12.1</v>
      </c>
      <c r="L104" t="n">
        <v>2</v>
      </c>
      <c r="M104" t="n">
        <v>0</v>
      </c>
      <c r="N104" t="n">
        <v>3.1</v>
      </c>
      <c r="O104" t="n">
        <v>3588.35</v>
      </c>
      <c r="P104" t="n">
        <v>100.98</v>
      </c>
      <c r="Q104" t="n">
        <v>795.6900000000001</v>
      </c>
      <c r="R104" t="n">
        <v>154.78</v>
      </c>
      <c r="S104" t="n">
        <v>51.23</v>
      </c>
      <c r="T104" t="n">
        <v>50356.38</v>
      </c>
      <c r="U104" t="n">
        <v>0.33</v>
      </c>
      <c r="V104" t="n">
        <v>0.85</v>
      </c>
      <c r="W104" t="n">
        <v>0.34</v>
      </c>
      <c r="X104" t="n">
        <v>3.11</v>
      </c>
      <c r="Y104" t="n">
        <v>0.5</v>
      </c>
      <c r="Z104" t="n">
        <v>10</v>
      </c>
    </row>
    <row r="105">
      <c r="A105" t="n">
        <v>0</v>
      </c>
      <c r="B105" t="n">
        <v>45</v>
      </c>
      <c r="C105" t="inlineStr">
        <is>
          <t xml:space="preserve">CONCLUIDO	</t>
        </is>
      </c>
      <c r="D105" t="n">
        <v>2.0772</v>
      </c>
      <c r="E105" t="n">
        <v>48.14</v>
      </c>
      <c r="F105" t="n">
        <v>40.77</v>
      </c>
      <c r="G105" t="n">
        <v>9.34</v>
      </c>
      <c r="H105" t="n">
        <v>0.18</v>
      </c>
      <c r="I105" t="n">
        <v>262</v>
      </c>
      <c r="J105" t="n">
        <v>98.70999999999999</v>
      </c>
      <c r="K105" t="n">
        <v>39.72</v>
      </c>
      <c r="L105" t="n">
        <v>1</v>
      </c>
      <c r="M105" t="n">
        <v>260</v>
      </c>
      <c r="N105" t="n">
        <v>12.99</v>
      </c>
      <c r="O105" t="n">
        <v>12407.75</v>
      </c>
      <c r="P105" t="n">
        <v>360.18</v>
      </c>
      <c r="Q105" t="n">
        <v>795.76</v>
      </c>
      <c r="R105" t="n">
        <v>391.29</v>
      </c>
      <c r="S105" t="n">
        <v>51.23</v>
      </c>
      <c r="T105" t="n">
        <v>167703.76</v>
      </c>
      <c r="U105" t="n">
        <v>0.13</v>
      </c>
      <c r="V105" t="n">
        <v>0.71</v>
      </c>
      <c r="W105" t="n">
        <v>0.53</v>
      </c>
      <c r="X105" t="n">
        <v>10.06</v>
      </c>
      <c r="Y105" t="n">
        <v>0.5</v>
      </c>
      <c r="Z105" t="n">
        <v>10</v>
      </c>
    </row>
    <row r="106">
      <c r="A106" t="n">
        <v>1</v>
      </c>
      <c r="B106" t="n">
        <v>45</v>
      </c>
      <c r="C106" t="inlineStr">
        <is>
          <t xml:space="preserve">CONCLUIDO	</t>
        </is>
      </c>
      <c r="D106" t="n">
        <v>2.5594</v>
      </c>
      <c r="E106" t="n">
        <v>39.07</v>
      </c>
      <c r="F106" t="n">
        <v>34.82</v>
      </c>
      <c r="G106" t="n">
        <v>18.99</v>
      </c>
      <c r="H106" t="n">
        <v>0.35</v>
      </c>
      <c r="I106" t="n">
        <v>110</v>
      </c>
      <c r="J106" t="n">
        <v>99.95</v>
      </c>
      <c r="K106" t="n">
        <v>39.72</v>
      </c>
      <c r="L106" t="n">
        <v>2</v>
      </c>
      <c r="M106" t="n">
        <v>108</v>
      </c>
      <c r="N106" t="n">
        <v>13.24</v>
      </c>
      <c r="O106" t="n">
        <v>12561.45</v>
      </c>
      <c r="P106" t="n">
        <v>300.98</v>
      </c>
      <c r="Q106" t="n">
        <v>795.67</v>
      </c>
      <c r="R106" t="n">
        <v>192.15</v>
      </c>
      <c r="S106" t="n">
        <v>51.23</v>
      </c>
      <c r="T106" t="n">
        <v>68897.42999999999</v>
      </c>
      <c r="U106" t="n">
        <v>0.27</v>
      </c>
      <c r="V106" t="n">
        <v>0.83</v>
      </c>
      <c r="W106" t="n">
        <v>0.28</v>
      </c>
      <c r="X106" t="n">
        <v>4.12</v>
      </c>
      <c r="Y106" t="n">
        <v>0.5</v>
      </c>
      <c r="Z106" t="n">
        <v>10</v>
      </c>
    </row>
    <row r="107">
      <c r="A107" t="n">
        <v>2</v>
      </c>
      <c r="B107" t="n">
        <v>45</v>
      </c>
      <c r="C107" t="inlineStr">
        <is>
          <t xml:space="preserve">CONCLUIDO	</t>
        </is>
      </c>
      <c r="D107" t="n">
        <v>2.7369</v>
      </c>
      <c r="E107" t="n">
        <v>36.54</v>
      </c>
      <c r="F107" t="n">
        <v>33.15</v>
      </c>
      <c r="G107" t="n">
        <v>29.25</v>
      </c>
      <c r="H107" t="n">
        <v>0.52</v>
      </c>
      <c r="I107" t="n">
        <v>68</v>
      </c>
      <c r="J107" t="n">
        <v>101.2</v>
      </c>
      <c r="K107" t="n">
        <v>39.72</v>
      </c>
      <c r="L107" t="n">
        <v>3</v>
      </c>
      <c r="M107" t="n">
        <v>66</v>
      </c>
      <c r="N107" t="n">
        <v>13.49</v>
      </c>
      <c r="O107" t="n">
        <v>12715.54</v>
      </c>
      <c r="P107" t="n">
        <v>280.13</v>
      </c>
      <c r="Q107" t="n">
        <v>795.65</v>
      </c>
      <c r="R107" t="n">
        <v>135.84</v>
      </c>
      <c r="S107" t="n">
        <v>51.23</v>
      </c>
      <c r="T107" t="n">
        <v>40952.96</v>
      </c>
      <c r="U107" t="n">
        <v>0.38</v>
      </c>
      <c r="V107" t="n">
        <v>0.87</v>
      </c>
      <c r="W107" t="n">
        <v>0.22</v>
      </c>
      <c r="X107" t="n">
        <v>2.45</v>
      </c>
      <c r="Y107" t="n">
        <v>0.5</v>
      </c>
      <c r="Z107" t="n">
        <v>10</v>
      </c>
    </row>
    <row r="108">
      <c r="A108" t="n">
        <v>3</v>
      </c>
      <c r="B108" t="n">
        <v>45</v>
      </c>
      <c r="C108" t="inlineStr">
        <is>
          <t xml:space="preserve">CONCLUIDO	</t>
        </is>
      </c>
      <c r="D108" t="n">
        <v>2.8123</v>
      </c>
      <c r="E108" t="n">
        <v>35.56</v>
      </c>
      <c r="F108" t="n">
        <v>32.54</v>
      </c>
      <c r="G108" t="n">
        <v>39.05</v>
      </c>
      <c r="H108" t="n">
        <v>0.6899999999999999</v>
      </c>
      <c r="I108" t="n">
        <v>50</v>
      </c>
      <c r="J108" t="n">
        <v>102.45</v>
      </c>
      <c r="K108" t="n">
        <v>39.72</v>
      </c>
      <c r="L108" t="n">
        <v>4</v>
      </c>
      <c r="M108" t="n">
        <v>48</v>
      </c>
      <c r="N108" t="n">
        <v>13.74</v>
      </c>
      <c r="O108" t="n">
        <v>12870.03</v>
      </c>
      <c r="P108" t="n">
        <v>268.65</v>
      </c>
      <c r="Q108" t="n">
        <v>795.64</v>
      </c>
      <c r="R108" t="n">
        <v>115.76</v>
      </c>
      <c r="S108" t="n">
        <v>51.23</v>
      </c>
      <c r="T108" t="n">
        <v>31003.45</v>
      </c>
      <c r="U108" t="n">
        <v>0.44</v>
      </c>
      <c r="V108" t="n">
        <v>0.89</v>
      </c>
      <c r="W108" t="n">
        <v>0.19</v>
      </c>
      <c r="X108" t="n">
        <v>1.84</v>
      </c>
      <c r="Y108" t="n">
        <v>0.5</v>
      </c>
      <c r="Z108" t="n">
        <v>10</v>
      </c>
    </row>
    <row r="109">
      <c r="A109" t="n">
        <v>4</v>
      </c>
      <c r="B109" t="n">
        <v>45</v>
      </c>
      <c r="C109" t="inlineStr">
        <is>
          <t xml:space="preserve">CONCLUIDO	</t>
        </is>
      </c>
      <c r="D109" t="n">
        <v>2.8727</v>
      </c>
      <c r="E109" t="n">
        <v>34.81</v>
      </c>
      <c r="F109" t="n">
        <v>32.04</v>
      </c>
      <c r="G109" t="n">
        <v>50.59</v>
      </c>
      <c r="H109" t="n">
        <v>0.85</v>
      </c>
      <c r="I109" t="n">
        <v>38</v>
      </c>
      <c r="J109" t="n">
        <v>103.71</v>
      </c>
      <c r="K109" t="n">
        <v>39.72</v>
      </c>
      <c r="L109" t="n">
        <v>5</v>
      </c>
      <c r="M109" t="n">
        <v>36</v>
      </c>
      <c r="N109" t="n">
        <v>14</v>
      </c>
      <c r="O109" t="n">
        <v>13024.91</v>
      </c>
      <c r="P109" t="n">
        <v>257.56</v>
      </c>
      <c r="Q109" t="n">
        <v>795.66</v>
      </c>
      <c r="R109" t="n">
        <v>98.86</v>
      </c>
      <c r="S109" t="n">
        <v>51.23</v>
      </c>
      <c r="T109" t="n">
        <v>22611.54</v>
      </c>
      <c r="U109" t="n">
        <v>0.52</v>
      </c>
      <c r="V109" t="n">
        <v>0.9</v>
      </c>
      <c r="W109" t="n">
        <v>0.17</v>
      </c>
      <c r="X109" t="n">
        <v>1.34</v>
      </c>
      <c r="Y109" t="n">
        <v>0.5</v>
      </c>
      <c r="Z109" t="n">
        <v>10</v>
      </c>
    </row>
    <row r="110">
      <c r="A110" t="n">
        <v>5</v>
      </c>
      <c r="B110" t="n">
        <v>45</v>
      </c>
      <c r="C110" t="inlineStr">
        <is>
          <t xml:space="preserve">CONCLUIDO	</t>
        </is>
      </c>
      <c r="D110" t="n">
        <v>2.8992</v>
      </c>
      <c r="E110" t="n">
        <v>34.49</v>
      </c>
      <c r="F110" t="n">
        <v>31.87</v>
      </c>
      <c r="G110" t="n">
        <v>61.68</v>
      </c>
      <c r="H110" t="n">
        <v>1.01</v>
      </c>
      <c r="I110" t="n">
        <v>31</v>
      </c>
      <c r="J110" t="n">
        <v>104.97</v>
      </c>
      <c r="K110" t="n">
        <v>39.72</v>
      </c>
      <c r="L110" t="n">
        <v>6</v>
      </c>
      <c r="M110" t="n">
        <v>29</v>
      </c>
      <c r="N110" t="n">
        <v>14.25</v>
      </c>
      <c r="O110" t="n">
        <v>13180.19</v>
      </c>
      <c r="P110" t="n">
        <v>249.86</v>
      </c>
      <c r="Q110" t="n">
        <v>795.64</v>
      </c>
      <c r="R110" t="n">
        <v>93.43000000000001</v>
      </c>
      <c r="S110" t="n">
        <v>51.23</v>
      </c>
      <c r="T110" t="n">
        <v>19931</v>
      </c>
      <c r="U110" t="n">
        <v>0.55</v>
      </c>
      <c r="V110" t="n">
        <v>0.91</v>
      </c>
      <c r="W110" t="n">
        <v>0.16</v>
      </c>
      <c r="X110" t="n">
        <v>1.16</v>
      </c>
      <c r="Y110" t="n">
        <v>0.5</v>
      </c>
      <c r="Z110" t="n">
        <v>10</v>
      </c>
    </row>
    <row r="111">
      <c r="A111" t="n">
        <v>6</v>
      </c>
      <c r="B111" t="n">
        <v>45</v>
      </c>
      <c r="C111" t="inlineStr">
        <is>
          <t xml:space="preserve">CONCLUIDO	</t>
        </is>
      </c>
      <c r="D111" t="n">
        <v>2.9266</v>
      </c>
      <c r="E111" t="n">
        <v>34.17</v>
      </c>
      <c r="F111" t="n">
        <v>31.65</v>
      </c>
      <c r="G111" t="n">
        <v>73.03</v>
      </c>
      <c r="H111" t="n">
        <v>1.16</v>
      </c>
      <c r="I111" t="n">
        <v>26</v>
      </c>
      <c r="J111" t="n">
        <v>106.23</v>
      </c>
      <c r="K111" t="n">
        <v>39.72</v>
      </c>
      <c r="L111" t="n">
        <v>7</v>
      </c>
      <c r="M111" t="n">
        <v>24</v>
      </c>
      <c r="N111" t="n">
        <v>14.52</v>
      </c>
      <c r="O111" t="n">
        <v>13335.87</v>
      </c>
      <c r="P111" t="n">
        <v>240.29</v>
      </c>
      <c r="Q111" t="n">
        <v>795.64</v>
      </c>
      <c r="R111" t="n">
        <v>86.01000000000001</v>
      </c>
      <c r="S111" t="n">
        <v>51.23</v>
      </c>
      <c r="T111" t="n">
        <v>16244.33</v>
      </c>
      <c r="U111" t="n">
        <v>0.6</v>
      </c>
      <c r="V111" t="n">
        <v>0.91</v>
      </c>
      <c r="W111" t="n">
        <v>0.15</v>
      </c>
      <c r="X111" t="n">
        <v>0.9399999999999999</v>
      </c>
      <c r="Y111" t="n">
        <v>0.5</v>
      </c>
      <c r="Z111" t="n">
        <v>10</v>
      </c>
    </row>
    <row r="112">
      <c r="A112" t="n">
        <v>7</v>
      </c>
      <c r="B112" t="n">
        <v>45</v>
      </c>
      <c r="C112" t="inlineStr">
        <is>
          <t xml:space="preserve">CONCLUIDO	</t>
        </is>
      </c>
      <c r="D112" t="n">
        <v>2.9473</v>
      </c>
      <c r="E112" t="n">
        <v>33.93</v>
      </c>
      <c r="F112" t="n">
        <v>31.49</v>
      </c>
      <c r="G112" t="n">
        <v>85.88</v>
      </c>
      <c r="H112" t="n">
        <v>1.31</v>
      </c>
      <c r="I112" t="n">
        <v>22</v>
      </c>
      <c r="J112" t="n">
        <v>107.5</v>
      </c>
      <c r="K112" t="n">
        <v>39.72</v>
      </c>
      <c r="L112" t="n">
        <v>8</v>
      </c>
      <c r="M112" t="n">
        <v>19</v>
      </c>
      <c r="N112" t="n">
        <v>14.78</v>
      </c>
      <c r="O112" t="n">
        <v>13491.96</v>
      </c>
      <c r="P112" t="n">
        <v>232.07</v>
      </c>
      <c r="Q112" t="n">
        <v>795.64</v>
      </c>
      <c r="R112" t="n">
        <v>80.63</v>
      </c>
      <c r="S112" t="n">
        <v>51.23</v>
      </c>
      <c r="T112" t="n">
        <v>13577.14</v>
      </c>
      <c r="U112" t="n">
        <v>0.64</v>
      </c>
      <c r="V112" t="n">
        <v>0.92</v>
      </c>
      <c r="W112" t="n">
        <v>0.14</v>
      </c>
      <c r="X112" t="n">
        <v>0.78</v>
      </c>
      <c r="Y112" t="n">
        <v>0.5</v>
      </c>
      <c r="Z112" t="n">
        <v>10</v>
      </c>
    </row>
    <row r="113">
      <c r="A113" t="n">
        <v>8</v>
      </c>
      <c r="B113" t="n">
        <v>45</v>
      </c>
      <c r="C113" t="inlineStr">
        <is>
          <t xml:space="preserve">CONCLUIDO	</t>
        </is>
      </c>
      <c r="D113" t="n">
        <v>2.9566</v>
      </c>
      <c r="E113" t="n">
        <v>33.82</v>
      </c>
      <c r="F113" t="n">
        <v>31.42</v>
      </c>
      <c r="G113" t="n">
        <v>94.27</v>
      </c>
      <c r="H113" t="n">
        <v>1.46</v>
      </c>
      <c r="I113" t="n">
        <v>20</v>
      </c>
      <c r="J113" t="n">
        <v>108.77</v>
      </c>
      <c r="K113" t="n">
        <v>39.72</v>
      </c>
      <c r="L113" t="n">
        <v>9</v>
      </c>
      <c r="M113" t="n">
        <v>6</v>
      </c>
      <c r="N113" t="n">
        <v>15.05</v>
      </c>
      <c r="O113" t="n">
        <v>13648.58</v>
      </c>
      <c r="P113" t="n">
        <v>224.7</v>
      </c>
      <c r="Q113" t="n">
        <v>795.64</v>
      </c>
      <c r="R113" t="n">
        <v>77.83</v>
      </c>
      <c r="S113" t="n">
        <v>51.23</v>
      </c>
      <c r="T113" t="n">
        <v>12184.22</v>
      </c>
      <c r="U113" t="n">
        <v>0.66</v>
      </c>
      <c r="V113" t="n">
        <v>0.92</v>
      </c>
      <c r="W113" t="n">
        <v>0.16</v>
      </c>
      <c r="X113" t="n">
        <v>0.72</v>
      </c>
      <c r="Y113" t="n">
        <v>0.5</v>
      </c>
      <c r="Z113" t="n">
        <v>10</v>
      </c>
    </row>
    <row r="114">
      <c r="A114" t="n">
        <v>9</v>
      </c>
      <c r="B114" t="n">
        <v>45</v>
      </c>
      <c r="C114" t="inlineStr">
        <is>
          <t xml:space="preserve">CONCLUIDO	</t>
        </is>
      </c>
      <c r="D114" t="n">
        <v>2.9611</v>
      </c>
      <c r="E114" t="n">
        <v>33.77</v>
      </c>
      <c r="F114" t="n">
        <v>31.39</v>
      </c>
      <c r="G114" t="n">
        <v>99.13</v>
      </c>
      <c r="H114" t="n">
        <v>1.6</v>
      </c>
      <c r="I114" t="n">
        <v>19</v>
      </c>
      <c r="J114" t="n">
        <v>110.04</v>
      </c>
      <c r="K114" t="n">
        <v>39.72</v>
      </c>
      <c r="L114" t="n">
        <v>10</v>
      </c>
      <c r="M114" t="n">
        <v>1</v>
      </c>
      <c r="N114" t="n">
        <v>15.32</v>
      </c>
      <c r="O114" t="n">
        <v>13805.5</v>
      </c>
      <c r="P114" t="n">
        <v>226.05</v>
      </c>
      <c r="Q114" t="n">
        <v>795.64</v>
      </c>
      <c r="R114" t="n">
        <v>76.59</v>
      </c>
      <c r="S114" t="n">
        <v>51.23</v>
      </c>
      <c r="T114" t="n">
        <v>11572.54</v>
      </c>
      <c r="U114" t="n">
        <v>0.67</v>
      </c>
      <c r="V114" t="n">
        <v>0.92</v>
      </c>
      <c r="W114" t="n">
        <v>0.16</v>
      </c>
      <c r="X114" t="n">
        <v>0.6899999999999999</v>
      </c>
      <c r="Y114" t="n">
        <v>0.5</v>
      </c>
      <c r="Z114" t="n">
        <v>10</v>
      </c>
    </row>
    <row r="115">
      <c r="A115" t="n">
        <v>10</v>
      </c>
      <c r="B115" t="n">
        <v>45</v>
      </c>
      <c r="C115" t="inlineStr">
        <is>
          <t xml:space="preserve">CONCLUIDO	</t>
        </is>
      </c>
      <c r="D115" t="n">
        <v>2.9594</v>
      </c>
      <c r="E115" t="n">
        <v>33.79</v>
      </c>
      <c r="F115" t="n">
        <v>31.41</v>
      </c>
      <c r="G115" t="n">
        <v>99.19</v>
      </c>
      <c r="H115" t="n">
        <v>1.74</v>
      </c>
      <c r="I115" t="n">
        <v>19</v>
      </c>
      <c r="J115" t="n">
        <v>111.32</v>
      </c>
      <c r="K115" t="n">
        <v>39.72</v>
      </c>
      <c r="L115" t="n">
        <v>11</v>
      </c>
      <c r="M115" t="n">
        <v>0</v>
      </c>
      <c r="N115" t="n">
        <v>15.6</v>
      </c>
      <c r="O115" t="n">
        <v>13962.83</v>
      </c>
      <c r="P115" t="n">
        <v>228.32</v>
      </c>
      <c r="Q115" t="n">
        <v>795.6799999999999</v>
      </c>
      <c r="R115" t="n">
        <v>77.31999999999999</v>
      </c>
      <c r="S115" t="n">
        <v>51.23</v>
      </c>
      <c r="T115" t="n">
        <v>11937.43</v>
      </c>
      <c r="U115" t="n">
        <v>0.66</v>
      </c>
      <c r="V115" t="n">
        <v>0.92</v>
      </c>
      <c r="W115" t="n">
        <v>0.16</v>
      </c>
      <c r="X115" t="n">
        <v>0.71</v>
      </c>
      <c r="Y115" t="n">
        <v>0.5</v>
      </c>
      <c r="Z115" t="n">
        <v>10</v>
      </c>
    </row>
    <row r="116">
      <c r="A116" t="n">
        <v>0</v>
      </c>
      <c r="B116" t="n">
        <v>60</v>
      </c>
      <c r="C116" t="inlineStr">
        <is>
          <t xml:space="preserve">CONCLUIDO	</t>
        </is>
      </c>
      <c r="D116" t="n">
        <v>1.8503</v>
      </c>
      <c r="E116" t="n">
        <v>54.05</v>
      </c>
      <c r="F116" t="n">
        <v>43.51</v>
      </c>
      <c r="G116" t="n">
        <v>7.93</v>
      </c>
      <c r="H116" t="n">
        <v>0.14</v>
      </c>
      <c r="I116" t="n">
        <v>329</v>
      </c>
      <c r="J116" t="n">
        <v>124.63</v>
      </c>
      <c r="K116" t="n">
        <v>45</v>
      </c>
      <c r="L116" t="n">
        <v>1</v>
      </c>
      <c r="M116" t="n">
        <v>327</v>
      </c>
      <c r="N116" t="n">
        <v>18.64</v>
      </c>
      <c r="O116" t="n">
        <v>15605.44</v>
      </c>
      <c r="P116" t="n">
        <v>451.1</v>
      </c>
      <c r="Q116" t="n">
        <v>795.74</v>
      </c>
      <c r="R116" t="n">
        <v>483.1</v>
      </c>
      <c r="S116" t="n">
        <v>51.23</v>
      </c>
      <c r="T116" t="n">
        <v>213276.14</v>
      </c>
      <c r="U116" t="n">
        <v>0.11</v>
      </c>
      <c r="V116" t="n">
        <v>0.66</v>
      </c>
      <c r="W116" t="n">
        <v>0.63</v>
      </c>
      <c r="X116" t="n">
        <v>12.8</v>
      </c>
      <c r="Y116" t="n">
        <v>0.5</v>
      </c>
      <c r="Z116" t="n">
        <v>10</v>
      </c>
    </row>
    <row r="117">
      <c r="A117" t="n">
        <v>1</v>
      </c>
      <c r="B117" t="n">
        <v>60</v>
      </c>
      <c r="C117" t="inlineStr">
        <is>
          <t xml:space="preserve">CONCLUIDO	</t>
        </is>
      </c>
      <c r="D117" t="n">
        <v>2.4238</v>
      </c>
      <c r="E117" t="n">
        <v>41.26</v>
      </c>
      <c r="F117" t="n">
        <v>35.73</v>
      </c>
      <c r="G117" t="n">
        <v>16.12</v>
      </c>
      <c r="H117" t="n">
        <v>0.28</v>
      </c>
      <c r="I117" t="n">
        <v>133</v>
      </c>
      <c r="J117" t="n">
        <v>125.95</v>
      </c>
      <c r="K117" t="n">
        <v>45</v>
      </c>
      <c r="L117" t="n">
        <v>2</v>
      </c>
      <c r="M117" t="n">
        <v>131</v>
      </c>
      <c r="N117" t="n">
        <v>18.95</v>
      </c>
      <c r="O117" t="n">
        <v>15767.7</v>
      </c>
      <c r="P117" t="n">
        <v>365.14</v>
      </c>
      <c r="Q117" t="n">
        <v>795.67</v>
      </c>
      <c r="R117" t="n">
        <v>222.43</v>
      </c>
      <c r="S117" t="n">
        <v>51.23</v>
      </c>
      <c r="T117" t="n">
        <v>83921.47</v>
      </c>
      <c r="U117" t="n">
        <v>0.23</v>
      </c>
      <c r="V117" t="n">
        <v>0.8100000000000001</v>
      </c>
      <c r="W117" t="n">
        <v>0.32</v>
      </c>
      <c r="X117" t="n">
        <v>5.02</v>
      </c>
      <c r="Y117" t="n">
        <v>0.5</v>
      </c>
      <c r="Z117" t="n">
        <v>10</v>
      </c>
    </row>
    <row r="118">
      <c r="A118" t="n">
        <v>2</v>
      </c>
      <c r="B118" t="n">
        <v>60</v>
      </c>
      <c r="C118" t="inlineStr">
        <is>
          <t xml:space="preserve">CONCLUIDO	</t>
        </is>
      </c>
      <c r="D118" t="n">
        <v>2.6287</v>
      </c>
      <c r="E118" t="n">
        <v>38.04</v>
      </c>
      <c r="F118" t="n">
        <v>33.79</v>
      </c>
      <c r="G118" t="n">
        <v>24.43</v>
      </c>
      <c r="H118" t="n">
        <v>0.42</v>
      </c>
      <c r="I118" t="n">
        <v>83</v>
      </c>
      <c r="J118" t="n">
        <v>127.27</v>
      </c>
      <c r="K118" t="n">
        <v>45</v>
      </c>
      <c r="L118" t="n">
        <v>3</v>
      </c>
      <c r="M118" t="n">
        <v>81</v>
      </c>
      <c r="N118" t="n">
        <v>19.27</v>
      </c>
      <c r="O118" t="n">
        <v>15930.42</v>
      </c>
      <c r="P118" t="n">
        <v>340.57</v>
      </c>
      <c r="Q118" t="n">
        <v>795.7</v>
      </c>
      <c r="R118" t="n">
        <v>157.28</v>
      </c>
      <c r="S118" t="n">
        <v>51.23</v>
      </c>
      <c r="T118" t="n">
        <v>51594.08</v>
      </c>
      <c r="U118" t="n">
        <v>0.33</v>
      </c>
      <c r="V118" t="n">
        <v>0.85</v>
      </c>
      <c r="W118" t="n">
        <v>0.24</v>
      </c>
      <c r="X118" t="n">
        <v>3.08</v>
      </c>
      <c r="Y118" t="n">
        <v>0.5</v>
      </c>
      <c r="Z118" t="n">
        <v>10</v>
      </c>
    </row>
    <row r="119">
      <c r="A119" t="n">
        <v>3</v>
      </c>
      <c r="B119" t="n">
        <v>60</v>
      </c>
      <c r="C119" t="inlineStr">
        <is>
          <t xml:space="preserve">CONCLUIDO	</t>
        </is>
      </c>
      <c r="D119" t="n">
        <v>2.7341</v>
      </c>
      <c r="E119" t="n">
        <v>36.57</v>
      </c>
      <c r="F119" t="n">
        <v>32.91</v>
      </c>
      <c r="G119" t="n">
        <v>32.91</v>
      </c>
      <c r="H119" t="n">
        <v>0.55</v>
      </c>
      <c r="I119" t="n">
        <v>60</v>
      </c>
      <c r="J119" t="n">
        <v>128.59</v>
      </c>
      <c r="K119" t="n">
        <v>45</v>
      </c>
      <c r="L119" t="n">
        <v>4</v>
      </c>
      <c r="M119" t="n">
        <v>58</v>
      </c>
      <c r="N119" t="n">
        <v>19.59</v>
      </c>
      <c r="O119" t="n">
        <v>16093.6</v>
      </c>
      <c r="P119" t="n">
        <v>327.14</v>
      </c>
      <c r="Q119" t="n">
        <v>795.64</v>
      </c>
      <c r="R119" t="n">
        <v>128.04</v>
      </c>
      <c r="S119" t="n">
        <v>51.23</v>
      </c>
      <c r="T119" t="n">
        <v>37090.44</v>
      </c>
      <c r="U119" t="n">
        <v>0.4</v>
      </c>
      <c r="V119" t="n">
        <v>0.88</v>
      </c>
      <c r="W119" t="n">
        <v>0.2</v>
      </c>
      <c r="X119" t="n">
        <v>2.2</v>
      </c>
      <c r="Y119" t="n">
        <v>0.5</v>
      </c>
      <c r="Z119" t="n">
        <v>10</v>
      </c>
    </row>
    <row r="120">
      <c r="A120" t="n">
        <v>4</v>
      </c>
      <c r="B120" t="n">
        <v>60</v>
      </c>
      <c r="C120" t="inlineStr">
        <is>
          <t xml:space="preserve">CONCLUIDO	</t>
        </is>
      </c>
      <c r="D120" t="n">
        <v>2.7959</v>
      </c>
      <c r="E120" t="n">
        <v>35.77</v>
      </c>
      <c r="F120" t="n">
        <v>32.43</v>
      </c>
      <c r="G120" t="n">
        <v>41.4</v>
      </c>
      <c r="H120" t="n">
        <v>0.68</v>
      </c>
      <c r="I120" t="n">
        <v>47</v>
      </c>
      <c r="J120" t="n">
        <v>129.92</v>
      </c>
      <c r="K120" t="n">
        <v>45</v>
      </c>
      <c r="L120" t="n">
        <v>5</v>
      </c>
      <c r="M120" t="n">
        <v>45</v>
      </c>
      <c r="N120" t="n">
        <v>19.92</v>
      </c>
      <c r="O120" t="n">
        <v>16257.24</v>
      </c>
      <c r="P120" t="n">
        <v>317.4</v>
      </c>
      <c r="Q120" t="n">
        <v>795.64</v>
      </c>
      <c r="R120" t="n">
        <v>112.06</v>
      </c>
      <c r="S120" t="n">
        <v>51.23</v>
      </c>
      <c r="T120" t="n">
        <v>29167.18</v>
      </c>
      <c r="U120" t="n">
        <v>0.46</v>
      </c>
      <c r="V120" t="n">
        <v>0.89</v>
      </c>
      <c r="W120" t="n">
        <v>0.19</v>
      </c>
      <c r="X120" t="n">
        <v>1.73</v>
      </c>
      <c r="Y120" t="n">
        <v>0.5</v>
      </c>
      <c r="Z120" t="n">
        <v>10</v>
      </c>
    </row>
    <row r="121">
      <c r="A121" t="n">
        <v>5</v>
      </c>
      <c r="B121" t="n">
        <v>60</v>
      </c>
      <c r="C121" t="inlineStr">
        <is>
          <t xml:space="preserve">CONCLUIDO	</t>
        </is>
      </c>
      <c r="D121" t="n">
        <v>2.8454</v>
      </c>
      <c r="E121" t="n">
        <v>35.15</v>
      </c>
      <c r="F121" t="n">
        <v>32.04</v>
      </c>
      <c r="G121" t="n">
        <v>50.59</v>
      </c>
      <c r="H121" t="n">
        <v>0.8100000000000001</v>
      </c>
      <c r="I121" t="n">
        <v>38</v>
      </c>
      <c r="J121" t="n">
        <v>131.25</v>
      </c>
      <c r="K121" t="n">
        <v>45</v>
      </c>
      <c r="L121" t="n">
        <v>6</v>
      </c>
      <c r="M121" t="n">
        <v>36</v>
      </c>
      <c r="N121" t="n">
        <v>20.25</v>
      </c>
      <c r="O121" t="n">
        <v>16421.36</v>
      </c>
      <c r="P121" t="n">
        <v>308.69</v>
      </c>
      <c r="Q121" t="n">
        <v>795.65</v>
      </c>
      <c r="R121" t="n">
        <v>98.89</v>
      </c>
      <c r="S121" t="n">
        <v>51.23</v>
      </c>
      <c r="T121" t="n">
        <v>22628.3</v>
      </c>
      <c r="U121" t="n">
        <v>0.52</v>
      </c>
      <c r="V121" t="n">
        <v>0.9</v>
      </c>
      <c r="W121" t="n">
        <v>0.17</v>
      </c>
      <c r="X121" t="n">
        <v>1.34</v>
      </c>
      <c r="Y121" t="n">
        <v>0.5</v>
      </c>
      <c r="Z121" t="n">
        <v>10</v>
      </c>
    </row>
    <row r="122">
      <c r="A122" t="n">
        <v>6</v>
      </c>
      <c r="B122" t="n">
        <v>60</v>
      </c>
      <c r="C122" t="inlineStr">
        <is>
          <t xml:space="preserve">CONCLUIDO	</t>
        </is>
      </c>
      <c r="D122" t="n">
        <v>2.8672</v>
      </c>
      <c r="E122" t="n">
        <v>34.88</v>
      </c>
      <c r="F122" t="n">
        <v>31.93</v>
      </c>
      <c r="G122" t="n">
        <v>59.86</v>
      </c>
      <c r="H122" t="n">
        <v>0.93</v>
      </c>
      <c r="I122" t="n">
        <v>32</v>
      </c>
      <c r="J122" t="n">
        <v>132.58</v>
      </c>
      <c r="K122" t="n">
        <v>45</v>
      </c>
      <c r="L122" t="n">
        <v>7</v>
      </c>
      <c r="M122" t="n">
        <v>30</v>
      </c>
      <c r="N122" t="n">
        <v>20.59</v>
      </c>
      <c r="O122" t="n">
        <v>16585.95</v>
      </c>
      <c r="P122" t="n">
        <v>302.06</v>
      </c>
      <c r="Q122" t="n">
        <v>795.65</v>
      </c>
      <c r="R122" t="n">
        <v>95.47</v>
      </c>
      <c r="S122" t="n">
        <v>51.23</v>
      </c>
      <c r="T122" t="n">
        <v>20947.89</v>
      </c>
      <c r="U122" t="n">
        <v>0.54</v>
      </c>
      <c r="V122" t="n">
        <v>0.9</v>
      </c>
      <c r="W122" t="n">
        <v>0.16</v>
      </c>
      <c r="X122" t="n">
        <v>1.22</v>
      </c>
      <c r="Y122" t="n">
        <v>0.5</v>
      </c>
      <c r="Z122" t="n">
        <v>10</v>
      </c>
    </row>
    <row r="123">
      <c r="A123" t="n">
        <v>7</v>
      </c>
      <c r="B123" t="n">
        <v>60</v>
      </c>
      <c r="C123" t="inlineStr">
        <is>
          <t xml:space="preserve">CONCLUIDO	</t>
        </is>
      </c>
      <c r="D123" t="n">
        <v>2.8924</v>
      </c>
      <c r="E123" t="n">
        <v>34.57</v>
      </c>
      <c r="F123" t="n">
        <v>31.73</v>
      </c>
      <c r="G123" t="n">
        <v>67.98</v>
      </c>
      <c r="H123" t="n">
        <v>1.06</v>
      </c>
      <c r="I123" t="n">
        <v>28</v>
      </c>
      <c r="J123" t="n">
        <v>133.92</v>
      </c>
      <c r="K123" t="n">
        <v>45</v>
      </c>
      <c r="L123" t="n">
        <v>8</v>
      </c>
      <c r="M123" t="n">
        <v>26</v>
      </c>
      <c r="N123" t="n">
        <v>20.93</v>
      </c>
      <c r="O123" t="n">
        <v>16751.02</v>
      </c>
      <c r="P123" t="n">
        <v>295.92</v>
      </c>
      <c r="Q123" t="n">
        <v>795.67</v>
      </c>
      <c r="R123" t="n">
        <v>88.54000000000001</v>
      </c>
      <c r="S123" t="n">
        <v>51.23</v>
      </c>
      <c r="T123" t="n">
        <v>17500.46</v>
      </c>
      <c r="U123" t="n">
        <v>0.58</v>
      </c>
      <c r="V123" t="n">
        <v>0.91</v>
      </c>
      <c r="W123" t="n">
        <v>0.15</v>
      </c>
      <c r="X123" t="n">
        <v>1.02</v>
      </c>
      <c r="Y123" t="n">
        <v>0.5</v>
      </c>
      <c r="Z123" t="n">
        <v>10</v>
      </c>
    </row>
    <row r="124">
      <c r="A124" t="n">
        <v>8</v>
      </c>
      <c r="B124" t="n">
        <v>60</v>
      </c>
      <c r="C124" t="inlineStr">
        <is>
          <t xml:space="preserve">CONCLUIDO	</t>
        </is>
      </c>
      <c r="D124" t="n">
        <v>2.9155</v>
      </c>
      <c r="E124" t="n">
        <v>34.3</v>
      </c>
      <c r="F124" t="n">
        <v>31.55</v>
      </c>
      <c r="G124" t="n">
        <v>78.88</v>
      </c>
      <c r="H124" t="n">
        <v>1.18</v>
      </c>
      <c r="I124" t="n">
        <v>24</v>
      </c>
      <c r="J124" t="n">
        <v>135.27</v>
      </c>
      <c r="K124" t="n">
        <v>45</v>
      </c>
      <c r="L124" t="n">
        <v>9</v>
      </c>
      <c r="M124" t="n">
        <v>22</v>
      </c>
      <c r="N124" t="n">
        <v>21.27</v>
      </c>
      <c r="O124" t="n">
        <v>16916.71</v>
      </c>
      <c r="P124" t="n">
        <v>288.36</v>
      </c>
      <c r="Q124" t="n">
        <v>795.64</v>
      </c>
      <c r="R124" t="n">
        <v>82.8</v>
      </c>
      <c r="S124" t="n">
        <v>51.23</v>
      </c>
      <c r="T124" t="n">
        <v>14652</v>
      </c>
      <c r="U124" t="n">
        <v>0.62</v>
      </c>
      <c r="V124" t="n">
        <v>0.91</v>
      </c>
      <c r="W124" t="n">
        <v>0.15</v>
      </c>
      <c r="X124" t="n">
        <v>0.85</v>
      </c>
      <c r="Y124" t="n">
        <v>0.5</v>
      </c>
      <c r="Z124" t="n">
        <v>10</v>
      </c>
    </row>
    <row r="125">
      <c r="A125" t="n">
        <v>9</v>
      </c>
      <c r="B125" t="n">
        <v>60</v>
      </c>
      <c r="C125" t="inlineStr">
        <is>
          <t xml:space="preserve">CONCLUIDO	</t>
        </is>
      </c>
      <c r="D125" t="n">
        <v>2.9253</v>
      </c>
      <c r="E125" t="n">
        <v>34.18</v>
      </c>
      <c r="F125" t="n">
        <v>31.49</v>
      </c>
      <c r="G125" t="n">
        <v>85.88</v>
      </c>
      <c r="H125" t="n">
        <v>1.29</v>
      </c>
      <c r="I125" t="n">
        <v>22</v>
      </c>
      <c r="J125" t="n">
        <v>136.61</v>
      </c>
      <c r="K125" t="n">
        <v>45</v>
      </c>
      <c r="L125" t="n">
        <v>10</v>
      </c>
      <c r="M125" t="n">
        <v>20</v>
      </c>
      <c r="N125" t="n">
        <v>21.61</v>
      </c>
      <c r="O125" t="n">
        <v>17082.76</v>
      </c>
      <c r="P125" t="n">
        <v>281.39</v>
      </c>
      <c r="Q125" t="n">
        <v>795.67</v>
      </c>
      <c r="R125" t="n">
        <v>80.76000000000001</v>
      </c>
      <c r="S125" t="n">
        <v>51.23</v>
      </c>
      <c r="T125" t="n">
        <v>13639.59</v>
      </c>
      <c r="U125" t="n">
        <v>0.63</v>
      </c>
      <c r="V125" t="n">
        <v>0.92</v>
      </c>
      <c r="W125" t="n">
        <v>0.14</v>
      </c>
      <c r="X125" t="n">
        <v>0.78</v>
      </c>
      <c r="Y125" t="n">
        <v>0.5</v>
      </c>
      <c r="Z125" t="n">
        <v>10</v>
      </c>
    </row>
    <row r="126">
      <c r="A126" t="n">
        <v>10</v>
      </c>
      <c r="B126" t="n">
        <v>60</v>
      </c>
      <c r="C126" t="inlineStr">
        <is>
          <t xml:space="preserve">CONCLUIDO	</t>
        </is>
      </c>
      <c r="D126" t="n">
        <v>2.9424</v>
      </c>
      <c r="E126" t="n">
        <v>33.99</v>
      </c>
      <c r="F126" t="n">
        <v>31.37</v>
      </c>
      <c r="G126" t="n">
        <v>99.06</v>
      </c>
      <c r="H126" t="n">
        <v>1.41</v>
      </c>
      <c r="I126" t="n">
        <v>19</v>
      </c>
      <c r="J126" t="n">
        <v>137.96</v>
      </c>
      <c r="K126" t="n">
        <v>45</v>
      </c>
      <c r="L126" t="n">
        <v>11</v>
      </c>
      <c r="M126" t="n">
        <v>17</v>
      </c>
      <c r="N126" t="n">
        <v>21.96</v>
      </c>
      <c r="O126" t="n">
        <v>17249.3</v>
      </c>
      <c r="P126" t="n">
        <v>275.47</v>
      </c>
      <c r="Q126" t="n">
        <v>795.64</v>
      </c>
      <c r="R126" t="n">
        <v>76.51000000000001</v>
      </c>
      <c r="S126" t="n">
        <v>51.23</v>
      </c>
      <c r="T126" t="n">
        <v>11532.99</v>
      </c>
      <c r="U126" t="n">
        <v>0.67</v>
      </c>
      <c r="V126" t="n">
        <v>0.92</v>
      </c>
      <c r="W126" t="n">
        <v>0.14</v>
      </c>
      <c r="X126" t="n">
        <v>0.66</v>
      </c>
      <c r="Y126" t="n">
        <v>0.5</v>
      </c>
      <c r="Z126" t="n">
        <v>10</v>
      </c>
    </row>
    <row r="127">
      <c r="A127" t="n">
        <v>11</v>
      </c>
      <c r="B127" t="n">
        <v>60</v>
      </c>
      <c r="C127" t="inlineStr">
        <is>
          <t xml:space="preserve">CONCLUIDO	</t>
        </is>
      </c>
      <c r="D127" t="n">
        <v>2.9433</v>
      </c>
      <c r="E127" t="n">
        <v>33.98</v>
      </c>
      <c r="F127" t="n">
        <v>31.38</v>
      </c>
      <c r="G127" t="n">
        <v>104.61</v>
      </c>
      <c r="H127" t="n">
        <v>1.52</v>
      </c>
      <c r="I127" t="n">
        <v>18</v>
      </c>
      <c r="J127" t="n">
        <v>139.32</v>
      </c>
      <c r="K127" t="n">
        <v>45</v>
      </c>
      <c r="L127" t="n">
        <v>12</v>
      </c>
      <c r="M127" t="n">
        <v>16</v>
      </c>
      <c r="N127" t="n">
        <v>22.32</v>
      </c>
      <c r="O127" t="n">
        <v>17416.34</v>
      </c>
      <c r="P127" t="n">
        <v>269.94</v>
      </c>
      <c r="Q127" t="n">
        <v>795.66</v>
      </c>
      <c r="R127" t="n">
        <v>77.31999999999999</v>
      </c>
      <c r="S127" t="n">
        <v>51.23</v>
      </c>
      <c r="T127" t="n">
        <v>11943.28</v>
      </c>
      <c r="U127" t="n">
        <v>0.66</v>
      </c>
      <c r="V127" t="n">
        <v>0.92</v>
      </c>
      <c r="W127" t="n">
        <v>0.13</v>
      </c>
      <c r="X127" t="n">
        <v>0.68</v>
      </c>
      <c r="Y127" t="n">
        <v>0.5</v>
      </c>
      <c r="Z127" t="n">
        <v>10</v>
      </c>
    </row>
    <row r="128">
      <c r="A128" t="n">
        <v>12</v>
      </c>
      <c r="B128" t="n">
        <v>60</v>
      </c>
      <c r="C128" t="inlineStr">
        <is>
          <t xml:space="preserve">CONCLUIDO	</t>
        </is>
      </c>
      <c r="D128" t="n">
        <v>2.9562</v>
      </c>
      <c r="E128" t="n">
        <v>33.83</v>
      </c>
      <c r="F128" t="n">
        <v>31.29</v>
      </c>
      <c r="G128" t="n">
        <v>117.32</v>
      </c>
      <c r="H128" t="n">
        <v>1.63</v>
      </c>
      <c r="I128" t="n">
        <v>16</v>
      </c>
      <c r="J128" t="n">
        <v>140.67</v>
      </c>
      <c r="K128" t="n">
        <v>45</v>
      </c>
      <c r="L128" t="n">
        <v>13</v>
      </c>
      <c r="M128" t="n">
        <v>12</v>
      </c>
      <c r="N128" t="n">
        <v>22.68</v>
      </c>
      <c r="O128" t="n">
        <v>17583.88</v>
      </c>
      <c r="P128" t="n">
        <v>265.11</v>
      </c>
      <c r="Q128" t="n">
        <v>795.64</v>
      </c>
      <c r="R128" t="n">
        <v>73.86</v>
      </c>
      <c r="S128" t="n">
        <v>51.23</v>
      </c>
      <c r="T128" t="n">
        <v>10221.36</v>
      </c>
      <c r="U128" t="n">
        <v>0.6899999999999999</v>
      </c>
      <c r="V128" t="n">
        <v>0.92</v>
      </c>
      <c r="W128" t="n">
        <v>0.14</v>
      </c>
      <c r="X128" t="n">
        <v>0.58</v>
      </c>
      <c r="Y128" t="n">
        <v>0.5</v>
      </c>
      <c r="Z128" t="n">
        <v>10</v>
      </c>
    </row>
    <row r="129">
      <c r="A129" t="n">
        <v>13</v>
      </c>
      <c r="B129" t="n">
        <v>60</v>
      </c>
      <c r="C129" t="inlineStr">
        <is>
          <t xml:space="preserve">CONCLUIDO	</t>
        </is>
      </c>
      <c r="D129" t="n">
        <v>2.9616</v>
      </c>
      <c r="E129" t="n">
        <v>33.77</v>
      </c>
      <c r="F129" t="n">
        <v>31.25</v>
      </c>
      <c r="G129" t="n">
        <v>125</v>
      </c>
      <c r="H129" t="n">
        <v>1.74</v>
      </c>
      <c r="I129" t="n">
        <v>15</v>
      </c>
      <c r="J129" t="n">
        <v>142.04</v>
      </c>
      <c r="K129" t="n">
        <v>45</v>
      </c>
      <c r="L129" t="n">
        <v>14</v>
      </c>
      <c r="M129" t="n">
        <v>7</v>
      </c>
      <c r="N129" t="n">
        <v>23.04</v>
      </c>
      <c r="O129" t="n">
        <v>17751.93</v>
      </c>
      <c r="P129" t="n">
        <v>261.29</v>
      </c>
      <c r="Q129" t="n">
        <v>795.64</v>
      </c>
      <c r="R129" t="n">
        <v>72.39</v>
      </c>
      <c r="S129" t="n">
        <v>51.23</v>
      </c>
      <c r="T129" t="n">
        <v>9489.209999999999</v>
      </c>
      <c r="U129" t="n">
        <v>0.71</v>
      </c>
      <c r="V129" t="n">
        <v>0.92</v>
      </c>
      <c r="W129" t="n">
        <v>0.14</v>
      </c>
      <c r="X129" t="n">
        <v>0.54</v>
      </c>
      <c r="Y129" t="n">
        <v>0.5</v>
      </c>
      <c r="Z129" t="n">
        <v>10</v>
      </c>
    </row>
    <row r="130">
      <c r="A130" t="n">
        <v>14</v>
      </c>
      <c r="B130" t="n">
        <v>60</v>
      </c>
      <c r="C130" t="inlineStr">
        <is>
          <t xml:space="preserve">CONCLUIDO	</t>
        </is>
      </c>
      <c r="D130" t="n">
        <v>2.9599</v>
      </c>
      <c r="E130" t="n">
        <v>33.78</v>
      </c>
      <c r="F130" t="n">
        <v>31.27</v>
      </c>
      <c r="G130" t="n">
        <v>125.08</v>
      </c>
      <c r="H130" t="n">
        <v>1.85</v>
      </c>
      <c r="I130" t="n">
        <v>15</v>
      </c>
      <c r="J130" t="n">
        <v>143.4</v>
      </c>
      <c r="K130" t="n">
        <v>45</v>
      </c>
      <c r="L130" t="n">
        <v>15</v>
      </c>
      <c r="M130" t="n">
        <v>1</v>
      </c>
      <c r="N130" t="n">
        <v>23.41</v>
      </c>
      <c r="O130" t="n">
        <v>17920.49</v>
      </c>
      <c r="P130" t="n">
        <v>261.17</v>
      </c>
      <c r="Q130" t="n">
        <v>795.64</v>
      </c>
      <c r="R130" t="n">
        <v>72.81</v>
      </c>
      <c r="S130" t="n">
        <v>51.23</v>
      </c>
      <c r="T130" t="n">
        <v>9700.58</v>
      </c>
      <c r="U130" t="n">
        <v>0.7</v>
      </c>
      <c r="V130" t="n">
        <v>0.92</v>
      </c>
      <c r="W130" t="n">
        <v>0.15</v>
      </c>
      <c r="X130" t="n">
        <v>0.5600000000000001</v>
      </c>
      <c r="Y130" t="n">
        <v>0.5</v>
      </c>
      <c r="Z130" t="n">
        <v>10</v>
      </c>
    </row>
    <row r="131">
      <c r="A131" t="n">
        <v>15</v>
      </c>
      <c r="B131" t="n">
        <v>60</v>
      </c>
      <c r="C131" t="inlineStr">
        <is>
          <t xml:space="preserve">CONCLUIDO	</t>
        </is>
      </c>
      <c r="D131" t="n">
        <v>2.9603</v>
      </c>
      <c r="E131" t="n">
        <v>33.78</v>
      </c>
      <c r="F131" t="n">
        <v>31.27</v>
      </c>
      <c r="G131" t="n">
        <v>125.06</v>
      </c>
      <c r="H131" t="n">
        <v>1.96</v>
      </c>
      <c r="I131" t="n">
        <v>15</v>
      </c>
      <c r="J131" t="n">
        <v>144.77</v>
      </c>
      <c r="K131" t="n">
        <v>45</v>
      </c>
      <c r="L131" t="n">
        <v>16</v>
      </c>
      <c r="M131" t="n">
        <v>0</v>
      </c>
      <c r="N131" t="n">
        <v>23.78</v>
      </c>
      <c r="O131" t="n">
        <v>18089.56</v>
      </c>
      <c r="P131" t="n">
        <v>262.62</v>
      </c>
      <c r="Q131" t="n">
        <v>795.64</v>
      </c>
      <c r="R131" t="n">
        <v>72.7</v>
      </c>
      <c r="S131" t="n">
        <v>51.23</v>
      </c>
      <c r="T131" t="n">
        <v>9644.639999999999</v>
      </c>
      <c r="U131" t="n">
        <v>0.7</v>
      </c>
      <c r="V131" t="n">
        <v>0.92</v>
      </c>
      <c r="W131" t="n">
        <v>0.15</v>
      </c>
      <c r="X131" t="n">
        <v>0.5600000000000001</v>
      </c>
      <c r="Y131" t="n">
        <v>0.5</v>
      </c>
      <c r="Z131" t="n">
        <v>10</v>
      </c>
    </row>
    <row r="132">
      <c r="A132" t="n">
        <v>0</v>
      </c>
      <c r="B132" t="n">
        <v>80</v>
      </c>
      <c r="C132" t="inlineStr">
        <is>
          <t xml:space="preserve">CONCLUIDO	</t>
        </is>
      </c>
      <c r="D132" t="n">
        <v>1.5805</v>
      </c>
      <c r="E132" t="n">
        <v>63.27</v>
      </c>
      <c r="F132" t="n">
        <v>47.35</v>
      </c>
      <c r="G132" t="n">
        <v>6.73</v>
      </c>
      <c r="H132" t="n">
        <v>0.11</v>
      </c>
      <c r="I132" t="n">
        <v>422</v>
      </c>
      <c r="J132" t="n">
        <v>159.12</v>
      </c>
      <c r="K132" t="n">
        <v>50.28</v>
      </c>
      <c r="L132" t="n">
        <v>1</v>
      </c>
      <c r="M132" t="n">
        <v>420</v>
      </c>
      <c r="N132" t="n">
        <v>27.84</v>
      </c>
      <c r="O132" t="n">
        <v>19859.16</v>
      </c>
      <c r="P132" t="n">
        <v>577.59</v>
      </c>
      <c r="Q132" t="n">
        <v>795.71</v>
      </c>
      <c r="R132" t="n">
        <v>612.3</v>
      </c>
      <c r="S132" t="n">
        <v>51.23</v>
      </c>
      <c r="T132" t="n">
        <v>277411.91</v>
      </c>
      <c r="U132" t="n">
        <v>0.08</v>
      </c>
      <c r="V132" t="n">
        <v>0.61</v>
      </c>
      <c r="W132" t="n">
        <v>0.79</v>
      </c>
      <c r="X132" t="n">
        <v>16.64</v>
      </c>
      <c r="Y132" t="n">
        <v>0.5</v>
      </c>
      <c r="Z132" t="n">
        <v>10</v>
      </c>
    </row>
    <row r="133">
      <c r="A133" t="n">
        <v>1</v>
      </c>
      <c r="B133" t="n">
        <v>80</v>
      </c>
      <c r="C133" t="inlineStr">
        <is>
          <t xml:space="preserve">CONCLUIDO	</t>
        </is>
      </c>
      <c r="D133" t="n">
        <v>2.2536</v>
      </c>
      <c r="E133" t="n">
        <v>44.37</v>
      </c>
      <c r="F133" t="n">
        <v>36.83</v>
      </c>
      <c r="G133" t="n">
        <v>13.64</v>
      </c>
      <c r="H133" t="n">
        <v>0.22</v>
      </c>
      <c r="I133" t="n">
        <v>162</v>
      </c>
      <c r="J133" t="n">
        <v>160.54</v>
      </c>
      <c r="K133" t="n">
        <v>50.28</v>
      </c>
      <c r="L133" t="n">
        <v>2</v>
      </c>
      <c r="M133" t="n">
        <v>160</v>
      </c>
      <c r="N133" t="n">
        <v>28.26</v>
      </c>
      <c r="O133" t="n">
        <v>20034.4</v>
      </c>
      <c r="P133" t="n">
        <v>445.05</v>
      </c>
      <c r="Q133" t="n">
        <v>795.6799999999999</v>
      </c>
      <c r="R133" t="n">
        <v>259.51</v>
      </c>
      <c r="S133" t="n">
        <v>51.23</v>
      </c>
      <c r="T133" t="n">
        <v>102314.22</v>
      </c>
      <c r="U133" t="n">
        <v>0.2</v>
      </c>
      <c r="V133" t="n">
        <v>0.78</v>
      </c>
      <c r="W133" t="n">
        <v>0.36</v>
      </c>
      <c r="X133" t="n">
        <v>6.12</v>
      </c>
      <c r="Y133" t="n">
        <v>0.5</v>
      </c>
      <c r="Z133" t="n">
        <v>10</v>
      </c>
    </row>
    <row r="134">
      <c r="A134" t="n">
        <v>2</v>
      </c>
      <c r="B134" t="n">
        <v>80</v>
      </c>
      <c r="C134" t="inlineStr">
        <is>
          <t xml:space="preserve">CONCLUIDO	</t>
        </is>
      </c>
      <c r="D134" t="n">
        <v>2.5014</v>
      </c>
      <c r="E134" t="n">
        <v>39.98</v>
      </c>
      <c r="F134" t="n">
        <v>34.43</v>
      </c>
      <c r="G134" t="n">
        <v>20.66</v>
      </c>
      <c r="H134" t="n">
        <v>0.33</v>
      </c>
      <c r="I134" t="n">
        <v>100</v>
      </c>
      <c r="J134" t="n">
        <v>161.97</v>
      </c>
      <c r="K134" t="n">
        <v>50.28</v>
      </c>
      <c r="L134" t="n">
        <v>3</v>
      </c>
      <c r="M134" t="n">
        <v>98</v>
      </c>
      <c r="N134" t="n">
        <v>28.69</v>
      </c>
      <c r="O134" t="n">
        <v>20210.21</v>
      </c>
      <c r="P134" t="n">
        <v>412.25</v>
      </c>
      <c r="Q134" t="n">
        <v>795.65</v>
      </c>
      <c r="R134" t="n">
        <v>179.24</v>
      </c>
      <c r="S134" t="n">
        <v>51.23</v>
      </c>
      <c r="T134" t="n">
        <v>62489.53</v>
      </c>
      <c r="U134" t="n">
        <v>0.29</v>
      </c>
      <c r="V134" t="n">
        <v>0.84</v>
      </c>
      <c r="W134" t="n">
        <v>0.26</v>
      </c>
      <c r="X134" t="n">
        <v>3.73</v>
      </c>
      <c r="Y134" t="n">
        <v>0.5</v>
      </c>
      <c r="Z134" t="n">
        <v>10</v>
      </c>
    </row>
    <row r="135">
      <c r="A135" t="n">
        <v>3</v>
      </c>
      <c r="B135" t="n">
        <v>80</v>
      </c>
      <c r="C135" t="inlineStr">
        <is>
          <t xml:space="preserve">CONCLUIDO	</t>
        </is>
      </c>
      <c r="D135" t="n">
        <v>2.6256</v>
      </c>
      <c r="E135" t="n">
        <v>38.09</v>
      </c>
      <c r="F135" t="n">
        <v>33.41</v>
      </c>
      <c r="G135" t="n">
        <v>27.46</v>
      </c>
      <c r="H135" t="n">
        <v>0.43</v>
      </c>
      <c r="I135" t="n">
        <v>73</v>
      </c>
      <c r="J135" t="n">
        <v>163.4</v>
      </c>
      <c r="K135" t="n">
        <v>50.28</v>
      </c>
      <c r="L135" t="n">
        <v>4</v>
      </c>
      <c r="M135" t="n">
        <v>71</v>
      </c>
      <c r="N135" t="n">
        <v>29.12</v>
      </c>
      <c r="O135" t="n">
        <v>20386.62</v>
      </c>
      <c r="P135" t="n">
        <v>396.99</v>
      </c>
      <c r="Q135" t="n">
        <v>795.65</v>
      </c>
      <c r="R135" t="n">
        <v>144.83</v>
      </c>
      <c r="S135" t="n">
        <v>51.23</v>
      </c>
      <c r="T135" t="n">
        <v>45421.22</v>
      </c>
      <c r="U135" t="n">
        <v>0.35</v>
      </c>
      <c r="V135" t="n">
        <v>0.86</v>
      </c>
      <c r="W135" t="n">
        <v>0.22</v>
      </c>
      <c r="X135" t="n">
        <v>2.7</v>
      </c>
      <c r="Y135" t="n">
        <v>0.5</v>
      </c>
      <c r="Z135" t="n">
        <v>10</v>
      </c>
    </row>
    <row r="136">
      <c r="A136" t="n">
        <v>4</v>
      </c>
      <c r="B136" t="n">
        <v>80</v>
      </c>
      <c r="C136" t="inlineStr">
        <is>
          <t xml:space="preserve">CONCLUIDO	</t>
        </is>
      </c>
      <c r="D136" t="n">
        <v>2.706</v>
      </c>
      <c r="E136" t="n">
        <v>36.96</v>
      </c>
      <c r="F136" t="n">
        <v>32.79</v>
      </c>
      <c r="G136" t="n">
        <v>34.52</v>
      </c>
      <c r="H136" t="n">
        <v>0.54</v>
      </c>
      <c r="I136" t="n">
        <v>57</v>
      </c>
      <c r="J136" t="n">
        <v>164.83</v>
      </c>
      <c r="K136" t="n">
        <v>50.28</v>
      </c>
      <c r="L136" t="n">
        <v>5</v>
      </c>
      <c r="M136" t="n">
        <v>55</v>
      </c>
      <c r="N136" t="n">
        <v>29.55</v>
      </c>
      <c r="O136" t="n">
        <v>20563.61</v>
      </c>
      <c r="P136" t="n">
        <v>386.03</v>
      </c>
      <c r="Q136" t="n">
        <v>795.66</v>
      </c>
      <c r="R136" t="n">
        <v>124.37</v>
      </c>
      <c r="S136" t="n">
        <v>51.23</v>
      </c>
      <c r="T136" t="n">
        <v>35272.86</v>
      </c>
      <c r="U136" t="n">
        <v>0.41</v>
      </c>
      <c r="V136" t="n">
        <v>0.88</v>
      </c>
      <c r="W136" t="n">
        <v>0.19</v>
      </c>
      <c r="X136" t="n">
        <v>2.09</v>
      </c>
      <c r="Y136" t="n">
        <v>0.5</v>
      </c>
      <c r="Z136" t="n">
        <v>10</v>
      </c>
    </row>
    <row r="137">
      <c r="A137" t="n">
        <v>5</v>
      </c>
      <c r="B137" t="n">
        <v>80</v>
      </c>
      <c r="C137" t="inlineStr">
        <is>
          <t xml:space="preserve">CONCLUIDO	</t>
        </is>
      </c>
      <c r="D137" t="n">
        <v>2.7572</v>
      </c>
      <c r="E137" t="n">
        <v>36.27</v>
      </c>
      <c r="F137" t="n">
        <v>32.43</v>
      </c>
      <c r="G137" t="n">
        <v>41.4</v>
      </c>
      <c r="H137" t="n">
        <v>0.64</v>
      </c>
      <c r="I137" t="n">
        <v>47</v>
      </c>
      <c r="J137" t="n">
        <v>166.27</v>
      </c>
      <c r="K137" t="n">
        <v>50.28</v>
      </c>
      <c r="L137" t="n">
        <v>6</v>
      </c>
      <c r="M137" t="n">
        <v>45</v>
      </c>
      <c r="N137" t="n">
        <v>29.99</v>
      </c>
      <c r="O137" t="n">
        <v>20741.2</v>
      </c>
      <c r="P137" t="n">
        <v>378.82</v>
      </c>
      <c r="Q137" t="n">
        <v>795.64</v>
      </c>
      <c r="R137" t="n">
        <v>112.1</v>
      </c>
      <c r="S137" t="n">
        <v>51.23</v>
      </c>
      <c r="T137" t="n">
        <v>29186.77</v>
      </c>
      <c r="U137" t="n">
        <v>0.46</v>
      </c>
      <c r="V137" t="n">
        <v>0.89</v>
      </c>
      <c r="W137" t="n">
        <v>0.18</v>
      </c>
      <c r="X137" t="n">
        <v>1.72</v>
      </c>
      <c r="Y137" t="n">
        <v>0.5</v>
      </c>
      <c r="Z137" t="n">
        <v>10</v>
      </c>
    </row>
    <row r="138">
      <c r="A138" t="n">
        <v>6</v>
      </c>
      <c r="B138" t="n">
        <v>80</v>
      </c>
      <c r="C138" t="inlineStr">
        <is>
          <t xml:space="preserve">CONCLUIDO	</t>
        </is>
      </c>
      <c r="D138" t="n">
        <v>2.8038</v>
      </c>
      <c r="E138" t="n">
        <v>35.67</v>
      </c>
      <c r="F138" t="n">
        <v>32.09</v>
      </c>
      <c r="G138" t="n">
        <v>49.36</v>
      </c>
      <c r="H138" t="n">
        <v>0.74</v>
      </c>
      <c r="I138" t="n">
        <v>39</v>
      </c>
      <c r="J138" t="n">
        <v>167.72</v>
      </c>
      <c r="K138" t="n">
        <v>50.28</v>
      </c>
      <c r="L138" t="n">
        <v>7</v>
      </c>
      <c r="M138" t="n">
        <v>37</v>
      </c>
      <c r="N138" t="n">
        <v>30.44</v>
      </c>
      <c r="O138" t="n">
        <v>20919.39</v>
      </c>
      <c r="P138" t="n">
        <v>370.97</v>
      </c>
      <c r="Q138" t="n">
        <v>795.66</v>
      </c>
      <c r="R138" t="n">
        <v>100.34</v>
      </c>
      <c r="S138" t="n">
        <v>51.23</v>
      </c>
      <c r="T138" t="n">
        <v>23346.98</v>
      </c>
      <c r="U138" t="n">
        <v>0.51</v>
      </c>
      <c r="V138" t="n">
        <v>0.9</v>
      </c>
      <c r="W138" t="n">
        <v>0.17</v>
      </c>
      <c r="X138" t="n">
        <v>1.38</v>
      </c>
      <c r="Y138" t="n">
        <v>0.5</v>
      </c>
      <c r="Z138" t="n">
        <v>10</v>
      </c>
    </row>
    <row r="139">
      <c r="A139" t="n">
        <v>7</v>
      </c>
      <c r="B139" t="n">
        <v>80</v>
      </c>
      <c r="C139" t="inlineStr">
        <is>
          <t xml:space="preserve">CONCLUIDO	</t>
        </is>
      </c>
      <c r="D139" t="n">
        <v>2.8014</v>
      </c>
      <c r="E139" t="n">
        <v>35.7</v>
      </c>
      <c r="F139" t="n">
        <v>32.24</v>
      </c>
      <c r="G139" t="n">
        <v>55.28</v>
      </c>
      <c r="H139" t="n">
        <v>0.84</v>
      </c>
      <c r="I139" t="n">
        <v>35</v>
      </c>
      <c r="J139" t="n">
        <v>169.17</v>
      </c>
      <c r="K139" t="n">
        <v>50.28</v>
      </c>
      <c r="L139" t="n">
        <v>8</v>
      </c>
      <c r="M139" t="n">
        <v>33</v>
      </c>
      <c r="N139" t="n">
        <v>30.89</v>
      </c>
      <c r="O139" t="n">
        <v>21098.19</v>
      </c>
      <c r="P139" t="n">
        <v>369.61</v>
      </c>
      <c r="Q139" t="n">
        <v>795.64</v>
      </c>
      <c r="R139" t="n">
        <v>107.3</v>
      </c>
      <c r="S139" t="n">
        <v>51.23</v>
      </c>
      <c r="T139" t="n">
        <v>26844.23</v>
      </c>
      <c r="U139" t="n">
        <v>0.48</v>
      </c>
      <c r="V139" t="n">
        <v>0.89</v>
      </c>
      <c r="W139" t="n">
        <v>0.14</v>
      </c>
      <c r="X139" t="n">
        <v>1.54</v>
      </c>
      <c r="Y139" t="n">
        <v>0.5</v>
      </c>
      <c r="Z139" t="n">
        <v>10</v>
      </c>
    </row>
    <row r="140">
      <c r="A140" t="n">
        <v>8</v>
      </c>
      <c r="B140" t="n">
        <v>80</v>
      </c>
      <c r="C140" t="inlineStr">
        <is>
          <t xml:space="preserve">CONCLUIDO	</t>
        </is>
      </c>
      <c r="D140" t="n">
        <v>2.8484</v>
      </c>
      <c r="E140" t="n">
        <v>35.11</v>
      </c>
      <c r="F140" t="n">
        <v>31.82</v>
      </c>
      <c r="G140" t="n">
        <v>63.63</v>
      </c>
      <c r="H140" t="n">
        <v>0.9399999999999999</v>
      </c>
      <c r="I140" t="n">
        <v>30</v>
      </c>
      <c r="J140" t="n">
        <v>170.62</v>
      </c>
      <c r="K140" t="n">
        <v>50.28</v>
      </c>
      <c r="L140" t="n">
        <v>9</v>
      </c>
      <c r="M140" t="n">
        <v>28</v>
      </c>
      <c r="N140" t="n">
        <v>31.34</v>
      </c>
      <c r="O140" t="n">
        <v>21277.6</v>
      </c>
      <c r="P140" t="n">
        <v>361.8</v>
      </c>
      <c r="Q140" t="n">
        <v>795.64</v>
      </c>
      <c r="R140" t="n">
        <v>91.70999999999999</v>
      </c>
      <c r="S140" t="n">
        <v>51.23</v>
      </c>
      <c r="T140" t="n">
        <v>19078.12</v>
      </c>
      <c r="U140" t="n">
        <v>0.5600000000000001</v>
      </c>
      <c r="V140" t="n">
        <v>0.91</v>
      </c>
      <c r="W140" t="n">
        <v>0.16</v>
      </c>
      <c r="X140" t="n">
        <v>1.11</v>
      </c>
      <c r="Y140" t="n">
        <v>0.5</v>
      </c>
      <c r="Z140" t="n">
        <v>10</v>
      </c>
    </row>
    <row r="141">
      <c r="A141" t="n">
        <v>9</v>
      </c>
      <c r="B141" t="n">
        <v>80</v>
      </c>
      <c r="C141" t="inlineStr">
        <is>
          <t xml:space="preserve">CONCLUIDO	</t>
        </is>
      </c>
      <c r="D141" t="n">
        <v>2.8675</v>
      </c>
      <c r="E141" t="n">
        <v>34.87</v>
      </c>
      <c r="F141" t="n">
        <v>31.68</v>
      </c>
      <c r="G141" t="n">
        <v>70.40000000000001</v>
      </c>
      <c r="H141" t="n">
        <v>1.03</v>
      </c>
      <c r="I141" t="n">
        <v>27</v>
      </c>
      <c r="J141" t="n">
        <v>172.08</v>
      </c>
      <c r="K141" t="n">
        <v>50.28</v>
      </c>
      <c r="L141" t="n">
        <v>10</v>
      </c>
      <c r="M141" t="n">
        <v>25</v>
      </c>
      <c r="N141" t="n">
        <v>31.8</v>
      </c>
      <c r="O141" t="n">
        <v>21457.64</v>
      </c>
      <c r="P141" t="n">
        <v>356.5</v>
      </c>
      <c r="Q141" t="n">
        <v>795.65</v>
      </c>
      <c r="R141" t="n">
        <v>86.95999999999999</v>
      </c>
      <c r="S141" t="n">
        <v>51.23</v>
      </c>
      <c r="T141" t="n">
        <v>16717.99</v>
      </c>
      <c r="U141" t="n">
        <v>0.59</v>
      </c>
      <c r="V141" t="n">
        <v>0.91</v>
      </c>
      <c r="W141" t="n">
        <v>0.15</v>
      </c>
      <c r="X141" t="n">
        <v>0.97</v>
      </c>
      <c r="Y141" t="n">
        <v>0.5</v>
      </c>
      <c r="Z141" t="n">
        <v>10</v>
      </c>
    </row>
    <row r="142">
      <c r="A142" t="n">
        <v>10</v>
      </c>
      <c r="B142" t="n">
        <v>80</v>
      </c>
      <c r="C142" t="inlineStr">
        <is>
          <t xml:space="preserve">CONCLUIDO	</t>
        </is>
      </c>
      <c r="D142" t="n">
        <v>2.8852</v>
      </c>
      <c r="E142" t="n">
        <v>34.66</v>
      </c>
      <c r="F142" t="n">
        <v>31.56</v>
      </c>
      <c r="G142" t="n">
        <v>78.90000000000001</v>
      </c>
      <c r="H142" t="n">
        <v>1.12</v>
      </c>
      <c r="I142" t="n">
        <v>24</v>
      </c>
      <c r="J142" t="n">
        <v>173.55</v>
      </c>
      <c r="K142" t="n">
        <v>50.28</v>
      </c>
      <c r="L142" t="n">
        <v>11</v>
      </c>
      <c r="M142" t="n">
        <v>22</v>
      </c>
      <c r="N142" t="n">
        <v>32.27</v>
      </c>
      <c r="O142" t="n">
        <v>21638.31</v>
      </c>
      <c r="P142" t="n">
        <v>351.37</v>
      </c>
      <c r="Q142" t="n">
        <v>795.64</v>
      </c>
      <c r="R142" t="n">
        <v>83.06999999999999</v>
      </c>
      <c r="S142" t="n">
        <v>51.23</v>
      </c>
      <c r="T142" t="n">
        <v>14787.81</v>
      </c>
      <c r="U142" t="n">
        <v>0.62</v>
      </c>
      <c r="V142" t="n">
        <v>0.91</v>
      </c>
      <c r="W142" t="n">
        <v>0.15</v>
      </c>
      <c r="X142" t="n">
        <v>0.86</v>
      </c>
      <c r="Y142" t="n">
        <v>0.5</v>
      </c>
      <c r="Z142" t="n">
        <v>10</v>
      </c>
    </row>
    <row r="143">
      <c r="A143" t="n">
        <v>11</v>
      </c>
      <c r="B143" t="n">
        <v>80</v>
      </c>
      <c r="C143" t="inlineStr">
        <is>
          <t xml:space="preserve">CONCLUIDO	</t>
        </is>
      </c>
      <c r="D143" t="n">
        <v>2.8965</v>
      </c>
      <c r="E143" t="n">
        <v>34.52</v>
      </c>
      <c r="F143" t="n">
        <v>31.49</v>
      </c>
      <c r="G143" t="n">
        <v>85.88</v>
      </c>
      <c r="H143" t="n">
        <v>1.22</v>
      </c>
      <c r="I143" t="n">
        <v>22</v>
      </c>
      <c r="J143" t="n">
        <v>175.02</v>
      </c>
      <c r="K143" t="n">
        <v>50.28</v>
      </c>
      <c r="L143" t="n">
        <v>12</v>
      </c>
      <c r="M143" t="n">
        <v>20</v>
      </c>
      <c r="N143" t="n">
        <v>32.74</v>
      </c>
      <c r="O143" t="n">
        <v>21819.6</v>
      </c>
      <c r="P143" t="n">
        <v>347.86</v>
      </c>
      <c r="Q143" t="n">
        <v>795.65</v>
      </c>
      <c r="R143" t="n">
        <v>80.73</v>
      </c>
      <c r="S143" t="n">
        <v>51.23</v>
      </c>
      <c r="T143" t="n">
        <v>13626.61</v>
      </c>
      <c r="U143" t="n">
        <v>0.63</v>
      </c>
      <c r="V143" t="n">
        <v>0.92</v>
      </c>
      <c r="W143" t="n">
        <v>0.14</v>
      </c>
      <c r="X143" t="n">
        <v>0.79</v>
      </c>
      <c r="Y143" t="n">
        <v>0.5</v>
      </c>
      <c r="Z143" t="n">
        <v>10</v>
      </c>
    </row>
    <row r="144">
      <c r="A144" t="n">
        <v>12</v>
      </c>
      <c r="B144" t="n">
        <v>80</v>
      </c>
      <c r="C144" t="inlineStr">
        <is>
          <t xml:space="preserve">CONCLUIDO	</t>
        </is>
      </c>
      <c r="D144" t="n">
        <v>2.9088</v>
      </c>
      <c r="E144" t="n">
        <v>34.38</v>
      </c>
      <c r="F144" t="n">
        <v>31.41</v>
      </c>
      <c r="G144" t="n">
        <v>94.23</v>
      </c>
      <c r="H144" t="n">
        <v>1.31</v>
      </c>
      <c r="I144" t="n">
        <v>20</v>
      </c>
      <c r="J144" t="n">
        <v>176.49</v>
      </c>
      <c r="K144" t="n">
        <v>50.28</v>
      </c>
      <c r="L144" t="n">
        <v>13</v>
      </c>
      <c r="M144" t="n">
        <v>18</v>
      </c>
      <c r="N144" t="n">
        <v>33.21</v>
      </c>
      <c r="O144" t="n">
        <v>22001.54</v>
      </c>
      <c r="P144" t="n">
        <v>342.45</v>
      </c>
      <c r="Q144" t="n">
        <v>795.66</v>
      </c>
      <c r="R144" t="n">
        <v>78</v>
      </c>
      <c r="S144" t="n">
        <v>51.23</v>
      </c>
      <c r="T144" t="n">
        <v>12272.16</v>
      </c>
      <c r="U144" t="n">
        <v>0.66</v>
      </c>
      <c r="V144" t="n">
        <v>0.92</v>
      </c>
      <c r="W144" t="n">
        <v>0.14</v>
      </c>
      <c r="X144" t="n">
        <v>0.7</v>
      </c>
      <c r="Y144" t="n">
        <v>0.5</v>
      </c>
      <c r="Z144" t="n">
        <v>10</v>
      </c>
    </row>
    <row r="145">
      <c r="A145" t="n">
        <v>13</v>
      </c>
      <c r="B145" t="n">
        <v>80</v>
      </c>
      <c r="C145" t="inlineStr">
        <is>
          <t xml:space="preserve">CONCLUIDO	</t>
        </is>
      </c>
      <c r="D145" t="n">
        <v>2.9177</v>
      </c>
      <c r="E145" t="n">
        <v>34.27</v>
      </c>
      <c r="F145" t="n">
        <v>31.34</v>
      </c>
      <c r="G145" t="n">
        <v>98.95999999999999</v>
      </c>
      <c r="H145" t="n">
        <v>1.4</v>
      </c>
      <c r="I145" t="n">
        <v>19</v>
      </c>
      <c r="J145" t="n">
        <v>177.97</v>
      </c>
      <c r="K145" t="n">
        <v>50.28</v>
      </c>
      <c r="L145" t="n">
        <v>14</v>
      </c>
      <c r="M145" t="n">
        <v>17</v>
      </c>
      <c r="N145" t="n">
        <v>33.69</v>
      </c>
      <c r="O145" t="n">
        <v>22184.13</v>
      </c>
      <c r="P145" t="n">
        <v>338.97</v>
      </c>
      <c r="Q145" t="n">
        <v>795.64</v>
      </c>
      <c r="R145" t="n">
        <v>75.51000000000001</v>
      </c>
      <c r="S145" t="n">
        <v>51.23</v>
      </c>
      <c r="T145" t="n">
        <v>11032.92</v>
      </c>
      <c r="U145" t="n">
        <v>0.68</v>
      </c>
      <c r="V145" t="n">
        <v>0.92</v>
      </c>
      <c r="W145" t="n">
        <v>0.14</v>
      </c>
      <c r="X145" t="n">
        <v>0.63</v>
      </c>
      <c r="Y145" t="n">
        <v>0.5</v>
      </c>
      <c r="Z145" t="n">
        <v>10</v>
      </c>
    </row>
    <row r="146">
      <c r="A146" t="n">
        <v>14</v>
      </c>
      <c r="B146" t="n">
        <v>80</v>
      </c>
      <c r="C146" t="inlineStr">
        <is>
          <t xml:space="preserve">CONCLUIDO	</t>
        </is>
      </c>
      <c r="D146" t="n">
        <v>2.9251</v>
      </c>
      <c r="E146" t="n">
        <v>34.19</v>
      </c>
      <c r="F146" t="n">
        <v>31.31</v>
      </c>
      <c r="G146" t="n">
        <v>110.52</v>
      </c>
      <c r="H146" t="n">
        <v>1.48</v>
      </c>
      <c r="I146" t="n">
        <v>17</v>
      </c>
      <c r="J146" t="n">
        <v>179.46</v>
      </c>
      <c r="K146" t="n">
        <v>50.28</v>
      </c>
      <c r="L146" t="n">
        <v>15</v>
      </c>
      <c r="M146" t="n">
        <v>15</v>
      </c>
      <c r="N146" t="n">
        <v>34.18</v>
      </c>
      <c r="O146" t="n">
        <v>22367.38</v>
      </c>
      <c r="P146" t="n">
        <v>333.66</v>
      </c>
      <c r="Q146" t="n">
        <v>795.64</v>
      </c>
      <c r="R146" t="n">
        <v>74.89</v>
      </c>
      <c r="S146" t="n">
        <v>51.23</v>
      </c>
      <c r="T146" t="n">
        <v>10728.81</v>
      </c>
      <c r="U146" t="n">
        <v>0.68</v>
      </c>
      <c r="V146" t="n">
        <v>0.92</v>
      </c>
      <c r="W146" t="n">
        <v>0.13</v>
      </c>
      <c r="X146" t="n">
        <v>0.61</v>
      </c>
      <c r="Y146" t="n">
        <v>0.5</v>
      </c>
      <c r="Z146" t="n">
        <v>10</v>
      </c>
    </row>
    <row r="147">
      <c r="A147" t="n">
        <v>15</v>
      </c>
      <c r="B147" t="n">
        <v>80</v>
      </c>
      <c r="C147" t="inlineStr">
        <is>
          <t xml:space="preserve">CONCLUIDO	</t>
        </is>
      </c>
      <c r="D147" t="n">
        <v>2.9315</v>
      </c>
      <c r="E147" t="n">
        <v>34.11</v>
      </c>
      <c r="F147" t="n">
        <v>31.27</v>
      </c>
      <c r="G147" t="n">
        <v>117.27</v>
      </c>
      <c r="H147" t="n">
        <v>1.57</v>
      </c>
      <c r="I147" t="n">
        <v>16</v>
      </c>
      <c r="J147" t="n">
        <v>180.95</v>
      </c>
      <c r="K147" t="n">
        <v>50.28</v>
      </c>
      <c r="L147" t="n">
        <v>16</v>
      </c>
      <c r="M147" t="n">
        <v>14</v>
      </c>
      <c r="N147" t="n">
        <v>34.67</v>
      </c>
      <c r="O147" t="n">
        <v>22551.28</v>
      </c>
      <c r="P147" t="n">
        <v>329.78</v>
      </c>
      <c r="Q147" t="n">
        <v>795.67</v>
      </c>
      <c r="R147" t="n">
        <v>73.39</v>
      </c>
      <c r="S147" t="n">
        <v>51.23</v>
      </c>
      <c r="T147" t="n">
        <v>9987.870000000001</v>
      </c>
      <c r="U147" t="n">
        <v>0.7</v>
      </c>
      <c r="V147" t="n">
        <v>0.92</v>
      </c>
      <c r="W147" t="n">
        <v>0.13</v>
      </c>
      <c r="X147" t="n">
        <v>0.57</v>
      </c>
      <c r="Y147" t="n">
        <v>0.5</v>
      </c>
      <c r="Z147" t="n">
        <v>10</v>
      </c>
    </row>
    <row r="148">
      <c r="A148" t="n">
        <v>16</v>
      </c>
      <c r="B148" t="n">
        <v>80</v>
      </c>
      <c r="C148" t="inlineStr">
        <is>
          <t xml:space="preserve">CONCLUIDO	</t>
        </is>
      </c>
      <c r="D148" t="n">
        <v>2.937</v>
      </c>
      <c r="E148" t="n">
        <v>34.05</v>
      </c>
      <c r="F148" t="n">
        <v>31.24</v>
      </c>
      <c r="G148" t="n">
        <v>124.96</v>
      </c>
      <c r="H148" t="n">
        <v>1.65</v>
      </c>
      <c r="I148" t="n">
        <v>15</v>
      </c>
      <c r="J148" t="n">
        <v>182.45</v>
      </c>
      <c r="K148" t="n">
        <v>50.28</v>
      </c>
      <c r="L148" t="n">
        <v>17</v>
      </c>
      <c r="M148" t="n">
        <v>13</v>
      </c>
      <c r="N148" t="n">
        <v>35.17</v>
      </c>
      <c r="O148" t="n">
        <v>22735.98</v>
      </c>
      <c r="P148" t="n">
        <v>326.78</v>
      </c>
      <c r="Q148" t="n">
        <v>795.64</v>
      </c>
      <c r="R148" t="n">
        <v>72.39</v>
      </c>
      <c r="S148" t="n">
        <v>51.23</v>
      </c>
      <c r="T148" t="n">
        <v>9488.610000000001</v>
      </c>
      <c r="U148" t="n">
        <v>0.71</v>
      </c>
      <c r="V148" t="n">
        <v>0.92</v>
      </c>
      <c r="W148" t="n">
        <v>0.13</v>
      </c>
      <c r="X148" t="n">
        <v>0.54</v>
      </c>
      <c r="Y148" t="n">
        <v>0.5</v>
      </c>
      <c r="Z148" t="n">
        <v>10</v>
      </c>
    </row>
    <row r="149">
      <c r="A149" t="n">
        <v>17</v>
      </c>
      <c r="B149" t="n">
        <v>80</v>
      </c>
      <c r="C149" t="inlineStr">
        <is>
          <t xml:space="preserve">CONCLUIDO	</t>
        </is>
      </c>
      <c r="D149" t="n">
        <v>2.9443</v>
      </c>
      <c r="E149" t="n">
        <v>33.96</v>
      </c>
      <c r="F149" t="n">
        <v>31.19</v>
      </c>
      <c r="G149" t="n">
        <v>133.67</v>
      </c>
      <c r="H149" t="n">
        <v>1.74</v>
      </c>
      <c r="I149" t="n">
        <v>14</v>
      </c>
      <c r="J149" t="n">
        <v>183.95</v>
      </c>
      <c r="K149" t="n">
        <v>50.28</v>
      </c>
      <c r="L149" t="n">
        <v>18</v>
      </c>
      <c r="M149" t="n">
        <v>12</v>
      </c>
      <c r="N149" t="n">
        <v>35.67</v>
      </c>
      <c r="O149" t="n">
        <v>22921.24</v>
      </c>
      <c r="P149" t="n">
        <v>321.06</v>
      </c>
      <c r="Q149" t="n">
        <v>795.64</v>
      </c>
      <c r="R149" t="n">
        <v>70.58</v>
      </c>
      <c r="S149" t="n">
        <v>51.23</v>
      </c>
      <c r="T149" t="n">
        <v>8591.139999999999</v>
      </c>
      <c r="U149" t="n">
        <v>0.73</v>
      </c>
      <c r="V149" t="n">
        <v>0.93</v>
      </c>
      <c r="W149" t="n">
        <v>0.13</v>
      </c>
      <c r="X149" t="n">
        <v>0.48</v>
      </c>
      <c r="Y149" t="n">
        <v>0.5</v>
      </c>
      <c r="Z149" t="n">
        <v>10</v>
      </c>
    </row>
    <row r="150">
      <c r="A150" t="n">
        <v>18</v>
      </c>
      <c r="B150" t="n">
        <v>80</v>
      </c>
      <c r="C150" t="inlineStr">
        <is>
          <t xml:space="preserve">CONCLUIDO	</t>
        </is>
      </c>
      <c r="D150" t="n">
        <v>2.9502</v>
      </c>
      <c r="E150" t="n">
        <v>33.9</v>
      </c>
      <c r="F150" t="n">
        <v>31.15</v>
      </c>
      <c r="G150" t="n">
        <v>143.78</v>
      </c>
      <c r="H150" t="n">
        <v>1.82</v>
      </c>
      <c r="I150" t="n">
        <v>13</v>
      </c>
      <c r="J150" t="n">
        <v>185.46</v>
      </c>
      <c r="K150" t="n">
        <v>50.28</v>
      </c>
      <c r="L150" t="n">
        <v>19</v>
      </c>
      <c r="M150" t="n">
        <v>11</v>
      </c>
      <c r="N150" t="n">
        <v>36.18</v>
      </c>
      <c r="O150" t="n">
        <v>23107.19</v>
      </c>
      <c r="P150" t="n">
        <v>316.69</v>
      </c>
      <c r="Q150" t="n">
        <v>795.64</v>
      </c>
      <c r="R150" t="n">
        <v>69.41</v>
      </c>
      <c r="S150" t="n">
        <v>51.23</v>
      </c>
      <c r="T150" t="n">
        <v>8010.14</v>
      </c>
      <c r="U150" t="n">
        <v>0.74</v>
      </c>
      <c r="V150" t="n">
        <v>0.93</v>
      </c>
      <c r="W150" t="n">
        <v>0.13</v>
      </c>
      <c r="X150" t="n">
        <v>0.45</v>
      </c>
      <c r="Y150" t="n">
        <v>0.5</v>
      </c>
      <c r="Z150" t="n">
        <v>10</v>
      </c>
    </row>
    <row r="151">
      <c r="A151" t="n">
        <v>19</v>
      </c>
      <c r="B151" t="n">
        <v>80</v>
      </c>
      <c r="C151" t="inlineStr">
        <is>
          <t xml:space="preserve">CONCLUIDO	</t>
        </is>
      </c>
      <c r="D151" t="n">
        <v>2.9563</v>
      </c>
      <c r="E151" t="n">
        <v>33.83</v>
      </c>
      <c r="F151" t="n">
        <v>31.08</v>
      </c>
      <c r="G151" t="n">
        <v>143.46</v>
      </c>
      <c r="H151" t="n">
        <v>1.9</v>
      </c>
      <c r="I151" t="n">
        <v>13</v>
      </c>
      <c r="J151" t="n">
        <v>186.97</v>
      </c>
      <c r="K151" t="n">
        <v>50.28</v>
      </c>
      <c r="L151" t="n">
        <v>20</v>
      </c>
      <c r="M151" t="n">
        <v>10</v>
      </c>
      <c r="N151" t="n">
        <v>36.69</v>
      </c>
      <c r="O151" t="n">
        <v>23293.82</v>
      </c>
      <c r="P151" t="n">
        <v>309.77</v>
      </c>
      <c r="Q151" t="n">
        <v>795.64</v>
      </c>
      <c r="R151" t="n">
        <v>67.09</v>
      </c>
      <c r="S151" t="n">
        <v>51.23</v>
      </c>
      <c r="T151" t="n">
        <v>6849.96</v>
      </c>
      <c r="U151" t="n">
        <v>0.76</v>
      </c>
      <c r="V151" t="n">
        <v>0.93</v>
      </c>
      <c r="W151" t="n">
        <v>0.12</v>
      </c>
      <c r="X151" t="n">
        <v>0.38</v>
      </c>
      <c r="Y151" t="n">
        <v>0.5</v>
      </c>
      <c r="Z151" t="n">
        <v>10</v>
      </c>
    </row>
    <row r="152">
      <c r="A152" t="n">
        <v>20</v>
      </c>
      <c r="B152" t="n">
        <v>80</v>
      </c>
      <c r="C152" t="inlineStr">
        <is>
          <t xml:space="preserve">CONCLUIDO	</t>
        </is>
      </c>
      <c r="D152" t="n">
        <v>2.9539</v>
      </c>
      <c r="E152" t="n">
        <v>33.85</v>
      </c>
      <c r="F152" t="n">
        <v>31.14</v>
      </c>
      <c r="G152" t="n">
        <v>155.71</v>
      </c>
      <c r="H152" t="n">
        <v>1.98</v>
      </c>
      <c r="I152" t="n">
        <v>12</v>
      </c>
      <c r="J152" t="n">
        <v>188.49</v>
      </c>
      <c r="K152" t="n">
        <v>50.28</v>
      </c>
      <c r="L152" t="n">
        <v>21</v>
      </c>
      <c r="M152" t="n">
        <v>8</v>
      </c>
      <c r="N152" t="n">
        <v>37.21</v>
      </c>
      <c r="O152" t="n">
        <v>23481.16</v>
      </c>
      <c r="P152" t="n">
        <v>309.43</v>
      </c>
      <c r="Q152" t="n">
        <v>795.64</v>
      </c>
      <c r="R152" t="n">
        <v>69.02</v>
      </c>
      <c r="S152" t="n">
        <v>51.23</v>
      </c>
      <c r="T152" t="n">
        <v>7821.02</v>
      </c>
      <c r="U152" t="n">
        <v>0.74</v>
      </c>
      <c r="V152" t="n">
        <v>0.93</v>
      </c>
      <c r="W152" t="n">
        <v>0.13</v>
      </c>
      <c r="X152" t="n">
        <v>0.44</v>
      </c>
      <c r="Y152" t="n">
        <v>0.5</v>
      </c>
      <c r="Z152" t="n">
        <v>10</v>
      </c>
    </row>
    <row r="153">
      <c r="A153" t="n">
        <v>21</v>
      </c>
      <c r="B153" t="n">
        <v>80</v>
      </c>
      <c r="C153" t="inlineStr">
        <is>
          <t xml:space="preserve">CONCLUIDO	</t>
        </is>
      </c>
      <c r="D153" t="n">
        <v>2.9549</v>
      </c>
      <c r="E153" t="n">
        <v>33.84</v>
      </c>
      <c r="F153" t="n">
        <v>31.13</v>
      </c>
      <c r="G153" t="n">
        <v>155.65</v>
      </c>
      <c r="H153" t="n">
        <v>2.05</v>
      </c>
      <c r="I153" t="n">
        <v>12</v>
      </c>
      <c r="J153" t="n">
        <v>190.01</v>
      </c>
      <c r="K153" t="n">
        <v>50.28</v>
      </c>
      <c r="L153" t="n">
        <v>22</v>
      </c>
      <c r="M153" t="n">
        <v>4</v>
      </c>
      <c r="N153" t="n">
        <v>37.74</v>
      </c>
      <c r="O153" t="n">
        <v>23669.2</v>
      </c>
      <c r="P153" t="n">
        <v>306.55</v>
      </c>
      <c r="Q153" t="n">
        <v>795.65</v>
      </c>
      <c r="R153" t="n">
        <v>68.53</v>
      </c>
      <c r="S153" t="n">
        <v>51.23</v>
      </c>
      <c r="T153" t="n">
        <v>7576.61</v>
      </c>
      <c r="U153" t="n">
        <v>0.75</v>
      </c>
      <c r="V153" t="n">
        <v>0.93</v>
      </c>
      <c r="W153" t="n">
        <v>0.13</v>
      </c>
      <c r="X153" t="n">
        <v>0.43</v>
      </c>
      <c r="Y153" t="n">
        <v>0.5</v>
      </c>
      <c r="Z153" t="n">
        <v>10</v>
      </c>
    </row>
    <row r="154">
      <c r="A154" t="n">
        <v>22</v>
      </c>
      <c r="B154" t="n">
        <v>80</v>
      </c>
      <c r="C154" t="inlineStr">
        <is>
          <t xml:space="preserve">CONCLUIDO	</t>
        </is>
      </c>
      <c r="D154" t="n">
        <v>2.9626</v>
      </c>
      <c r="E154" t="n">
        <v>33.75</v>
      </c>
      <c r="F154" t="n">
        <v>31.07</v>
      </c>
      <c r="G154" t="n">
        <v>169.5</v>
      </c>
      <c r="H154" t="n">
        <v>2.13</v>
      </c>
      <c r="I154" t="n">
        <v>11</v>
      </c>
      <c r="J154" t="n">
        <v>191.55</v>
      </c>
      <c r="K154" t="n">
        <v>50.28</v>
      </c>
      <c r="L154" t="n">
        <v>23</v>
      </c>
      <c r="M154" t="n">
        <v>1</v>
      </c>
      <c r="N154" t="n">
        <v>38.27</v>
      </c>
      <c r="O154" t="n">
        <v>23857.96</v>
      </c>
      <c r="P154" t="n">
        <v>305.06</v>
      </c>
      <c r="Q154" t="n">
        <v>795.64</v>
      </c>
      <c r="R154" t="n">
        <v>66.41</v>
      </c>
      <c r="S154" t="n">
        <v>51.23</v>
      </c>
      <c r="T154" t="n">
        <v>6518.51</v>
      </c>
      <c r="U154" t="n">
        <v>0.77</v>
      </c>
      <c r="V154" t="n">
        <v>0.93</v>
      </c>
      <c r="W154" t="n">
        <v>0.14</v>
      </c>
      <c r="X154" t="n">
        <v>0.37</v>
      </c>
      <c r="Y154" t="n">
        <v>0.5</v>
      </c>
      <c r="Z154" t="n">
        <v>10</v>
      </c>
    </row>
    <row r="155">
      <c r="A155" t="n">
        <v>23</v>
      </c>
      <c r="B155" t="n">
        <v>80</v>
      </c>
      <c r="C155" t="inlineStr">
        <is>
          <t xml:space="preserve">CONCLUIDO	</t>
        </is>
      </c>
      <c r="D155" t="n">
        <v>2.9628</v>
      </c>
      <c r="E155" t="n">
        <v>33.75</v>
      </c>
      <c r="F155" t="n">
        <v>31.07</v>
      </c>
      <c r="G155" t="n">
        <v>169.49</v>
      </c>
      <c r="H155" t="n">
        <v>2.21</v>
      </c>
      <c r="I155" t="n">
        <v>11</v>
      </c>
      <c r="J155" t="n">
        <v>193.08</v>
      </c>
      <c r="K155" t="n">
        <v>50.28</v>
      </c>
      <c r="L155" t="n">
        <v>24</v>
      </c>
      <c r="M155" t="n">
        <v>0</v>
      </c>
      <c r="N155" t="n">
        <v>38.8</v>
      </c>
      <c r="O155" t="n">
        <v>24047.45</v>
      </c>
      <c r="P155" t="n">
        <v>306.88</v>
      </c>
      <c r="Q155" t="n">
        <v>795.65</v>
      </c>
      <c r="R155" t="n">
        <v>66.26000000000001</v>
      </c>
      <c r="S155" t="n">
        <v>51.23</v>
      </c>
      <c r="T155" t="n">
        <v>6444.12</v>
      </c>
      <c r="U155" t="n">
        <v>0.77</v>
      </c>
      <c r="V155" t="n">
        <v>0.93</v>
      </c>
      <c r="W155" t="n">
        <v>0.14</v>
      </c>
      <c r="X155" t="n">
        <v>0.37</v>
      </c>
      <c r="Y155" t="n">
        <v>0.5</v>
      </c>
      <c r="Z155" t="n">
        <v>10</v>
      </c>
    </row>
    <row r="156">
      <c r="A156" t="n">
        <v>0</v>
      </c>
      <c r="B156" t="n">
        <v>35</v>
      </c>
      <c r="C156" t="inlineStr">
        <is>
          <t xml:space="preserve">CONCLUIDO	</t>
        </is>
      </c>
      <c r="D156" t="n">
        <v>2.2376</v>
      </c>
      <c r="E156" t="n">
        <v>44.69</v>
      </c>
      <c r="F156" t="n">
        <v>39.04</v>
      </c>
      <c r="G156" t="n">
        <v>10.75</v>
      </c>
      <c r="H156" t="n">
        <v>0.22</v>
      </c>
      <c r="I156" t="n">
        <v>218</v>
      </c>
      <c r="J156" t="n">
        <v>80.84</v>
      </c>
      <c r="K156" t="n">
        <v>35.1</v>
      </c>
      <c r="L156" t="n">
        <v>1</v>
      </c>
      <c r="M156" t="n">
        <v>216</v>
      </c>
      <c r="N156" t="n">
        <v>9.74</v>
      </c>
      <c r="O156" t="n">
        <v>10204.21</v>
      </c>
      <c r="P156" t="n">
        <v>299.46</v>
      </c>
      <c r="Q156" t="n">
        <v>795.72</v>
      </c>
      <c r="R156" t="n">
        <v>333.2</v>
      </c>
      <c r="S156" t="n">
        <v>51.23</v>
      </c>
      <c r="T156" t="n">
        <v>138879.53</v>
      </c>
      <c r="U156" t="n">
        <v>0.15</v>
      </c>
      <c r="V156" t="n">
        <v>0.74</v>
      </c>
      <c r="W156" t="n">
        <v>0.46</v>
      </c>
      <c r="X156" t="n">
        <v>8.34</v>
      </c>
      <c r="Y156" t="n">
        <v>0.5</v>
      </c>
      <c r="Z156" t="n">
        <v>10</v>
      </c>
    </row>
    <row r="157">
      <c r="A157" t="n">
        <v>1</v>
      </c>
      <c r="B157" t="n">
        <v>35</v>
      </c>
      <c r="C157" t="inlineStr">
        <is>
          <t xml:space="preserve">CONCLUIDO	</t>
        </is>
      </c>
      <c r="D157" t="n">
        <v>2.6541</v>
      </c>
      <c r="E157" t="n">
        <v>37.68</v>
      </c>
      <c r="F157" t="n">
        <v>34.18</v>
      </c>
      <c r="G157" t="n">
        <v>22.05</v>
      </c>
      <c r="H157" t="n">
        <v>0.43</v>
      </c>
      <c r="I157" t="n">
        <v>93</v>
      </c>
      <c r="J157" t="n">
        <v>82.04000000000001</v>
      </c>
      <c r="K157" t="n">
        <v>35.1</v>
      </c>
      <c r="L157" t="n">
        <v>2</v>
      </c>
      <c r="M157" t="n">
        <v>91</v>
      </c>
      <c r="N157" t="n">
        <v>9.94</v>
      </c>
      <c r="O157" t="n">
        <v>10352.53</v>
      </c>
      <c r="P157" t="n">
        <v>253.83</v>
      </c>
      <c r="Q157" t="n">
        <v>795.65</v>
      </c>
      <c r="R157" t="n">
        <v>170.72</v>
      </c>
      <c r="S157" t="n">
        <v>51.23</v>
      </c>
      <c r="T157" t="n">
        <v>58266.27</v>
      </c>
      <c r="U157" t="n">
        <v>0.3</v>
      </c>
      <c r="V157" t="n">
        <v>0.84</v>
      </c>
      <c r="W157" t="n">
        <v>0.25</v>
      </c>
      <c r="X157" t="n">
        <v>3.48</v>
      </c>
      <c r="Y157" t="n">
        <v>0.5</v>
      </c>
      <c r="Z157" t="n">
        <v>10</v>
      </c>
    </row>
    <row r="158">
      <c r="A158" t="n">
        <v>2</v>
      </c>
      <c r="B158" t="n">
        <v>35</v>
      </c>
      <c r="C158" t="inlineStr">
        <is>
          <t xml:space="preserve">CONCLUIDO	</t>
        </is>
      </c>
      <c r="D158" t="n">
        <v>2.7981</v>
      </c>
      <c r="E158" t="n">
        <v>35.74</v>
      </c>
      <c r="F158" t="n">
        <v>32.85</v>
      </c>
      <c r="G158" t="n">
        <v>33.98</v>
      </c>
      <c r="H158" t="n">
        <v>0.63</v>
      </c>
      <c r="I158" t="n">
        <v>58</v>
      </c>
      <c r="J158" t="n">
        <v>83.25</v>
      </c>
      <c r="K158" t="n">
        <v>35.1</v>
      </c>
      <c r="L158" t="n">
        <v>3</v>
      </c>
      <c r="M158" t="n">
        <v>56</v>
      </c>
      <c r="N158" t="n">
        <v>10.15</v>
      </c>
      <c r="O158" t="n">
        <v>10501.19</v>
      </c>
      <c r="P158" t="n">
        <v>236.22</v>
      </c>
      <c r="Q158" t="n">
        <v>795.6799999999999</v>
      </c>
      <c r="R158" t="n">
        <v>125.9</v>
      </c>
      <c r="S158" t="n">
        <v>51.23</v>
      </c>
      <c r="T158" t="n">
        <v>36029.55</v>
      </c>
      <c r="U158" t="n">
        <v>0.41</v>
      </c>
      <c r="V158" t="n">
        <v>0.88</v>
      </c>
      <c r="W158" t="n">
        <v>0.2</v>
      </c>
      <c r="X158" t="n">
        <v>2.14</v>
      </c>
      <c r="Y158" t="n">
        <v>0.5</v>
      </c>
      <c r="Z158" t="n">
        <v>10</v>
      </c>
    </row>
    <row r="159">
      <c r="A159" t="n">
        <v>3</v>
      </c>
      <c r="B159" t="n">
        <v>35</v>
      </c>
      <c r="C159" t="inlineStr">
        <is>
          <t xml:space="preserve">CONCLUIDO	</t>
        </is>
      </c>
      <c r="D159" t="n">
        <v>2.8766</v>
      </c>
      <c r="E159" t="n">
        <v>34.76</v>
      </c>
      <c r="F159" t="n">
        <v>32.16</v>
      </c>
      <c r="G159" t="n">
        <v>47.07</v>
      </c>
      <c r="H159" t="n">
        <v>0.83</v>
      </c>
      <c r="I159" t="n">
        <v>41</v>
      </c>
      <c r="J159" t="n">
        <v>84.45999999999999</v>
      </c>
      <c r="K159" t="n">
        <v>35.1</v>
      </c>
      <c r="L159" t="n">
        <v>4</v>
      </c>
      <c r="M159" t="n">
        <v>39</v>
      </c>
      <c r="N159" t="n">
        <v>10.36</v>
      </c>
      <c r="O159" t="n">
        <v>10650.22</v>
      </c>
      <c r="P159" t="n">
        <v>222.39</v>
      </c>
      <c r="Q159" t="n">
        <v>795.64</v>
      </c>
      <c r="R159" t="n">
        <v>103.16</v>
      </c>
      <c r="S159" t="n">
        <v>51.23</v>
      </c>
      <c r="T159" t="n">
        <v>24744.78</v>
      </c>
      <c r="U159" t="n">
        <v>0.5</v>
      </c>
      <c r="V159" t="n">
        <v>0.9</v>
      </c>
      <c r="W159" t="n">
        <v>0.17</v>
      </c>
      <c r="X159" t="n">
        <v>1.46</v>
      </c>
      <c r="Y159" t="n">
        <v>0.5</v>
      </c>
      <c r="Z159" t="n">
        <v>10</v>
      </c>
    </row>
    <row r="160">
      <c r="A160" t="n">
        <v>4</v>
      </c>
      <c r="B160" t="n">
        <v>35</v>
      </c>
      <c r="C160" t="inlineStr">
        <is>
          <t xml:space="preserve">CONCLUIDO	</t>
        </is>
      </c>
      <c r="D160" t="n">
        <v>2.9124</v>
      </c>
      <c r="E160" t="n">
        <v>34.34</v>
      </c>
      <c r="F160" t="n">
        <v>31.89</v>
      </c>
      <c r="G160" t="n">
        <v>59.8</v>
      </c>
      <c r="H160" t="n">
        <v>1.02</v>
      </c>
      <c r="I160" t="n">
        <v>32</v>
      </c>
      <c r="J160" t="n">
        <v>85.67</v>
      </c>
      <c r="K160" t="n">
        <v>35.1</v>
      </c>
      <c r="L160" t="n">
        <v>5</v>
      </c>
      <c r="M160" t="n">
        <v>30</v>
      </c>
      <c r="N160" t="n">
        <v>10.57</v>
      </c>
      <c r="O160" t="n">
        <v>10799.59</v>
      </c>
      <c r="P160" t="n">
        <v>211.75</v>
      </c>
      <c r="Q160" t="n">
        <v>795.64</v>
      </c>
      <c r="R160" t="n">
        <v>94.26000000000001</v>
      </c>
      <c r="S160" t="n">
        <v>51.23</v>
      </c>
      <c r="T160" t="n">
        <v>20340.79</v>
      </c>
      <c r="U160" t="n">
        <v>0.54</v>
      </c>
      <c r="V160" t="n">
        <v>0.9</v>
      </c>
      <c r="W160" t="n">
        <v>0.16</v>
      </c>
      <c r="X160" t="n">
        <v>1.19</v>
      </c>
      <c r="Y160" t="n">
        <v>0.5</v>
      </c>
      <c r="Z160" t="n">
        <v>10</v>
      </c>
    </row>
    <row r="161">
      <c r="A161" t="n">
        <v>5</v>
      </c>
      <c r="B161" t="n">
        <v>35</v>
      </c>
      <c r="C161" t="inlineStr">
        <is>
          <t xml:space="preserve">CONCLUIDO	</t>
        </is>
      </c>
      <c r="D161" t="n">
        <v>2.9406</v>
      </c>
      <c r="E161" t="n">
        <v>34.01</v>
      </c>
      <c r="F161" t="n">
        <v>31.67</v>
      </c>
      <c r="G161" t="n">
        <v>73.08</v>
      </c>
      <c r="H161" t="n">
        <v>1.21</v>
      </c>
      <c r="I161" t="n">
        <v>26</v>
      </c>
      <c r="J161" t="n">
        <v>86.88</v>
      </c>
      <c r="K161" t="n">
        <v>35.1</v>
      </c>
      <c r="L161" t="n">
        <v>6</v>
      </c>
      <c r="M161" t="n">
        <v>17</v>
      </c>
      <c r="N161" t="n">
        <v>10.78</v>
      </c>
      <c r="O161" t="n">
        <v>10949.33</v>
      </c>
      <c r="P161" t="n">
        <v>200.58</v>
      </c>
      <c r="Q161" t="n">
        <v>795.64</v>
      </c>
      <c r="R161" t="n">
        <v>86.33</v>
      </c>
      <c r="S161" t="n">
        <v>51.23</v>
      </c>
      <c r="T161" t="n">
        <v>16404.4</v>
      </c>
      <c r="U161" t="n">
        <v>0.59</v>
      </c>
      <c r="V161" t="n">
        <v>0.91</v>
      </c>
      <c r="W161" t="n">
        <v>0.16</v>
      </c>
      <c r="X161" t="n">
        <v>0.96</v>
      </c>
      <c r="Y161" t="n">
        <v>0.5</v>
      </c>
      <c r="Z161" t="n">
        <v>10</v>
      </c>
    </row>
    <row r="162">
      <c r="A162" t="n">
        <v>6</v>
      </c>
      <c r="B162" t="n">
        <v>35</v>
      </c>
      <c r="C162" t="inlineStr">
        <is>
          <t xml:space="preserve">CONCLUIDO	</t>
        </is>
      </c>
      <c r="D162" t="n">
        <v>2.949</v>
      </c>
      <c r="E162" t="n">
        <v>33.91</v>
      </c>
      <c r="F162" t="n">
        <v>31.61</v>
      </c>
      <c r="G162" t="n">
        <v>79.01000000000001</v>
      </c>
      <c r="H162" t="n">
        <v>1.39</v>
      </c>
      <c r="I162" t="n">
        <v>24</v>
      </c>
      <c r="J162" t="n">
        <v>88.09999999999999</v>
      </c>
      <c r="K162" t="n">
        <v>35.1</v>
      </c>
      <c r="L162" t="n">
        <v>7</v>
      </c>
      <c r="M162" t="n">
        <v>0</v>
      </c>
      <c r="N162" t="n">
        <v>11</v>
      </c>
      <c r="O162" t="n">
        <v>11099.43</v>
      </c>
      <c r="P162" t="n">
        <v>198.91</v>
      </c>
      <c r="Q162" t="n">
        <v>795.6900000000001</v>
      </c>
      <c r="R162" t="n">
        <v>83.45999999999999</v>
      </c>
      <c r="S162" t="n">
        <v>51.23</v>
      </c>
      <c r="T162" t="n">
        <v>14982.74</v>
      </c>
      <c r="U162" t="n">
        <v>0.61</v>
      </c>
      <c r="V162" t="n">
        <v>0.91</v>
      </c>
      <c r="W162" t="n">
        <v>0.18</v>
      </c>
      <c r="X162" t="n">
        <v>0.9</v>
      </c>
      <c r="Y162" t="n">
        <v>0.5</v>
      </c>
      <c r="Z162" t="n">
        <v>10</v>
      </c>
    </row>
    <row r="163">
      <c r="A163" t="n">
        <v>0</v>
      </c>
      <c r="B163" t="n">
        <v>50</v>
      </c>
      <c r="C163" t="inlineStr">
        <is>
          <t xml:space="preserve">CONCLUIDO	</t>
        </is>
      </c>
      <c r="D163" t="n">
        <v>2</v>
      </c>
      <c r="E163" t="n">
        <v>50</v>
      </c>
      <c r="F163" t="n">
        <v>41.65</v>
      </c>
      <c r="G163" t="n">
        <v>8.800000000000001</v>
      </c>
      <c r="H163" t="n">
        <v>0.16</v>
      </c>
      <c r="I163" t="n">
        <v>284</v>
      </c>
      <c r="J163" t="n">
        <v>107.41</v>
      </c>
      <c r="K163" t="n">
        <v>41.65</v>
      </c>
      <c r="L163" t="n">
        <v>1</v>
      </c>
      <c r="M163" t="n">
        <v>282</v>
      </c>
      <c r="N163" t="n">
        <v>14.77</v>
      </c>
      <c r="O163" t="n">
        <v>13481.73</v>
      </c>
      <c r="P163" t="n">
        <v>390.26</v>
      </c>
      <c r="Q163" t="n">
        <v>795.6900000000001</v>
      </c>
      <c r="R163" t="n">
        <v>421.31</v>
      </c>
      <c r="S163" t="n">
        <v>51.23</v>
      </c>
      <c r="T163" t="n">
        <v>182606.69</v>
      </c>
      <c r="U163" t="n">
        <v>0.12</v>
      </c>
      <c r="V163" t="n">
        <v>0.6899999999999999</v>
      </c>
      <c r="W163" t="n">
        <v>0.55</v>
      </c>
      <c r="X163" t="n">
        <v>10.95</v>
      </c>
      <c r="Y163" t="n">
        <v>0.5</v>
      </c>
      <c r="Z163" t="n">
        <v>10</v>
      </c>
    </row>
    <row r="164">
      <c r="A164" t="n">
        <v>1</v>
      </c>
      <c r="B164" t="n">
        <v>50</v>
      </c>
      <c r="C164" t="inlineStr">
        <is>
          <t xml:space="preserve">CONCLUIDO	</t>
        </is>
      </c>
      <c r="D164" t="n">
        <v>2.5185</v>
      </c>
      <c r="E164" t="n">
        <v>39.71</v>
      </c>
      <c r="F164" t="n">
        <v>35.07</v>
      </c>
      <c r="G164" t="n">
        <v>17.98</v>
      </c>
      <c r="H164" t="n">
        <v>0.32</v>
      </c>
      <c r="I164" t="n">
        <v>117</v>
      </c>
      <c r="J164" t="n">
        <v>108.68</v>
      </c>
      <c r="K164" t="n">
        <v>41.65</v>
      </c>
      <c r="L164" t="n">
        <v>2</v>
      </c>
      <c r="M164" t="n">
        <v>115</v>
      </c>
      <c r="N164" t="n">
        <v>15.03</v>
      </c>
      <c r="O164" t="n">
        <v>13638.32</v>
      </c>
      <c r="P164" t="n">
        <v>322.38</v>
      </c>
      <c r="Q164" t="n">
        <v>795.6799999999999</v>
      </c>
      <c r="R164" t="n">
        <v>200.34</v>
      </c>
      <c r="S164" t="n">
        <v>51.23</v>
      </c>
      <c r="T164" t="n">
        <v>72953.97</v>
      </c>
      <c r="U164" t="n">
        <v>0.26</v>
      </c>
      <c r="V164" t="n">
        <v>0.82</v>
      </c>
      <c r="W164" t="n">
        <v>0.29</v>
      </c>
      <c r="X164" t="n">
        <v>4.36</v>
      </c>
      <c r="Y164" t="n">
        <v>0.5</v>
      </c>
      <c r="Z164" t="n">
        <v>10</v>
      </c>
    </row>
    <row r="165">
      <c r="A165" t="n">
        <v>2</v>
      </c>
      <c r="B165" t="n">
        <v>50</v>
      </c>
      <c r="C165" t="inlineStr">
        <is>
          <t xml:space="preserve">CONCLUIDO	</t>
        </is>
      </c>
      <c r="D165" t="n">
        <v>2.6935</v>
      </c>
      <c r="E165" t="n">
        <v>37.13</v>
      </c>
      <c r="F165" t="n">
        <v>33.45</v>
      </c>
      <c r="G165" t="n">
        <v>27.12</v>
      </c>
      <c r="H165" t="n">
        <v>0.48</v>
      </c>
      <c r="I165" t="n">
        <v>74</v>
      </c>
      <c r="J165" t="n">
        <v>109.96</v>
      </c>
      <c r="K165" t="n">
        <v>41.65</v>
      </c>
      <c r="L165" t="n">
        <v>3</v>
      </c>
      <c r="M165" t="n">
        <v>72</v>
      </c>
      <c r="N165" t="n">
        <v>15.31</v>
      </c>
      <c r="O165" t="n">
        <v>13795.21</v>
      </c>
      <c r="P165" t="n">
        <v>301.92</v>
      </c>
      <c r="Q165" t="n">
        <v>795.66</v>
      </c>
      <c r="R165" t="n">
        <v>146.06</v>
      </c>
      <c r="S165" t="n">
        <v>51.23</v>
      </c>
      <c r="T165" t="n">
        <v>46032.62</v>
      </c>
      <c r="U165" t="n">
        <v>0.35</v>
      </c>
      <c r="V165" t="n">
        <v>0.86</v>
      </c>
      <c r="W165" t="n">
        <v>0.23</v>
      </c>
      <c r="X165" t="n">
        <v>2.74</v>
      </c>
      <c r="Y165" t="n">
        <v>0.5</v>
      </c>
      <c r="Z165" t="n">
        <v>10</v>
      </c>
    </row>
    <row r="166">
      <c r="A166" t="n">
        <v>3</v>
      </c>
      <c r="B166" t="n">
        <v>50</v>
      </c>
      <c r="C166" t="inlineStr">
        <is>
          <t xml:space="preserve">CONCLUIDO	</t>
        </is>
      </c>
      <c r="D166" t="n">
        <v>2.7899</v>
      </c>
      <c r="E166" t="n">
        <v>35.84</v>
      </c>
      <c r="F166" t="n">
        <v>32.63</v>
      </c>
      <c r="G166" t="n">
        <v>36.94</v>
      </c>
      <c r="H166" t="n">
        <v>0.63</v>
      </c>
      <c r="I166" t="n">
        <v>53</v>
      </c>
      <c r="J166" t="n">
        <v>111.23</v>
      </c>
      <c r="K166" t="n">
        <v>41.65</v>
      </c>
      <c r="L166" t="n">
        <v>4</v>
      </c>
      <c r="M166" t="n">
        <v>51</v>
      </c>
      <c r="N166" t="n">
        <v>15.58</v>
      </c>
      <c r="O166" t="n">
        <v>13952.52</v>
      </c>
      <c r="P166" t="n">
        <v>288.62</v>
      </c>
      <c r="Q166" t="n">
        <v>795.66</v>
      </c>
      <c r="R166" t="n">
        <v>118.52</v>
      </c>
      <c r="S166" t="n">
        <v>51.23</v>
      </c>
      <c r="T166" t="n">
        <v>32364.03</v>
      </c>
      <c r="U166" t="n">
        <v>0.43</v>
      </c>
      <c r="V166" t="n">
        <v>0.88</v>
      </c>
      <c r="W166" t="n">
        <v>0.2</v>
      </c>
      <c r="X166" t="n">
        <v>1.92</v>
      </c>
      <c r="Y166" t="n">
        <v>0.5</v>
      </c>
      <c r="Z166" t="n">
        <v>10</v>
      </c>
    </row>
    <row r="167">
      <c r="A167" t="n">
        <v>4</v>
      </c>
      <c r="B167" t="n">
        <v>50</v>
      </c>
      <c r="C167" t="inlineStr">
        <is>
          <t xml:space="preserve">CONCLUIDO	</t>
        </is>
      </c>
      <c r="D167" t="n">
        <v>2.8479</v>
      </c>
      <c r="E167" t="n">
        <v>35.11</v>
      </c>
      <c r="F167" t="n">
        <v>32.17</v>
      </c>
      <c r="G167" t="n">
        <v>47.07</v>
      </c>
      <c r="H167" t="n">
        <v>0.78</v>
      </c>
      <c r="I167" t="n">
        <v>41</v>
      </c>
      <c r="J167" t="n">
        <v>112.51</v>
      </c>
      <c r="K167" t="n">
        <v>41.65</v>
      </c>
      <c r="L167" t="n">
        <v>5</v>
      </c>
      <c r="M167" t="n">
        <v>39</v>
      </c>
      <c r="N167" t="n">
        <v>15.86</v>
      </c>
      <c r="O167" t="n">
        <v>14110.24</v>
      </c>
      <c r="P167" t="n">
        <v>278.75</v>
      </c>
      <c r="Q167" t="n">
        <v>795.65</v>
      </c>
      <c r="R167" t="n">
        <v>103.14</v>
      </c>
      <c r="S167" t="n">
        <v>51.23</v>
      </c>
      <c r="T167" t="n">
        <v>24737.19</v>
      </c>
      <c r="U167" t="n">
        <v>0.5</v>
      </c>
      <c r="V167" t="n">
        <v>0.9</v>
      </c>
      <c r="W167" t="n">
        <v>0.18</v>
      </c>
      <c r="X167" t="n">
        <v>1.46</v>
      </c>
      <c r="Y167" t="n">
        <v>0.5</v>
      </c>
      <c r="Z167" t="n">
        <v>10</v>
      </c>
    </row>
    <row r="168">
      <c r="A168" t="n">
        <v>5</v>
      </c>
      <c r="B168" t="n">
        <v>50</v>
      </c>
      <c r="C168" t="inlineStr">
        <is>
          <t xml:space="preserve">CONCLUIDO	</t>
        </is>
      </c>
      <c r="D168" t="n">
        <v>2.8718</v>
      </c>
      <c r="E168" t="n">
        <v>34.82</v>
      </c>
      <c r="F168" t="n">
        <v>32.03</v>
      </c>
      <c r="G168" t="n">
        <v>56.52</v>
      </c>
      <c r="H168" t="n">
        <v>0.93</v>
      </c>
      <c r="I168" t="n">
        <v>34</v>
      </c>
      <c r="J168" t="n">
        <v>113.79</v>
      </c>
      <c r="K168" t="n">
        <v>41.65</v>
      </c>
      <c r="L168" t="n">
        <v>6</v>
      </c>
      <c r="M168" t="n">
        <v>32</v>
      </c>
      <c r="N168" t="n">
        <v>16.14</v>
      </c>
      <c r="O168" t="n">
        <v>14268.39</v>
      </c>
      <c r="P168" t="n">
        <v>271.64</v>
      </c>
      <c r="Q168" t="n">
        <v>795.64</v>
      </c>
      <c r="R168" t="n">
        <v>98.98999999999999</v>
      </c>
      <c r="S168" t="n">
        <v>51.23</v>
      </c>
      <c r="T168" t="n">
        <v>22694.83</v>
      </c>
      <c r="U168" t="n">
        <v>0.52</v>
      </c>
      <c r="V168" t="n">
        <v>0.9</v>
      </c>
      <c r="W168" t="n">
        <v>0.16</v>
      </c>
      <c r="X168" t="n">
        <v>1.33</v>
      </c>
      <c r="Y168" t="n">
        <v>0.5</v>
      </c>
      <c r="Z168" t="n">
        <v>10</v>
      </c>
    </row>
    <row r="169">
      <c r="A169" t="n">
        <v>6</v>
      </c>
      <c r="B169" t="n">
        <v>50</v>
      </c>
      <c r="C169" t="inlineStr">
        <is>
          <t xml:space="preserve">CONCLUIDO	</t>
        </is>
      </c>
      <c r="D169" t="n">
        <v>2.9082</v>
      </c>
      <c r="E169" t="n">
        <v>34.39</v>
      </c>
      <c r="F169" t="n">
        <v>31.73</v>
      </c>
      <c r="G169" t="n">
        <v>67.98999999999999</v>
      </c>
      <c r="H169" t="n">
        <v>1.07</v>
      </c>
      <c r="I169" t="n">
        <v>28</v>
      </c>
      <c r="J169" t="n">
        <v>115.08</v>
      </c>
      <c r="K169" t="n">
        <v>41.65</v>
      </c>
      <c r="L169" t="n">
        <v>7</v>
      </c>
      <c r="M169" t="n">
        <v>26</v>
      </c>
      <c r="N169" t="n">
        <v>16.43</v>
      </c>
      <c r="O169" t="n">
        <v>14426.96</v>
      </c>
      <c r="P169" t="n">
        <v>262.75</v>
      </c>
      <c r="Q169" t="n">
        <v>795.64</v>
      </c>
      <c r="R169" t="n">
        <v>88.59</v>
      </c>
      <c r="S169" t="n">
        <v>51.23</v>
      </c>
      <c r="T169" t="n">
        <v>17526.4</v>
      </c>
      <c r="U169" t="n">
        <v>0.58</v>
      </c>
      <c r="V169" t="n">
        <v>0.91</v>
      </c>
      <c r="W169" t="n">
        <v>0.15</v>
      </c>
      <c r="X169" t="n">
        <v>1.02</v>
      </c>
      <c r="Y169" t="n">
        <v>0.5</v>
      </c>
      <c r="Z169" t="n">
        <v>10</v>
      </c>
    </row>
    <row r="170">
      <c r="A170" t="n">
        <v>7</v>
      </c>
      <c r="B170" t="n">
        <v>50</v>
      </c>
      <c r="C170" t="inlineStr">
        <is>
          <t xml:space="preserve">CONCLUIDO	</t>
        </is>
      </c>
      <c r="D170" t="n">
        <v>2.93</v>
      </c>
      <c r="E170" t="n">
        <v>34.13</v>
      </c>
      <c r="F170" t="n">
        <v>31.56</v>
      </c>
      <c r="G170" t="n">
        <v>78.90000000000001</v>
      </c>
      <c r="H170" t="n">
        <v>1.21</v>
      </c>
      <c r="I170" t="n">
        <v>24</v>
      </c>
      <c r="J170" t="n">
        <v>116.37</v>
      </c>
      <c r="K170" t="n">
        <v>41.65</v>
      </c>
      <c r="L170" t="n">
        <v>8</v>
      </c>
      <c r="M170" t="n">
        <v>22</v>
      </c>
      <c r="N170" t="n">
        <v>16.72</v>
      </c>
      <c r="O170" t="n">
        <v>14585.96</v>
      </c>
      <c r="P170" t="n">
        <v>254.28</v>
      </c>
      <c r="Q170" t="n">
        <v>795.64</v>
      </c>
      <c r="R170" t="n">
        <v>82.98999999999999</v>
      </c>
      <c r="S170" t="n">
        <v>51.23</v>
      </c>
      <c r="T170" t="n">
        <v>14748.16</v>
      </c>
      <c r="U170" t="n">
        <v>0.62</v>
      </c>
      <c r="V170" t="n">
        <v>0.91</v>
      </c>
      <c r="W170" t="n">
        <v>0.15</v>
      </c>
      <c r="X170" t="n">
        <v>0.85</v>
      </c>
      <c r="Y170" t="n">
        <v>0.5</v>
      </c>
      <c r="Z170" t="n">
        <v>10</v>
      </c>
    </row>
    <row r="171">
      <c r="A171" t="n">
        <v>8</v>
      </c>
      <c r="B171" t="n">
        <v>50</v>
      </c>
      <c r="C171" t="inlineStr">
        <is>
          <t xml:space="preserve">CONCLUIDO	</t>
        </is>
      </c>
      <c r="D171" t="n">
        <v>2.9443</v>
      </c>
      <c r="E171" t="n">
        <v>33.96</v>
      </c>
      <c r="F171" t="n">
        <v>31.46</v>
      </c>
      <c r="G171" t="n">
        <v>89.89</v>
      </c>
      <c r="H171" t="n">
        <v>1.35</v>
      </c>
      <c r="I171" t="n">
        <v>21</v>
      </c>
      <c r="J171" t="n">
        <v>117.66</v>
      </c>
      <c r="K171" t="n">
        <v>41.65</v>
      </c>
      <c r="L171" t="n">
        <v>9</v>
      </c>
      <c r="M171" t="n">
        <v>19</v>
      </c>
      <c r="N171" t="n">
        <v>17.01</v>
      </c>
      <c r="O171" t="n">
        <v>14745.39</v>
      </c>
      <c r="P171" t="n">
        <v>246.78</v>
      </c>
      <c r="Q171" t="n">
        <v>795.64</v>
      </c>
      <c r="R171" t="n">
        <v>79.65000000000001</v>
      </c>
      <c r="S171" t="n">
        <v>51.23</v>
      </c>
      <c r="T171" t="n">
        <v>13092.94</v>
      </c>
      <c r="U171" t="n">
        <v>0.64</v>
      </c>
      <c r="V171" t="n">
        <v>0.92</v>
      </c>
      <c r="W171" t="n">
        <v>0.14</v>
      </c>
      <c r="X171" t="n">
        <v>0.76</v>
      </c>
      <c r="Y171" t="n">
        <v>0.5</v>
      </c>
      <c r="Z171" t="n">
        <v>10</v>
      </c>
    </row>
    <row r="172">
      <c r="A172" t="n">
        <v>9</v>
      </c>
      <c r="B172" t="n">
        <v>50</v>
      </c>
      <c r="C172" t="inlineStr">
        <is>
          <t xml:space="preserve">CONCLUIDO	</t>
        </is>
      </c>
      <c r="D172" t="n">
        <v>2.9622</v>
      </c>
      <c r="E172" t="n">
        <v>33.76</v>
      </c>
      <c r="F172" t="n">
        <v>31.3</v>
      </c>
      <c r="G172" t="n">
        <v>98.84</v>
      </c>
      <c r="H172" t="n">
        <v>1.48</v>
      </c>
      <c r="I172" t="n">
        <v>19</v>
      </c>
      <c r="J172" t="n">
        <v>118.96</v>
      </c>
      <c r="K172" t="n">
        <v>41.65</v>
      </c>
      <c r="L172" t="n">
        <v>10</v>
      </c>
      <c r="M172" t="n">
        <v>14</v>
      </c>
      <c r="N172" t="n">
        <v>17.31</v>
      </c>
      <c r="O172" t="n">
        <v>14905.25</v>
      </c>
      <c r="P172" t="n">
        <v>240.11</v>
      </c>
      <c r="Q172" t="n">
        <v>795.64</v>
      </c>
      <c r="R172" t="n">
        <v>73.97</v>
      </c>
      <c r="S172" t="n">
        <v>51.23</v>
      </c>
      <c r="T172" t="n">
        <v>10261.51</v>
      </c>
      <c r="U172" t="n">
        <v>0.6899999999999999</v>
      </c>
      <c r="V172" t="n">
        <v>0.92</v>
      </c>
      <c r="W172" t="n">
        <v>0.14</v>
      </c>
      <c r="X172" t="n">
        <v>0.6</v>
      </c>
      <c r="Y172" t="n">
        <v>0.5</v>
      </c>
      <c r="Z172" t="n">
        <v>10</v>
      </c>
    </row>
    <row r="173">
      <c r="A173" t="n">
        <v>10</v>
      </c>
      <c r="B173" t="n">
        <v>50</v>
      </c>
      <c r="C173" t="inlineStr">
        <is>
          <t xml:space="preserve">CONCLUIDO	</t>
        </is>
      </c>
      <c r="D173" t="n">
        <v>2.9569</v>
      </c>
      <c r="E173" t="n">
        <v>33.82</v>
      </c>
      <c r="F173" t="n">
        <v>31.38</v>
      </c>
      <c r="G173" t="n">
        <v>104.61</v>
      </c>
      <c r="H173" t="n">
        <v>1.61</v>
      </c>
      <c r="I173" t="n">
        <v>18</v>
      </c>
      <c r="J173" t="n">
        <v>120.26</v>
      </c>
      <c r="K173" t="n">
        <v>41.65</v>
      </c>
      <c r="L173" t="n">
        <v>11</v>
      </c>
      <c r="M173" t="n">
        <v>2</v>
      </c>
      <c r="N173" t="n">
        <v>17.61</v>
      </c>
      <c r="O173" t="n">
        <v>15065.56</v>
      </c>
      <c r="P173" t="n">
        <v>235.52</v>
      </c>
      <c r="Q173" t="n">
        <v>795.64</v>
      </c>
      <c r="R173" t="n">
        <v>76.7</v>
      </c>
      <c r="S173" t="n">
        <v>51.23</v>
      </c>
      <c r="T173" t="n">
        <v>11629.91</v>
      </c>
      <c r="U173" t="n">
        <v>0.67</v>
      </c>
      <c r="V173" t="n">
        <v>0.92</v>
      </c>
      <c r="W173" t="n">
        <v>0.15</v>
      </c>
      <c r="X173" t="n">
        <v>0.68</v>
      </c>
      <c r="Y173" t="n">
        <v>0.5</v>
      </c>
      <c r="Z173" t="n">
        <v>10</v>
      </c>
    </row>
    <row r="174">
      <c r="A174" t="n">
        <v>11</v>
      </c>
      <c r="B174" t="n">
        <v>50</v>
      </c>
      <c r="C174" t="inlineStr">
        <is>
          <t xml:space="preserve">CONCLUIDO	</t>
        </is>
      </c>
      <c r="D174" t="n">
        <v>2.9607</v>
      </c>
      <c r="E174" t="n">
        <v>33.78</v>
      </c>
      <c r="F174" t="n">
        <v>31.36</v>
      </c>
      <c r="G174" t="n">
        <v>110.69</v>
      </c>
      <c r="H174" t="n">
        <v>1.74</v>
      </c>
      <c r="I174" t="n">
        <v>17</v>
      </c>
      <c r="J174" t="n">
        <v>121.56</v>
      </c>
      <c r="K174" t="n">
        <v>41.65</v>
      </c>
      <c r="L174" t="n">
        <v>12</v>
      </c>
      <c r="M174" t="n">
        <v>0</v>
      </c>
      <c r="N174" t="n">
        <v>17.91</v>
      </c>
      <c r="O174" t="n">
        <v>15226.31</v>
      </c>
      <c r="P174" t="n">
        <v>237.01</v>
      </c>
      <c r="Q174" t="n">
        <v>795.64</v>
      </c>
      <c r="R174" t="n">
        <v>75.95</v>
      </c>
      <c r="S174" t="n">
        <v>51.23</v>
      </c>
      <c r="T174" t="n">
        <v>11260.98</v>
      </c>
      <c r="U174" t="n">
        <v>0.67</v>
      </c>
      <c r="V174" t="n">
        <v>0.92</v>
      </c>
      <c r="W174" t="n">
        <v>0.15</v>
      </c>
      <c r="X174" t="n">
        <v>0.66</v>
      </c>
      <c r="Y174" t="n">
        <v>0.5</v>
      </c>
      <c r="Z174" t="n">
        <v>10</v>
      </c>
    </row>
    <row r="175">
      <c r="A175" t="n">
        <v>0</v>
      </c>
      <c r="B175" t="n">
        <v>25</v>
      </c>
      <c r="C175" t="inlineStr">
        <is>
          <t xml:space="preserve">CONCLUIDO	</t>
        </is>
      </c>
      <c r="D175" t="n">
        <v>2.4244</v>
      </c>
      <c r="E175" t="n">
        <v>41.25</v>
      </c>
      <c r="F175" t="n">
        <v>37.1</v>
      </c>
      <c r="G175" t="n">
        <v>13.17</v>
      </c>
      <c r="H175" t="n">
        <v>0.28</v>
      </c>
      <c r="I175" t="n">
        <v>169</v>
      </c>
      <c r="J175" t="n">
        <v>61.76</v>
      </c>
      <c r="K175" t="n">
        <v>28.92</v>
      </c>
      <c r="L175" t="n">
        <v>1</v>
      </c>
      <c r="M175" t="n">
        <v>167</v>
      </c>
      <c r="N175" t="n">
        <v>6.84</v>
      </c>
      <c r="O175" t="n">
        <v>7851.41</v>
      </c>
      <c r="P175" t="n">
        <v>232.67</v>
      </c>
      <c r="Q175" t="n">
        <v>795.6799999999999</v>
      </c>
      <c r="R175" t="n">
        <v>268.22</v>
      </c>
      <c r="S175" t="n">
        <v>51.23</v>
      </c>
      <c r="T175" t="n">
        <v>106633.57</v>
      </c>
      <c r="U175" t="n">
        <v>0.19</v>
      </c>
      <c r="V175" t="n">
        <v>0.78</v>
      </c>
      <c r="W175" t="n">
        <v>0.38</v>
      </c>
      <c r="X175" t="n">
        <v>6.4</v>
      </c>
      <c r="Y175" t="n">
        <v>0.5</v>
      </c>
      <c r="Z175" t="n">
        <v>10</v>
      </c>
    </row>
    <row r="176">
      <c r="A176" t="n">
        <v>1</v>
      </c>
      <c r="B176" t="n">
        <v>25</v>
      </c>
      <c r="C176" t="inlineStr">
        <is>
          <t xml:space="preserve">CONCLUIDO	</t>
        </is>
      </c>
      <c r="D176" t="n">
        <v>2.761</v>
      </c>
      <c r="E176" t="n">
        <v>36.22</v>
      </c>
      <c r="F176" t="n">
        <v>33.41</v>
      </c>
      <c r="G176" t="n">
        <v>27.46</v>
      </c>
      <c r="H176" t="n">
        <v>0.55</v>
      </c>
      <c r="I176" t="n">
        <v>73</v>
      </c>
      <c r="J176" t="n">
        <v>62.92</v>
      </c>
      <c r="K176" t="n">
        <v>28.92</v>
      </c>
      <c r="L176" t="n">
        <v>2</v>
      </c>
      <c r="M176" t="n">
        <v>71</v>
      </c>
      <c r="N176" t="n">
        <v>7</v>
      </c>
      <c r="O176" t="n">
        <v>7994.37</v>
      </c>
      <c r="P176" t="n">
        <v>198.77</v>
      </c>
      <c r="Q176" t="n">
        <v>795.66</v>
      </c>
      <c r="R176" t="n">
        <v>144.87</v>
      </c>
      <c r="S176" t="n">
        <v>51.23</v>
      </c>
      <c r="T176" t="n">
        <v>45442.28</v>
      </c>
      <c r="U176" t="n">
        <v>0.35</v>
      </c>
      <c r="V176" t="n">
        <v>0.86</v>
      </c>
      <c r="W176" t="n">
        <v>0.22</v>
      </c>
      <c r="X176" t="n">
        <v>2.7</v>
      </c>
      <c r="Y176" t="n">
        <v>0.5</v>
      </c>
      <c r="Z176" t="n">
        <v>10</v>
      </c>
    </row>
    <row r="177">
      <c r="A177" t="n">
        <v>2</v>
      </c>
      <c r="B177" t="n">
        <v>25</v>
      </c>
      <c r="C177" t="inlineStr">
        <is>
          <t xml:space="preserve">CONCLUIDO	</t>
        </is>
      </c>
      <c r="D177" t="n">
        <v>2.8821</v>
      </c>
      <c r="E177" t="n">
        <v>34.7</v>
      </c>
      <c r="F177" t="n">
        <v>32.29</v>
      </c>
      <c r="G177" t="n">
        <v>44.03</v>
      </c>
      <c r="H177" t="n">
        <v>0.8100000000000001</v>
      </c>
      <c r="I177" t="n">
        <v>44</v>
      </c>
      <c r="J177" t="n">
        <v>64.08</v>
      </c>
      <c r="K177" t="n">
        <v>28.92</v>
      </c>
      <c r="L177" t="n">
        <v>3</v>
      </c>
      <c r="M177" t="n">
        <v>42</v>
      </c>
      <c r="N177" t="n">
        <v>7.16</v>
      </c>
      <c r="O177" t="n">
        <v>8137.65</v>
      </c>
      <c r="P177" t="n">
        <v>179.68</v>
      </c>
      <c r="Q177" t="n">
        <v>795.67</v>
      </c>
      <c r="R177" t="n">
        <v>107.24</v>
      </c>
      <c r="S177" t="n">
        <v>51.23</v>
      </c>
      <c r="T177" t="n">
        <v>26769.11</v>
      </c>
      <c r="U177" t="n">
        <v>0.48</v>
      </c>
      <c r="V177" t="n">
        <v>0.89</v>
      </c>
      <c r="W177" t="n">
        <v>0.18</v>
      </c>
      <c r="X177" t="n">
        <v>1.58</v>
      </c>
      <c r="Y177" t="n">
        <v>0.5</v>
      </c>
      <c r="Z177" t="n">
        <v>10</v>
      </c>
    </row>
    <row r="178">
      <c r="A178" t="n">
        <v>3</v>
      </c>
      <c r="B178" t="n">
        <v>25</v>
      </c>
      <c r="C178" t="inlineStr">
        <is>
          <t xml:space="preserve">CONCLUIDO	</t>
        </is>
      </c>
      <c r="D178" t="n">
        <v>2.9243</v>
      </c>
      <c r="E178" t="n">
        <v>34.2</v>
      </c>
      <c r="F178" t="n">
        <v>31.93</v>
      </c>
      <c r="G178" t="n">
        <v>56.34</v>
      </c>
      <c r="H178" t="n">
        <v>1.07</v>
      </c>
      <c r="I178" t="n">
        <v>34</v>
      </c>
      <c r="J178" t="n">
        <v>65.25</v>
      </c>
      <c r="K178" t="n">
        <v>28.92</v>
      </c>
      <c r="L178" t="n">
        <v>4</v>
      </c>
      <c r="M178" t="n">
        <v>6</v>
      </c>
      <c r="N178" t="n">
        <v>7.33</v>
      </c>
      <c r="O178" t="n">
        <v>8281.25</v>
      </c>
      <c r="P178" t="n">
        <v>168.93</v>
      </c>
      <c r="Q178" t="n">
        <v>795.73</v>
      </c>
      <c r="R178" t="n">
        <v>94.3</v>
      </c>
      <c r="S178" t="n">
        <v>51.23</v>
      </c>
      <c r="T178" t="n">
        <v>20349.57</v>
      </c>
      <c r="U178" t="n">
        <v>0.54</v>
      </c>
      <c r="V178" t="n">
        <v>0.9</v>
      </c>
      <c r="W178" t="n">
        <v>0.19</v>
      </c>
      <c r="X178" t="n">
        <v>1.22</v>
      </c>
      <c r="Y178" t="n">
        <v>0.5</v>
      </c>
      <c r="Z178" t="n">
        <v>10</v>
      </c>
    </row>
    <row r="179">
      <c r="A179" t="n">
        <v>4</v>
      </c>
      <c r="B179" t="n">
        <v>25</v>
      </c>
      <c r="C179" t="inlineStr">
        <is>
          <t xml:space="preserve">CONCLUIDO	</t>
        </is>
      </c>
      <c r="D179" t="n">
        <v>2.9141</v>
      </c>
      <c r="E179" t="n">
        <v>34.32</v>
      </c>
      <c r="F179" t="n">
        <v>32.06</v>
      </c>
      <c r="G179" t="n">
        <v>58.29</v>
      </c>
      <c r="H179" t="n">
        <v>1.31</v>
      </c>
      <c r="I179" t="n">
        <v>33</v>
      </c>
      <c r="J179" t="n">
        <v>66.42</v>
      </c>
      <c r="K179" t="n">
        <v>28.92</v>
      </c>
      <c r="L179" t="n">
        <v>5</v>
      </c>
      <c r="M179" t="n">
        <v>0</v>
      </c>
      <c r="N179" t="n">
        <v>7.49</v>
      </c>
      <c r="O179" t="n">
        <v>8425.16</v>
      </c>
      <c r="P179" t="n">
        <v>171.04</v>
      </c>
      <c r="Q179" t="n">
        <v>795.67</v>
      </c>
      <c r="R179" t="n">
        <v>98.89</v>
      </c>
      <c r="S179" t="n">
        <v>51.23</v>
      </c>
      <c r="T179" t="n">
        <v>22650.43</v>
      </c>
      <c r="U179" t="n">
        <v>0.52</v>
      </c>
      <c r="V179" t="n">
        <v>0.9</v>
      </c>
      <c r="W179" t="n">
        <v>0.2</v>
      </c>
      <c r="X179" t="n">
        <v>1.36</v>
      </c>
      <c r="Y179" t="n">
        <v>0.5</v>
      </c>
      <c r="Z179" t="n">
        <v>10</v>
      </c>
    </row>
    <row r="180">
      <c r="A180" t="n">
        <v>0</v>
      </c>
      <c r="B180" t="n">
        <v>85</v>
      </c>
      <c r="C180" t="inlineStr">
        <is>
          <t xml:space="preserve">CONCLUIDO	</t>
        </is>
      </c>
      <c r="D180" t="n">
        <v>1.5194</v>
      </c>
      <c r="E180" t="n">
        <v>65.81999999999999</v>
      </c>
      <c r="F180" t="n">
        <v>48.33</v>
      </c>
      <c r="G180" t="n">
        <v>6.5</v>
      </c>
      <c r="H180" t="n">
        <v>0.11</v>
      </c>
      <c r="I180" t="n">
        <v>446</v>
      </c>
      <c r="J180" t="n">
        <v>167.88</v>
      </c>
      <c r="K180" t="n">
        <v>51.39</v>
      </c>
      <c r="L180" t="n">
        <v>1</v>
      </c>
      <c r="M180" t="n">
        <v>444</v>
      </c>
      <c r="N180" t="n">
        <v>30.49</v>
      </c>
      <c r="O180" t="n">
        <v>20939.59</v>
      </c>
      <c r="P180" t="n">
        <v>610.5599999999999</v>
      </c>
      <c r="Q180" t="n">
        <v>795.75</v>
      </c>
      <c r="R180" t="n">
        <v>645.46</v>
      </c>
      <c r="S180" t="n">
        <v>51.23</v>
      </c>
      <c r="T180" t="n">
        <v>293868.77</v>
      </c>
      <c r="U180" t="n">
        <v>0.08</v>
      </c>
      <c r="V180" t="n">
        <v>0.6</v>
      </c>
      <c r="W180" t="n">
        <v>0.82</v>
      </c>
      <c r="X180" t="n">
        <v>17.62</v>
      </c>
      <c r="Y180" t="n">
        <v>0.5</v>
      </c>
      <c r="Z180" t="n">
        <v>10</v>
      </c>
    </row>
    <row r="181">
      <c r="A181" t="n">
        <v>1</v>
      </c>
      <c r="B181" t="n">
        <v>85</v>
      </c>
      <c r="C181" t="inlineStr">
        <is>
          <t xml:space="preserve">CONCLUIDO	</t>
        </is>
      </c>
      <c r="D181" t="n">
        <v>2.2122</v>
      </c>
      <c r="E181" t="n">
        <v>45.2</v>
      </c>
      <c r="F181" t="n">
        <v>37.1</v>
      </c>
      <c r="G181" t="n">
        <v>13.17</v>
      </c>
      <c r="H181" t="n">
        <v>0.21</v>
      </c>
      <c r="I181" t="n">
        <v>169</v>
      </c>
      <c r="J181" t="n">
        <v>169.33</v>
      </c>
      <c r="K181" t="n">
        <v>51.39</v>
      </c>
      <c r="L181" t="n">
        <v>2</v>
      </c>
      <c r="M181" t="n">
        <v>167</v>
      </c>
      <c r="N181" t="n">
        <v>30.94</v>
      </c>
      <c r="O181" t="n">
        <v>21118.46</v>
      </c>
      <c r="P181" t="n">
        <v>464.72</v>
      </c>
      <c r="Q181" t="n">
        <v>795.67</v>
      </c>
      <c r="R181" t="n">
        <v>268.33</v>
      </c>
      <c r="S181" t="n">
        <v>51.23</v>
      </c>
      <c r="T181" t="n">
        <v>106691.74</v>
      </c>
      <c r="U181" t="n">
        <v>0.19</v>
      </c>
      <c r="V181" t="n">
        <v>0.78</v>
      </c>
      <c r="W181" t="n">
        <v>0.38</v>
      </c>
      <c r="X181" t="n">
        <v>6.4</v>
      </c>
      <c r="Y181" t="n">
        <v>0.5</v>
      </c>
      <c r="Z181" t="n">
        <v>10</v>
      </c>
    </row>
    <row r="182">
      <c r="A182" t="n">
        <v>2</v>
      </c>
      <c r="B182" t="n">
        <v>85</v>
      </c>
      <c r="C182" t="inlineStr">
        <is>
          <t xml:space="preserve">CONCLUIDO	</t>
        </is>
      </c>
      <c r="D182" t="n">
        <v>2.4717</v>
      </c>
      <c r="E182" t="n">
        <v>40.46</v>
      </c>
      <c r="F182" t="n">
        <v>34.56</v>
      </c>
      <c r="G182" t="n">
        <v>19.94</v>
      </c>
      <c r="H182" t="n">
        <v>0.31</v>
      </c>
      <c r="I182" t="n">
        <v>104</v>
      </c>
      <c r="J182" t="n">
        <v>170.79</v>
      </c>
      <c r="K182" t="n">
        <v>51.39</v>
      </c>
      <c r="L182" t="n">
        <v>3</v>
      </c>
      <c r="M182" t="n">
        <v>102</v>
      </c>
      <c r="N182" t="n">
        <v>31.4</v>
      </c>
      <c r="O182" t="n">
        <v>21297.94</v>
      </c>
      <c r="P182" t="n">
        <v>429.49</v>
      </c>
      <c r="Q182" t="n">
        <v>795.67</v>
      </c>
      <c r="R182" t="n">
        <v>183.64</v>
      </c>
      <c r="S182" t="n">
        <v>51.23</v>
      </c>
      <c r="T182" t="n">
        <v>64669.24</v>
      </c>
      <c r="U182" t="n">
        <v>0.28</v>
      </c>
      <c r="V182" t="n">
        <v>0.84</v>
      </c>
      <c r="W182" t="n">
        <v>0.26</v>
      </c>
      <c r="X182" t="n">
        <v>3.85</v>
      </c>
      <c r="Y182" t="n">
        <v>0.5</v>
      </c>
      <c r="Z182" t="n">
        <v>10</v>
      </c>
    </row>
    <row r="183">
      <c r="A183" t="n">
        <v>3</v>
      </c>
      <c r="B183" t="n">
        <v>85</v>
      </c>
      <c r="C183" t="inlineStr">
        <is>
          <t xml:space="preserve">CONCLUIDO	</t>
        </is>
      </c>
      <c r="D183" t="n">
        <v>2.5993</v>
      </c>
      <c r="E183" t="n">
        <v>38.47</v>
      </c>
      <c r="F183" t="n">
        <v>33.52</v>
      </c>
      <c r="G183" t="n">
        <v>26.47</v>
      </c>
      <c r="H183" t="n">
        <v>0.41</v>
      </c>
      <c r="I183" t="n">
        <v>76</v>
      </c>
      <c r="J183" t="n">
        <v>172.25</v>
      </c>
      <c r="K183" t="n">
        <v>51.39</v>
      </c>
      <c r="L183" t="n">
        <v>4</v>
      </c>
      <c r="M183" t="n">
        <v>74</v>
      </c>
      <c r="N183" t="n">
        <v>31.86</v>
      </c>
      <c r="O183" t="n">
        <v>21478.05</v>
      </c>
      <c r="P183" t="n">
        <v>413.39</v>
      </c>
      <c r="Q183" t="n">
        <v>795.65</v>
      </c>
      <c r="R183" t="n">
        <v>148.79</v>
      </c>
      <c r="S183" t="n">
        <v>51.23</v>
      </c>
      <c r="T183" t="n">
        <v>47384.71</v>
      </c>
      <c r="U183" t="n">
        <v>0.34</v>
      </c>
      <c r="V183" t="n">
        <v>0.86</v>
      </c>
      <c r="W183" t="n">
        <v>0.23</v>
      </c>
      <c r="X183" t="n">
        <v>2.82</v>
      </c>
      <c r="Y183" t="n">
        <v>0.5</v>
      </c>
      <c r="Z183" t="n">
        <v>10</v>
      </c>
    </row>
    <row r="184">
      <c r="A184" t="n">
        <v>4</v>
      </c>
      <c r="B184" t="n">
        <v>85</v>
      </c>
      <c r="C184" t="inlineStr">
        <is>
          <t xml:space="preserve">CONCLUIDO	</t>
        </is>
      </c>
      <c r="D184" t="n">
        <v>2.6852</v>
      </c>
      <c r="E184" t="n">
        <v>37.24</v>
      </c>
      <c r="F184" t="n">
        <v>32.87</v>
      </c>
      <c r="G184" t="n">
        <v>33.43</v>
      </c>
      <c r="H184" t="n">
        <v>0.51</v>
      </c>
      <c r="I184" t="n">
        <v>59</v>
      </c>
      <c r="J184" t="n">
        <v>173.71</v>
      </c>
      <c r="K184" t="n">
        <v>51.39</v>
      </c>
      <c r="L184" t="n">
        <v>5</v>
      </c>
      <c r="M184" t="n">
        <v>57</v>
      </c>
      <c r="N184" t="n">
        <v>32.32</v>
      </c>
      <c r="O184" t="n">
        <v>21658.78</v>
      </c>
      <c r="P184" t="n">
        <v>402.29</v>
      </c>
      <c r="Q184" t="n">
        <v>795.66</v>
      </c>
      <c r="R184" t="n">
        <v>126.75</v>
      </c>
      <c r="S184" t="n">
        <v>51.23</v>
      </c>
      <c r="T184" t="n">
        <v>36450.27</v>
      </c>
      <c r="U184" t="n">
        <v>0.4</v>
      </c>
      <c r="V184" t="n">
        <v>0.88</v>
      </c>
      <c r="W184" t="n">
        <v>0.2</v>
      </c>
      <c r="X184" t="n">
        <v>2.16</v>
      </c>
      <c r="Y184" t="n">
        <v>0.5</v>
      </c>
      <c r="Z184" t="n">
        <v>10</v>
      </c>
    </row>
    <row r="185">
      <c r="A185" t="n">
        <v>5</v>
      </c>
      <c r="B185" t="n">
        <v>85</v>
      </c>
      <c r="C185" t="inlineStr">
        <is>
          <t xml:space="preserve">CONCLUIDO	</t>
        </is>
      </c>
      <c r="D185" t="n">
        <v>2.7374</v>
      </c>
      <c r="E185" t="n">
        <v>36.53</v>
      </c>
      <c r="F185" t="n">
        <v>32.5</v>
      </c>
      <c r="G185" t="n">
        <v>39.79</v>
      </c>
      <c r="H185" t="n">
        <v>0.61</v>
      </c>
      <c r="I185" t="n">
        <v>49</v>
      </c>
      <c r="J185" t="n">
        <v>175.18</v>
      </c>
      <c r="K185" t="n">
        <v>51.39</v>
      </c>
      <c r="L185" t="n">
        <v>6</v>
      </c>
      <c r="M185" t="n">
        <v>47</v>
      </c>
      <c r="N185" t="n">
        <v>32.79</v>
      </c>
      <c r="O185" t="n">
        <v>21840.16</v>
      </c>
      <c r="P185" t="n">
        <v>394.75</v>
      </c>
      <c r="Q185" t="n">
        <v>795.64</v>
      </c>
      <c r="R185" t="n">
        <v>114.46</v>
      </c>
      <c r="S185" t="n">
        <v>51.23</v>
      </c>
      <c r="T185" t="n">
        <v>30357.09</v>
      </c>
      <c r="U185" t="n">
        <v>0.45</v>
      </c>
      <c r="V185" t="n">
        <v>0.89</v>
      </c>
      <c r="W185" t="n">
        <v>0.18</v>
      </c>
      <c r="X185" t="n">
        <v>1.79</v>
      </c>
      <c r="Y185" t="n">
        <v>0.5</v>
      </c>
      <c r="Z185" t="n">
        <v>10</v>
      </c>
    </row>
    <row r="186">
      <c r="A186" t="n">
        <v>6</v>
      </c>
      <c r="B186" t="n">
        <v>85</v>
      </c>
      <c r="C186" t="inlineStr">
        <is>
          <t xml:space="preserve">CONCLUIDO	</t>
        </is>
      </c>
      <c r="D186" t="n">
        <v>2.7828</v>
      </c>
      <c r="E186" t="n">
        <v>35.93</v>
      </c>
      <c r="F186" t="n">
        <v>32.17</v>
      </c>
      <c r="G186" t="n">
        <v>47.08</v>
      </c>
      <c r="H186" t="n">
        <v>0.7</v>
      </c>
      <c r="I186" t="n">
        <v>41</v>
      </c>
      <c r="J186" t="n">
        <v>176.66</v>
      </c>
      <c r="K186" t="n">
        <v>51.39</v>
      </c>
      <c r="L186" t="n">
        <v>7</v>
      </c>
      <c r="M186" t="n">
        <v>39</v>
      </c>
      <c r="N186" t="n">
        <v>33.27</v>
      </c>
      <c r="O186" t="n">
        <v>22022.17</v>
      </c>
      <c r="P186" t="n">
        <v>387.79</v>
      </c>
      <c r="Q186" t="n">
        <v>795.64</v>
      </c>
      <c r="R186" t="n">
        <v>103.41</v>
      </c>
      <c r="S186" t="n">
        <v>51.23</v>
      </c>
      <c r="T186" t="n">
        <v>24870.3</v>
      </c>
      <c r="U186" t="n">
        <v>0.5</v>
      </c>
      <c r="V186" t="n">
        <v>0.9</v>
      </c>
      <c r="W186" t="n">
        <v>0.17</v>
      </c>
      <c r="X186" t="n">
        <v>1.47</v>
      </c>
      <c r="Y186" t="n">
        <v>0.5</v>
      </c>
      <c r="Z186" t="n">
        <v>10</v>
      </c>
    </row>
    <row r="187">
      <c r="A187" t="n">
        <v>7</v>
      </c>
      <c r="B187" t="n">
        <v>85</v>
      </c>
      <c r="C187" t="inlineStr">
        <is>
          <t xml:space="preserve">CONCLUIDO	</t>
        </is>
      </c>
      <c r="D187" t="n">
        <v>2.842</v>
      </c>
      <c r="E187" t="n">
        <v>35.19</v>
      </c>
      <c r="F187" t="n">
        <v>31.63</v>
      </c>
      <c r="G187" t="n">
        <v>54.22</v>
      </c>
      <c r="H187" t="n">
        <v>0.8</v>
      </c>
      <c r="I187" t="n">
        <v>35</v>
      </c>
      <c r="J187" t="n">
        <v>178.14</v>
      </c>
      <c r="K187" t="n">
        <v>51.39</v>
      </c>
      <c r="L187" t="n">
        <v>8</v>
      </c>
      <c r="M187" t="n">
        <v>33</v>
      </c>
      <c r="N187" t="n">
        <v>33.75</v>
      </c>
      <c r="O187" t="n">
        <v>22204.83</v>
      </c>
      <c r="P187" t="n">
        <v>377.72</v>
      </c>
      <c r="Q187" t="n">
        <v>795.65</v>
      </c>
      <c r="R187" t="n">
        <v>84.7</v>
      </c>
      <c r="S187" t="n">
        <v>51.23</v>
      </c>
      <c r="T187" t="n">
        <v>15548.47</v>
      </c>
      <c r="U187" t="n">
        <v>0.6</v>
      </c>
      <c r="V187" t="n">
        <v>0.91</v>
      </c>
      <c r="W187" t="n">
        <v>0.16</v>
      </c>
      <c r="X187" t="n">
        <v>0.92</v>
      </c>
      <c r="Y187" t="n">
        <v>0.5</v>
      </c>
      <c r="Z187" t="n">
        <v>10</v>
      </c>
    </row>
    <row r="188">
      <c r="A188" t="n">
        <v>8</v>
      </c>
      <c r="B188" t="n">
        <v>85</v>
      </c>
      <c r="C188" t="inlineStr">
        <is>
          <t xml:space="preserve">CONCLUIDO	</t>
        </is>
      </c>
      <c r="D188" t="n">
        <v>2.8283</v>
      </c>
      <c r="E188" t="n">
        <v>35.36</v>
      </c>
      <c r="F188" t="n">
        <v>31.9</v>
      </c>
      <c r="G188" t="n">
        <v>59.81</v>
      </c>
      <c r="H188" t="n">
        <v>0.89</v>
      </c>
      <c r="I188" t="n">
        <v>32</v>
      </c>
      <c r="J188" t="n">
        <v>179.63</v>
      </c>
      <c r="K188" t="n">
        <v>51.39</v>
      </c>
      <c r="L188" t="n">
        <v>9</v>
      </c>
      <c r="M188" t="n">
        <v>30</v>
      </c>
      <c r="N188" t="n">
        <v>34.24</v>
      </c>
      <c r="O188" t="n">
        <v>22388.15</v>
      </c>
      <c r="P188" t="n">
        <v>378.83</v>
      </c>
      <c r="Q188" t="n">
        <v>795.64</v>
      </c>
      <c r="R188" t="n">
        <v>94.56</v>
      </c>
      <c r="S188" t="n">
        <v>51.23</v>
      </c>
      <c r="T188" t="n">
        <v>20488.54</v>
      </c>
      <c r="U188" t="n">
        <v>0.54</v>
      </c>
      <c r="V188" t="n">
        <v>0.9</v>
      </c>
      <c r="W188" t="n">
        <v>0.16</v>
      </c>
      <c r="X188" t="n">
        <v>1.2</v>
      </c>
      <c r="Y188" t="n">
        <v>0.5</v>
      </c>
      <c r="Z188" t="n">
        <v>10</v>
      </c>
    </row>
    <row r="189">
      <c r="A189" t="n">
        <v>9</v>
      </c>
      <c r="B189" t="n">
        <v>85</v>
      </c>
      <c r="C189" t="inlineStr">
        <is>
          <t xml:space="preserve">CONCLUIDO	</t>
        </is>
      </c>
      <c r="D189" t="n">
        <v>2.8532</v>
      </c>
      <c r="E189" t="n">
        <v>35.05</v>
      </c>
      <c r="F189" t="n">
        <v>31.73</v>
      </c>
      <c r="G189" t="n">
        <v>67.98999999999999</v>
      </c>
      <c r="H189" t="n">
        <v>0.98</v>
      </c>
      <c r="I189" t="n">
        <v>28</v>
      </c>
      <c r="J189" t="n">
        <v>181.12</v>
      </c>
      <c r="K189" t="n">
        <v>51.39</v>
      </c>
      <c r="L189" t="n">
        <v>10</v>
      </c>
      <c r="M189" t="n">
        <v>26</v>
      </c>
      <c r="N189" t="n">
        <v>34.73</v>
      </c>
      <c r="O189" t="n">
        <v>22572.13</v>
      </c>
      <c r="P189" t="n">
        <v>373.29</v>
      </c>
      <c r="Q189" t="n">
        <v>795.64</v>
      </c>
      <c r="R189" t="n">
        <v>88.59999999999999</v>
      </c>
      <c r="S189" t="n">
        <v>51.23</v>
      </c>
      <c r="T189" t="n">
        <v>17532.04</v>
      </c>
      <c r="U189" t="n">
        <v>0.58</v>
      </c>
      <c r="V189" t="n">
        <v>0.91</v>
      </c>
      <c r="W189" t="n">
        <v>0.15</v>
      </c>
      <c r="X189" t="n">
        <v>1.02</v>
      </c>
      <c r="Y189" t="n">
        <v>0.5</v>
      </c>
      <c r="Z189" t="n">
        <v>10</v>
      </c>
    </row>
    <row r="190">
      <c r="A190" t="n">
        <v>10</v>
      </c>
      <c r="B190" t="n">
        <v>85</v>
      </c>
      <c r="C190" t="inlineStr">
        <is>
          <t xml:space="preserve">CONCLUIDO	</t>
        </is>
      </c>
      <c r="D190" t="n">
        <v>2.8725</v>
      </c>
      <c r="E190" t="n">
        <v>34.81</v>
      </c>
      <c r="F190" t="n">
        <v>31.59</v>
      </c>
      <c r="G190" t="n">
        <v>75.81999999999999</v>
      </c>
      <c r="H190" t="n">
        <v>1.07</v>
      </c>
      <c r="I190" t="n">
        <v>25</v>
      </c>
      <c r="J190" t="n">
        <v>182.62</v>
      </c>
      <c r="K190" t="n">
        <v>51.39</v>
      </c>
      <c r="L190" t="n">
        <v>11</v>
      </c>
      <c r="M190" t="n">
        <v>23</v>
      </c>
      <c r="N190" t="n">
        <v>35.22</v>
      </c>
      <c r="O190" t="n">
        <v>22756.91</v>
      </c>
      <c r="P190" t="n">
        <v>368.46</v>
      </c>
      <c r="Q190" t="n">
        <v>795.64</v>
      </c>
      <c r="R190" t="n">
        <v>84.19</v>
      </c>
      <c r="S190" t="n">
        <v>51.23</v>
      </c>
      <c r="T190" t="n">
        <v>15341.65</v>
      </c>
      <c r="U190" t="n">
        <v>0.61</v>
      </c>
      <c r="V190" t="n">
        <v>0.91</v>
      </c>
      <c r="W190" t="n">
        <v>0.15</v>
      </c>
      <c r="X190" t="n">
        <v>0.89</v>
      </c>
      <c r="Y190" t="n">
        <v>0.5</v>
      </c>
      <c r="Z190" t="n">
        <v>10</v>
      </c>
    </row>
    <row r="191">
      <c r="A191" t="n">
        <v>11</v>
      </c>
      <c r="B191" t="n">
        <v>85</v>
      </c>
      <c r="C191" t="inlineStr">
        <is>
          <t xml:space="preserve">CONCLUIDO	</t>
        </is>
      </c>
      <c r="D191" t="n">
        <v>2.8832</v>
      </c>
      <c r="E191" t="n">
        <v>34.68</v>
      </c>
      <c r="F191" t="n">
        <v>31.53</v>
      </c>
      <c r="G191" t="n">
        <v>82.26000000000001</v>
      </c>
      <c r="H191" t="n">
        <v>1.16</v>
      </c>
      <c r="I191" t="n">
        <v>23</v>
      </c>
      <c r="J191" t="n">
        <v>184.12</v>
      </c>
      <c r="K191" t="n">
        <v>51.39</v>
      </c>
      <c r="L191" t="n">
        <v>12</v>
      </c>
      <c r="M191" t="n">
        <v>21</v>
      </c>
      <c r="N191" t="n">
        <v>35.73</v>
      </c>
      <c r="O191" t="n">
        <v>22942.24</v>
      </c>
      <c r="P191" t="n">
        <v>364.81</v>
      </c>
      <c r="Q191" t="n">
        <v>795.64</v>
      </c>
      <c r="R191" t="n">
        <v>82.09</v>
      </c>
      <c r="S191" t="n">
        <v>51.23</v>
      </c>
      <c r="T191" t="n">
        <v>14300.86</v>
      </c>
      <c r="U191" t="n">
        <v>0.62</v>
      </c>
      <c r="V191" t="n">
        <v>0.92</v>
      </c>
      <c r="W191" t="n">
        <v>0.14</v>
      </c>
      <c r="X191" t="n">
        <v>0.83</v>
      </c>
      <c r="Y191" t="n">
        <v>0.5</v>
      </c>
      <c r="Z191" t="n">
        <v>10</v>
      </c>
    </row>
    <row r="192">
      <c r="A192" t="n">
        <v>12</v>
      </c>
      <c r="B192" t="n">
        <v>85</v>
      </c>
      <c r="C192" t="inlineStr">
        <is>
          <t xml:space="preserve">CONCLUIDO	</t>
        </is>
      </c>
      <c r="D192" t="n">
        <v>2.8953</v>
      </c>
      <c r="E192" t="n">
        <v>34.54</v>
      </c>
      <c r="F192" t="n">
        <v>31.45</v>
      </c>
      <c r="G192" t="n">
        <v>89.87</v>
      </c>
      <c r="H192" t="n">
        <v>1.24</v>
      </c>
      <c r="I192" t="n">
        <v>21</v>
      </c>
      <c r="J192" t="n">
        <v>185.63</v>
      </c>
      <c r="K192" t="n">
        <v>51.39</v>
      </c>
      <c r="L192" t="n">
        <v>13</v>
      </c>
      <c r="M192" t="n">
        <v>19</v>
      </c>
      <c r="N192" t="n">
        <v>36.24</v>
      </c>
      <c r="O192" t="n">
        <v>23128.27</v>
      </c>
      <c r="P192" t="n">
        <v>359.9</v>
      </c>
      <c r="Q192" t="n">
        <v>795.64</v>
      </c>
      <c r="R192" t="n">
        <v>79.48</v>
      </c>
      <c r="S192" t="n">
        <v>51.23</v>
      </c>
      <c r="T192" t="n">
        <v>13005.32</v>
      </c>
      <c r="U192" t="n">
        <v>0.64</v>
      </c>
      <c r="V192" t="n">
        <v>0.92</v>
      </c>
      <c r="W192" t="n">
        <v>0.14</v>
      </c>
      <c r="X192" t="n">
        <v>0.75</v>
      </c>
      <c r="Y192" t="n">
        <v>0.5</v>
      </c>
      <c r="Z192" t="n">
        <v>10</v>
      </c>
    </row>
    <row r="193">
      <c r="A193" t="n">
        <v>13</v>
      </c>
      <c r="B193" t="n">
        <v>85</v>
      </c>
      <c r="C193" t="inlineStr">
        <is>
          <t xml:space="preserve">CONCLUIDO	</t>
        </is>
      </c>
      <c r="D193" t="n">
        <v>2.9011</v>
      </c>
      <c r="E193" t="n">
        <v>34.47</v>
      </c>
      <c r="F193" t="n">
        <v>31.42</v>
      </c>
      <c r="G193" t="n">
        <v>94.26000000000001</v>
      </c>
      <c r="H193" t="n">
        <v>1.33</v>
      </c>
      <c r="I193" t="n">
        <v>20</v>
      </c>
      <c r="J193" t="n">
        <v>187.14</v>
      </c>
      <c r="K193" t="n">
        <v>51.39</v>
      </c>
      <c r="L193" t="n">
        <v>14</v>
      </c>
      <c r="M193" t="n">
        <v>18</v>
      </c>
      <c r="N193" t="n">
        <v>36.75</v>
      </c>
      <c r="O193" t="n">
        <v>23314.98</v>
      </c>
      <c r="P193" t="n">
        <v>356.84</v>
      </c>
      <c r="Q193" t="n">
        <v>795.64</v>
      </c>
      <c r="R193" t="n">
        <v>78.38</v>
      </c>
      <c r="S193" t="n">
        <v>51.23</v>
      </c>
      <c r="T193" t="n">
        <v>12461.46</v>
      </c>
      <c r="U193" t="n">
        <v>0.65</v>
      </c>
      <c r="V193" t="n">
        <v>0.92</v>
      </c>
      <c r="W193" t="n">
        <v>0.14</v>
      </c>
      <c r="X193" t="n">
        <v>0.71</v>
      </c>
      <c r="Y193" t="n">
        <v>0.5</v>
      </c>
      <c r="Z193" t="n">
        <v>10</v>
      </c>
    </row>
    <row r="194">
      <c r="A194" t="n">
        <v>14</v>
      </c>
      <c r="B194" t="n">
        <v>85</v>
      </c>
      <c r="C194" t="inlineStr">
        <is>
          <t xml:space="preserve">CONCLUIDO	</t>
        </is>
      </c>
      <c r="D194" t="n">
        <v>2.9273</v>
      </c>
      <c r="E194" t="n">
        <v>34.16</v>
      </c>
      <c r="F194" t="n">
        <v>31.18</v>
      </c>
      <c r="G194" t="n">
        <v>103.93</v>
      </c>
      <c r="H194" t="n">
        <v>1.41</v>
      </c>
      <c r="I194" t="n">
        <v>18</v>
      </c>
      <c r="J194" t="n">
        <v>188.66</v>
      </c>
      <c r="K194" t="n">
        <v>51.39</v>
      </c>
      <c r="L194" t="n">
        <v>15</v>
      </c>
      <c r="M194" t="n">
        <v>16</v>
      </c>
      <c r="N194" t="n">
        <v>37.27</v>
      </c>
      <c r="O194" t="n">
        <v>23502.4</v>
      </c>
      <c r="P194" t="n">
        <v>350.75</v>
      </c>
      <c r="Q194" t="n">
        <v>795.65</v>
      </c>
      <c r="R194" t="n">
        <v>70.29000000000001</v>
      </c>
      <c r="S194" t="n">
        <v>51.23</v>
      </c>
      <c r="T194" t="n">
        <v>8427.98</v>
      </c>
      <c r="U194" t="n">
        <v>0.73</v>
      </c>
      <c r="V194" t="n">
        <v>0.93</v>
      </c>
      <c r="W194" t="n">
        <v>0.12</v>
      </c>
      <c r="X194" t="n">
        <v>0.47</v>
      </c>
      <c r="Y194" t="n">
        <v>0.5</v>
      </c>
      <c r="Z194" t="n">
        <v>10</v>
      </c>
    </row>
    <row r="195">
      <c r="A195" t="n">
        <v>15</v>
      </c>
      <c r="B195" t="n">
        <v>85</v>
      </c>
      <c r="C195" t="inlineStr">
        <is>
          <t xml:space="preserve">CONCLUIDO	</t>
        </is>
      </c>
      <c r="D195" t="n">
        <v>2.9195</v>
      </c>
      <c r="E195" t="n">
        <v>34.25</v>
      </c>
      <c r="F195" t="n">
        <v>31.3</v>
      </c>
      <c r="G195" t="n">
        <v>110.48</v>
      </c>
      <c r="H195" t="n">
        <v>1.49</v>
      </c>
      <c r="I195" t="n">
        <v>17</v>
      </c>
      <c r="J195" t="n">
        <v>190.19</v>
      </c>
      <c r="K195" t="n">
        <v>51.39</v>
      </c>
      <c r="L195" t="n">
        <v>16</v>
      </c>
      <c r="M195" t="n">
        <v>15</v>
      </c>
      <c r="N195" t="n">
        <v>37.79</v>
      </c>
      <c r="O195" t="n">
        <v>23690.52</v>
      </c>
      <c r="P195" t="n">
        <v>349.19</v>
      </c>
      <c r="Q195" t="n">
        <v>795.64</v>
      </c>
      <c r="R195" t="n">
        <v>74.51000000000001</v>
      </c>
      <c r="S195" t="n">
        <v>51.23</v>
      </c>
      <c r="T195" t="n">
        <v>10539.83</v>
      </c>
      <c r="U195" t="n">
        <v>0.6899999999999999</v>
      </c>
      <c r="V195" t="n">
        <v>0.92</v>
      </c>
      <c r="W195" t="n">
        <v>0.13</v>
      </c>
      <c r="X195" t="n">
        <v>0.6</v>
      </c>
      <c r="Y195" t="n">
        <v>0.5</v>
      </c>
      <c r="Z195" t="n">
        <v>10</v>
      </c>
    </row>
    <row r="196">
      <c r="A196" t="n">
        <v>16</v>
      </c>
      <c r="B196" t="n">
        <v>85</v>
      </c>
      <c r="C196" t="inlineStr">
        <is>
          <t xml:space="preserve">CONCLUIDO	</t>
        </is>
      </c>
      <c r="D196" t="n">
        <v>2.9244</v>
      </c>
      <c r="E196" t="n">
        <v>34.2</v>
      </c>
      <c r="F196" t="n">
        <v>31.28</v>
      </c>
      <c r="G196" t="n">
        <v>117.3</v>
      </c>
      <c r="H196" t="n">
        <v>1.57</v>
      </c>
      <c r="I196" t="n">
        <v>16</v>
      </c>
      <c r="J196" t="n">
        <v>191.72</v>
      </c>
      <c r="K196" t="n">
        <v>51.39</v>
      </c>
      <c r="L196" t="n">
        <v>17</v>
      </c>
      <c r="M196" t="n">
        <v>14</v>
      </c>
      <c r="N196" t="n">
        <v>38.33</v>
      </c>
      <c r="O196" t="n">
        <v>23879.37</v>
      </c>
      <c r="P196" t="n">
        <v>345.6</v>
      </c>
      <c r="Q196" t="n">
        <v>795.64</v>
      </c>
      <c r="R196" t="n">
        <v>73.8</v>
      </c>
      <c r="S196" t="n">
        <v>51.23</v>
      </c>
      <c r="T196" t="n">
        <v>10192.81</v>
      </c>
      <c r="U196" t="n">
        <v>0.6899999999999999</v>
      </c>
      <c r="V196" t="n">
        <v>0.92</v>
      </c>
      <c r="W196" t="n">
        <v>0.13</v>
      </c>
      <c r="X196" t="n">
        <v>0.58</v>
      </c>
      <c r="Y196" t="n">
        <v>0.5</v>
      </c>
      <c r="Z196" t="n">
        <v>10</v>
      </c>
    </row>
    <row r="197">
      <c r="A197" t="n">
        <v>17</v>
      </c>
      <c r="B197" t="n">
        <v>85</v>
      </c>
      <c r="C197" t="inlineStr">
        <is>
          <t xml:space="preserve">CONCLUIDO	</t>
        </is>
      </c>
      <c r="D197" t="n">
        <v>2.9315</v>
      </c>
      <c r="E197" t="n">
        <v>34.11</v>
      </c>
      <c r="F197" t="n">
        <v>31.23</v>
      </c>
      <c r="G197" t="n">
        <v>124.93</v>
      </c>
      <c r="H197" t="n">
        <v>1.65</v>
      </c>
      <c r="I197" t="n">
        <v>15</v>
      </c>
      <c r="J197" t="n">
        <v>193.26</v>
      </c>
      <c r="K197" t="n">
        <v>51.39</v>
      </c>
      <c r="L197" t="n">
        <v>18</v>
      </c>
      <c r="M197" t="n">
        <v>13</v>
      </c>
      <c r="N197" t="n">
        <v>38.86</v>
      </c>
      <c r="O197" t="n">
        <v>24068.93</v>
      </c>
      <c r="P197" t="n">
        <v>341.57</v>
      </c>
      <c r="Q197" t="n">
        <v>795.65</v>
      </c>
      <c r="R197" t="n">
        <v>72.03</v>
      </c>
      <c r="S197" t="n">
        <v>51.23</v>
      </c>
      <c r="T197" t="n">
        <v>9311.48</v>
      </c>
      <c r="U197" t="n">
        <v>0.71</v>
      </c>
      <c r="V197" t="n">
        <v>0.92</v>
      </c>
      <c r="W197" t="n">
        <v>0.13</v>
      </c>
      <c r="X197" t="n">
        <v>0.53</v>
      </c>
      <c r="Y197" t="n">
        <v>0.5</v>
      </c>
      <c r="Z197" t="n">
        <v>10</v>
      </c>
    </row>
    <row r="198">
      <c r="A198" t="n">
        <v>18</v>
      </c>
      <c r="B198" t="n">
        <v>85</v>
      </c>
      <c r="C198" t="inlineStr">
        <is>
          <t xml:space="preserve">CONCLUIDO	</t>
        </is>
      </c>
      <c r="D198" t="n">
        <v>2.9382</v>
      </c>
      <c r="E198" t="n">
        <v>34.03</v>
      </c>
      <c r="F198" t="n">
        <v>31.19</v>
      </c>
      <c r="G198" t="n">
        <v>133.66</v>
      </c>
      <c r="H198" t="n">
        <v>1.73</v>
      </c>
      <c r="I198" t="n">
        <v>14</v>
      </c>
      <c r="J198" t="n">
        <v>194.8</v>
      </c>
      <c r="K198" t="n">
        <v>51.39</v>
      </c>
      <c r="L198" t="n">
        <v>19</v>
      </c>
      <c r="M198" t="n">
        <v>12</v>
      </c>
      <c r="N198" t="n">
        <v>39.41</v>
      </c>
      <c r="O198" t="n">
        <v>24259.23</v>
      </c>
      <c r="P198" t="n">
        <v>337.05</v>
      </c>
      <c r="Q198" t="n">
        <v>795.64</v>
      </c>
      <c r="R198" t="n">
        <v>70.48999999999999</v>
      </c>
      <c r="S198" t="n">
        <v>51.23</v>
      </c>
      <c r="T198" t="n">
        <v>8543.879999999999</v>
      </c>
      <c r="U198" t="n">
        <v>0.73</v>
      </c>
      <c r="V198" t="n">
        <v>0.93</v>
      </c>
      <c r="W198" t="n">
        <v>0.13</v>
      </c>
      <c r="X198" t="n">
        <v>0.48</v>
      </c>
      <c r="Y198" t="n">
        <v>0.5</v>
      </c>
      <c r="Z198" t="n">
        <v>10</v>
      </c>
    </row>
    <row r="199">
      <c r="A199" t="n">
        <v>19</v>
      </c>
      <c r="B199" t="n">
        <v>85</v>
      </c>
      <c r="C199" t="inlineStr">
        <is>
          <t xml:space="preserve">CONCLUIDO	</t>
        </is>
      </c>
      <c r="D199" t="n">
        <v>2.944</v>
      </c>
      <c r="E199" t="n">
        <v>33.97</v>
      </c>
      <c r="F199" t="n">
        <v>31.15</v>
      </c>
      <c r="G199" t="n">
        <v>143.79</v>
      </c>
      <c r="H199" t="n">
        <v>1.81</v>
      </c>
      <c r="I199" t="n">
        <v>13</v>
      </c>
      <c r="J199" t="n">
        <v>196.35</v>
      </c>
      <c r="K199" t="n">
        <v>51.39</v>
      </c>
      <c r="L199" t="n">
        <v>20</v>
      </c>
      <c r="M199" t="n">
        <v>11</v>
      </c>
      <c r="N199" t="n">
        <v>39.96</v>
      </c>
      <c r="O199" t="n">
        <v>24450.27</v>
      </c>
      <c r="P199" t="n">
        <v>332.51</v>
      </c>
      <c r="Q199" t="n">
        <v>795.64</v>
      </c>
      <c r="R199" t="n">
        <v>69.5</v>
      </c>
      <c r="S199" t="n">
        <v>51.23</v>
      </c>
      <c r="T199" t="n">
        <v>8055.95</v>
      </c>
      <c r="U199" t="n">
        <v>0.74</v>
      </c>
      <c r="V199" t="n">
        <v>0.93</v>
      </c>
      <c r="W199" t="n">
        <v>0.13</v>
      </c>
      <c r="X199" t="n">
        <v>0.45</v>
      </c>
      <c r="Y199" t="n">
        <v>0.5</v>
      </c>
      <c r="Z199" t="n">
        <v>10</v>
      </c>
    </row>
    <row r="200">
      <c r="A200" t="n">
        <v>20</v>
      </c>
      <c r="B200" t="n">
        <v>85</v>
      </c>
      <c r="C200" t="inlineStr">
        <is>
          <t xml:space="preserve">CONCLUIDO	</t>
        </is>
      </c>
      <c r="D200" t="n">
        <v>2.9527</v>
      </c>
      <c r="E200" t="n">
        <v>33.87</v>
      </c>
      <c r="F200" t="n">
        <v>31.05</v>
      </c>
      <c r="G200" t="n">
        <v>143.33</v>
      </c>
      <c r="H200" t="n">
        <v>1.88</v>
      </c>
      <c r="I200" t="n">
        <v>13</v>
      </c>
      <c r="J200" t="n">
        <v>197.9</v>
      </c>
      <c r="K200" t="n">
        <v>51.39</v>
      </c>
      <c r="L200" t="n">
        <v>21</v>
      </c>
      <c r="M200" t="n">
        <v>11</v>
      </c>
      <c r="N200" t="n">
        <v>40.51</v>
      </c>
      <c r="O200" t="n">
        <v>24642.07</v>
      </c>
      <c r="P200" t="n">
        <v>326.86</v>
      </c>
      <c r="Q200" t="n">
        <v>795.65</v>
      </c>
      <c r="R200" t="n">
        <v>66.05</v>
      </c>
      <c r="S200" t="n">
        <v>51.23</v>
      </c>
      <c r="T200" t="n">
        <v>6332.9</v>
      </c>
      <c r="U200" t="n">
        <v>0.78</v>
      </c>
      <c r="V200" t="n">
        <v>0.93</v>
      </c>
      <c r="W200" t="n">
        <v>0.12</v>
      </c>
      <c r="X200" t="n">
        <v>0.35</v>
      </c>
      <c r="Y200" t="n">
        <v>0.5</v>
      </c>
      <c r="Z200" t="n">
        <v>10</v>
      </c>
    </row>
    <row r="201">
      <c r="A201" t="n">
        <v>21</v>
      </c>
      <c r="B201" t="n">
        <v>85</v>
      </c>
      <c r="C201" t="inlineStr">
        <is>
          <t xml:space="preserve">CONCLUIDO	</t>
        </is>
      </c>
      <c r="D201" t="n">
        <v>2.9492</v>
      </c>
      <c r="E201" t="n">
        <v>33.91</v>
      </c>
      <c r="F201" t="n">
        <v>31.13</v>
      </c>
      <c r="G201" t="n">
        <v>155.64</v>
      </c>
      <c r="H201" t="n">
        <v>1.96</v>
      </c>
      <c r="I201" t="n">
        <v>12</v>
      </c>
      <c r="J201" t="n">
        <v>199.46</v>
      </c>
      <c r="K201" t="n">
        <v>51.39</v>
      </c>
      <c r="L201" t="n">
        <v>22</v>
      </c>
      <c r="M201" t="n">
        <v>9</v>
      </c>
      <c r="N201" t="n">
        <v>41.07</v>
      </c>
      <c r="O201" t="n">
        <v>24834.62</v>
      </c>
      <c r="P201" t="n">
        <v>325.64</v>
      </c>
      <c r="Q201" t="n">
        <v>795.66</v>
      </c>
      <c r="R201" t="n">
        <v>68.55</v>
      </c>
      <c r="S201" t="n">
        <v>51.23</v>
      </c>
      <c r="T201" t="n">
        <v>7587.83</v>
      </c>
      <c r="U201" t="n">
        <v>0.75</v>
      </c>
      <c r="V201" t="n">
        <v>0.93</v>
      </c>
      <c r="W201" t="n">
        <v>0.13</v>
      </c>
      <c r="X201" t="n">
        <v>0.42</v>
      </c>
      <c r="Y201" t="n">
        <v>0.5</v>
      </c>
      <c r="Z201" t="n">
        <v>10</v>
      </c>
    </row>
    <row r="202">
      <c r="A202" t="n">
        <v>22</v>
      </c>
      <c r="B202" t="n">
        <v>85</v>
      </c>
      <c r="C202" t="inlineStr">
        <is>
          <t xml:space="preserve">CONCLUIDO	</t>
        </is>
      </c>
      <c r="D202" t="n">
        <v>2.9561</v>
      </c>
      <c r="E202" t="n">
        <v>33.83</v>
      </c>
      <c r="F202" t="n">
        <v>31.08</v>
      </c>
      <c r="G202" t="n">
        <v>169.55</v>
      </c>
      <c r="H202" t="n">
        <v>2.03</v>
      </c>
      <c r="I202" t="n">
        <v>11</v>
      </c>
      <c r="J202" t="n">
        <v>201.03</v>
      </c>
      <c r="K202" t="n">
        <v>51.39</v>
      </c>
      <c r="L202" t="n">
        <v>23</v>
      </c>
      <c r="M202" t="n">
        <v>8</v>
      </c>
      <c r="N202" t="n">
        <v>41.64</v>
      </c>
      <c r="O202" t="n">
        <v>25027.94</v>
      </c>
      <c r="P202" t="n">
        <v>319.16</v>
      </c>
      <c r="Q202" t="n">
        <v>795.66</v>
      </c>
      <c r="R202" t="n">
        <v>67.12</v>
      </c>
      <c r="S202" t="n">
        <v>51.23</v>
      </c>
      <c r="T202" t="n">
        <v>6874.28</v>
      </c>
      <c r="U202" t="n">
        <v>0.76</v>
      </c>
      <c r="V202" t="n">
        <v>0.93</v>
      </c>
      <c r="W202" t="n">
        <v>0.13</v>
      </c>
      <c r="X202" t="n">
        <v>0.38</v>
      </c>
      <c r="Y202" t="n">
        <v>0.5</v>
      </c>
      <c r="Z202" t="n">
        <v>10</v>
      </c>
    </row>
    <row r="203">
      <c r="A203" t="n">
        <v>23</v>
      </c>
      <c r="B203" t="n">
        <v>85</v>
      </c>
      <c r="C203" t="inlineStr">
        <is>
          <t xml:space="preserve">CONCLUIDO	</t>
        </is>
      </c>
      <c r="D203" t="n">
        <v>2.9557</v>
      </c>
      <c r="E203" t="n">
        <v>33.83</v>
      </c>
      <c r="F203" t="n">
        <v>31.09</v>
      </c>
      <c r="G203" t="n">
        <v>169.57</v>
      </c>
      <c r="H203" t="n">
        <v>2.1</v>
      </c>
      <c r="I203" t="n">
        <v>11</v>
      </c>
      <c r="J203" t="n">
        <v>202.61</v>
      </c>
      <c r="K203" t="n">
        <v>51.39</v>
      </c>
      <c r="L203" t="n">
        <v>24</v>
      </c>
      <c r="M203" t="n">
        <v>5</v>
      </c>
      <c r="N203" t="n">
        <v>42.21</v>
      </c>
      <c r="O203" t="n">
        <v>25222.04</v>
      </c>
      <c r="P203" t="n">
        <v>320.95</v>
      </c>
      <c r="Q203" t="n">
        <v>795.64</v>
      </c>
      <c r="R203" t="n">
        <v>67.01000000000001</v>
      </c>
      <c r="S203" t="n">
        <v>51.23</v>
      </c>
      <c r="T203" t="n">
        <v>6819.28</v>
      </c>
      <c r="U203" t="n">
        <v>0.76</v>
      </c>
      <c r="V203" t="n">
        <v>0.93</v>
      </c>
      <c r="W203" t="n">
        <v>0.13</v>
      </c>
      <c r="X203" t="n">
        <v>0.38</v>
      </c>
      <c r="Y203" t="n">
        <v>0.5</v>
      </c>
      <c r="Z203" t="n">
        <v>10</v>
      </c>
    </row>
    <row r="204">
      <c r="A204" t="n">
        <v>24</v>
      </c>
      <c r="B204" t="n">
        <v>85</v>
      </c>
      <c r="C204" t="inlineStr">
        <is>
          <t xml:space="preserve">CONCLUIDO	</t>
        </is>
      </c>
      <c r="D204" t="n">
        <v>2.954</v>
      </c>
      <c r="E204" t="n">
        <v>33.85</v>
      </c>
      <c r="F204" t="n">
        <v>31.11</v>
      </c>
      <c r="G204" t="n">
        <v>169.68</v>
      </c>
      <c r="H204" t="n">
        <v>2.17</v>
      </c>
      <c r="I204" t="n">
        <v>11</v>
      </c>
      <c r="J204" t="n">
        <v>204.19</v>
      </c>
      <c r="K204" t="n">
        <v>51.39</v>
      </c>
      <c r="L204" t="n">
        <v>25</v>
      </c>
      <c r="M204" t="n">
        <v>2</v>
      </c>
      <c r="N204" t="n">
        <v>42.79</v>
      </c>
      <c r="O204" t="n">
        <v>25417.05</v>
      </c>
      <c r="P204" t="n">
        <v>320.03</v>
      </c>
      <c r="Q204" t="n">
        <v>795.64</v>
      </c>
      <c r="R204" t="n">
        <v>67.63</v>
      </c>
      <c r="S204" t="n">
        <v>51.23</v>
      </c>
      <c r="T204" t="n">
        <v>7128.65</v>
      </c>
      <c r="U204" t="n">
        <v>0.76</v>
      </c>
      <c r="V204" t="n">
        <v>0.93</v>
      </c>
      <c r="W204" t="n">
        <v>0.14</v>
      </c>
      <c r="X204" t="n">
        <v>0.4</v>
      </c>
      <c r="Y204" t="n">
        <v>0.5</v>
      </c>
      <c r="Z204" t="n">
        <v>10</v>
      </c>
    </row>
    <row r="205">
      <c r="A205" t="n">
        <v>25</v>
      </c>
      <c r="B205" t="n">
        <v>85</v>
      </c>
      <c r="C205" t="inlineStr">
        <is>
          <t xml:space="preserve">CONCLUIDO	</t>
        </is>
      </c>
      <c r="D205" t="n">
        <v>2.9535</v>
      </c>
      <c r="E205" t="n">
        <v>33.86</v>
      </c>
      <c r="F205" t="n">
        <v>31.11</v>
      </c>
      <c r="G205" t="n">
        <v>169.71</v>
      </c>
      <c r="H205" t="n">
        <v>2.24</v>
      </c>
      <c r="I205" t="n">
        <v>11</v>
      </c>
      <c r="J205" t="n">
        <v>205.77</v>
      </c>
      <c r="K205" t="n">
        <v>51.39</v>
      </c>
      <c r="L205" t="n">
        <v>26</v>
      </c>
      <c r="M205" t="n">
        <v>0</v>
      </c>
      <c r="N205" t="n">
        <v>43.38</v>
      </c>
      <c r="O205" t="n">
        <v>25612.75</v>
      </c>
      <c r="P205" t="n">
        <v>322.25</v>
      </c>
      <c r="Q205" t="n">
        <v>795.65</v>
      </c>
      <c r="R205" t="n">
        <v>67.68000000000001</v>
      </c>
      <c r="S205" t="n">
        <v>51.23</v>
      </c>
      <c r="T205" t="n">
        <v>7154.6</v>
      </c>
      <c r="U205" t="n">
        <v>0.76</v>
      </c>
      <c r="V205" t="n">
        <v>0.93</v>
      </c>
      <c r="W205" t="n">
        <v>0.14</v>
      </c>
      <c r="X205" t="n">
        <v>0.41</v>
      </c>
      <c r="Y205" t="n">
        <v>0.5</v>
      </c>
      <c r="Z205" t="n">
        <v>10</v>
      </c>
    </row>
    <row r="206">
      <c r="A206" t="n">
        <v>0</v>
      </c>
      <c r="B206" t="n">
        <v>20</v>
      </c>
      <c r="C206" t="inlineStr">
        <is>
          <t xml:space="preserve">CONCLUIDO	</t>
        </is>
      </c>
      <c r="D206" t="n">
        <v>2.5286</v>
      </c>
      <c r="E206" t="n">
        <v>39.55</v>
      </c>
      <c r="F206" t="n">
        <v>36.06</v>
      </c>
      <c r="G206" t="n">
        <v>15.24</v>
      </c>
      <c r="H206" t="n">
        <v>0.34</v>
      </c>
      <c r="I206" t="n">
        <v>142</v>
      </c>
      <c r="J206" t="n">
        <v>51.33</v>
      </c>
      <c r="K206" t="n">
        <v>24.83</v>
      </c>
      <c r="L206" t="n">
        <v>1</v>
      </c>
      <c r="M206" t="n">
        <v>140</v>
      </c>
      <c r="N206" t="n">
        <v>5.51</v>
      </c>
      <c r="O206" t="n">
        <v>6564.78</v>
      </c>
      <c r="P206" t="n">
        <v>195.16</v>
      </c>
      <c r="Q206" t="n">
        <v>795.67</v>
      </c>
      <c r="R206" t="n">
        <v>233.47</v>
      </c>
      <c r="S206" t="n">
        <v>51.23</v>
      </c>
      <c r="T206" t="n">
        <v>89397.53999999999</v>
      </c>
      <c r="U206" t="n">
        <v>0.22</v>
      </c>
      <c r="V206" t="n">
        <v>0.8</v>
      </c>
      <c r="W206" t="n">
        <v>0.34</v>
      </c>
      <c r="X206" t="n">
        <v>5.36</v>
      </c>
      <c r="Y206" t="n">
        <v>0.5</v>
      </c>
      <c r="Z206" t="n">
        <v>10</v>
      </c>
    </row>
    <row r="207">
      <c r="A207" t="n">
        <v>1</v>
      </c>
      <c r="B207" t="n">
        <v>20</v>
      </c>
      <c r="C207" t="inlineStr">
        <is>
          <t xml:space="preserve">CONCLUIDO	</t>
        </is>
      </c>
      <c r="D207" t="n">
        <v>2.8259</v>
      </c>
      <c r="E207" t="n">
        <v>35.39</v>
      </c>
      <c r="F207" t="n">
        <v>32.91</v>
      </c>
      <c r="G207" t="n">
        <v>32.91</v>
      </c>
      <c r="H207" t="n">
        <v>0.66</v>
      </c>
      <c r="I207" t="n">
        <v>60</v>
      </c>
      <c r="J207" t="n">
        <v>52.47</v>
      </c>
      <c r="K207" t="n">
        <v>24.83</v>
      </c>
      <c r="L207" t="n">
        <v>2</v>
      </c>
      <c r="M207" t="n">
        <v>58</v>
      </c>
      <c r="N207" t="n">
        <v>5.64</v>
      </c>
      <c r="O207" t="n">
        <v>6705.1</v>
      </c>
      <c r="P207" t="n">
        <v>164.19</v>
      </c>
      <c r="Q207" t="n">
        <v>795.7</v>
      </c>
      <c r="R207" t="n">
        <v>128.02</v>
      </c>
      <c r="S207" t="n">
        <v>51.23</v>
      </c>
      <c r="T207" t="n">
        <v>37080.79</v>
      </c>
      <c r="U207" t="n">
        <v>0.4</v>
      </c>
      <c r="V207" t="n">
        <v>0.88</v>
      </c>
      <c r="W207" t="n">
        <v>0.2</v>
      </c>
      <c r="X207" t="n">
        <v>2.2</v>
      </c>
      <c r="Y207" t="n">
        <v>0.5</v>
      </c>
      <c r="Z207" t="n">
        <v>10</v>
      </c>
    </row>
    <row r="208">
      <c r="A208" t="n">
        <v>2</v>
      </c>
      <c r="B208" t="n">
        <v>20</v>
      </c>
      <c r="C208" t="inlineStr">
        <is>
          <t xml:space="preserve">CONCLUIDO	</t>
        </is>
      </c>
      <c r="D208" t="n">
        <v>2.9018</v>
      </c>
      <c r="E208" t="n">
        <v>34.46</v>
      </c>
      <c r="F208" t="n">
        <v>32.21</v>
      </c>
      <c r="G208" t="n">
        <v>47.14</v>
      </c>
      <c r="H208" t="n">
        <v>0.97</v>
      </c>
      <c r="I208" t="n">
        <v>41</v>
      </c>
      <c r="J208" t="n">
        <v>53.61</v>
      </c>
      <c r="K208" t="n">
        <v>24.83</v>
      </c>
      <c r="L208" t="n">
        <v>3</v>
      </c>
      <c r="M208" t="n">
        <v>2</v>
      </c>
      <c r="N208" t="n">
        <v>5.78</v>
      </c>
      <c r="O208" t="n">
        <v>6845.59</v>
      </c>
      <c r="P208" t="n">
        <v>150.57</v>
      </c>
      <c r="Q208" t="n">
        <v>795.65</v>
      </c>
      <c r="R208" t="n">
        <v>103.06</v>
      </c>
      <c r="S208" t="n">
        <v>51.23</v>
      </c>
      <c r="T208" t="n">
        <v>24693.55</v>
      </c>
      <c r="U208" t="n">
        <v>0.5</v>
      </c>
      <c r="V208" t="n">
        <v>0.9</v>
      </c>
      <c r="W208" t="n">
        <v>0.22</v>
      </c>
      <c r="X208" t="n">
        <v>1.51</v>
      </c>
      <c r="Y208" t="n">
        <v>0.5</v>
      </c>
      <c r="Z208" t="n">
        <v>10</v>
      </c>
    </row>
    <row r="209">
      <c r="A209" t="n">
        <v>3</v>
      </c>
      <c r="B209" t="n">
        <v>20</v>
      </c>
      <c r="C209" t="inlineStr">
        <is>
          <t xml:space="preserve">CONCLUIDO	</t>
        </is>
      </c>
      <c r="D209" t="n">
        <v>2.9014</v>
      </c>
      <c r="E209" t="n">
        <v>34.47</v>
      </c>
      <c r="F209" t="n">
        <v>32.22</v>
      </c>
      <c r="G209" t="n">
        <v>47.15</v>
      </c>
      <c r="H209" t="n">
        <v>1.27</v>
      </c>
      <c r="I209" t="n">
        <v>41</v>
      </c>
      <c r="J209" t="n">
        <v>54.75</v>
      </c>
      <c r="K209" t="n">
        <v>24.83</v>
      </c>
      <c r="L209" t="n">
        <v>4</v>
      </c>
      <c r="M209" t="n">
        <v>0</v>
      </c>
      <c r="N209" t="n">
        <v>5.92</v>
      </c>
      <c r="O209" t="n">
        <v>6986.39</v>
      </c>
      <c r="P209" t="n">
        <v>153.41</v>
      </c>
      <c r="Q209" t="n">
        <v>795.66</v>
      </c>
      <c r="R209" t="n">
        <v>103.17</v>
      </c>
      <c r="S209" t="n">
        <v>51.23</v>
      </c>
      <c r="T209" t="n">
        <v>24752.99</v>
      </c>
      <c r="U209" t="n">
        <v>0.5</v>
      </c>
      <c r="V209" t="n">
        <v>0.9</v>
      </c>
      <c r="W209" t="n">
        <v>0.22</v>
      </c>
      <c r="X209" t="n">
        <v>1.51</v>
      </c>
      <c r="Y209" t="n">
        <v>0.5</v>
      </c>
      <c r="Z209" t="n">
        <v>10</v>
      </c>
    </row>
    <row r="210">
      <c r="A210" t="n">
        <v>0</v>
      </c>
      <c r="B210" t="n">
        <v>65</v>
      </c>
      <c r="C210" t="inlineStr">
        <is>
          <t xml:space="preserve">CONCLUIDO	</t>
        </is>
      </c>
      <c r="D210" t="n">
        <v>1.7814</v>
      </c>
      <c r="E210" t="n">
        <v>56.14</v>
      </c>
      <c r="F210" t="n">
        <v>44.4</v>
      </c>
      <c r="G210" t="n">
        <v>7.59</v>
      </c>
      <c r="H210" t="n">
        <v>0.13</v>
      </c>
      <c r="I210" t="n">
        <v>351</v>
      </c>
      <c r="J210" t="n">
        <v>133.21</v>
      </c>
      <c r="K210" t="n">
        <v>46.47</v>
      </c>
      <c r="L210" t="n">
        <v>1</v>
      </c>
      <c r="M210" t="n">
        <v>349</v>
      </c>
      <c r="N210" t="n">
        <v>20.75</v>
      </c>
      <c r="O210" t="n">
        <v>16663.42</v>
      </c>
      <c r="P210" t="n">
        <v>481.45</v>
      </c>
      <c r="Q210" t="n">
        <v>795.86</v>
      </c>
      <c r="R210" t="n">
        <v>512.89</v>
      </c>
      <c r="S210" t="n">
        <v>51.23</v>
      </c>
      <c r="T210" t="n">
        <v>228062.9</v>
      </c>
      <c r="U210" t="n">
        <v>0.1</v>
      </c>
      <c r="V210" t="n">
        <v>0.65</v>
      </c>
      <c r="W210" t="n">
        <v>0.67</v>
      </c>
      <c r="X210" t="n">
        <v>13.69</v>
      </c>
      <c r="Y210" t="n">
        <v>0.5</v>
      </c>
      <c r="Z210" t="n">
        <v>10</v>
      </c>
    </row>
    <row r="211">
      <c r="A211" t="n">
        <v>1</v>
      </c>
      <c r="B211" t="n">
        <v>65</v>
      </c>
      <c r="C211" t="inlineStr">
        <is>
          <t xml:space="preserve">CONCLUIDO	</t>
        </is>
      </c>
      <c r="D211" t="n">
        <v>2.3838</v>
      </c>
      <c r="E211" t="n">
        <v>41.95</v>
      </c>
      <c r="F211" t="n">
        <v>35.96</v>
      </c>
      <c r="G211" t="n">
        <v>15.41</v>
      </c>
      <c r="H211" t="n">
        <v>0.26</v>
      </c>
      <c r="I211" t="n">
        <v>140</v>
      </c>
      <c r="J211" t="n">
        <v>134.55</v>
      </c>
      <c r="K211" t="n">
        <v>46.47</v>
      </c>
      <c r="L211" t="n">
        <v>2</v>
      </c>
      <c r="M211" t="n">
        <v>138</v>
      </c>
      <c r="N211" t="n">
        <v>21.09</v>
      </c>
      <c r="O211" t="n">
        <v>16828.84</v>
      </c>
      <c r="P211" t="n">
        <v>384.85</v>
      </c>
      <c r="Q211" t="n">
        <v>795.65</v>
      </c>
      <c r="R211" t="n">
        <v>230.14</v>
      </c>
      <c r="S211" t="n">
        <v>51.23</v>
      </c>
      <c r="T211" t="n">
        <v>87741.09</v>
      </c>
      <c r="U211" t="n">
        <v>0.22</v>
      </c>
      <c r="V211" t="n">
        <v>0.8</v>
      </c>
      <c r="W211" t="n">
        <v>0.33</v>
      </c>
      <c r="X211" t="n">
        <v>5.25</v>
      </c>
      <c r="Y211" t="n">
        <v>0.5</v>
      </c>
      <c r="Z211" t="n">
        <v>10</v>
      </c>
    </row>
    <row r="212">
      <c r="A212" t="n">
        <v>2</v>
      </c>
      <c r="B212" t="n">
        <v>65</v>
      </c>
      <c r="C212" t="inlineStr">
        <is>
          <t xml:space="preserve">CONCLUIDO	</t>
        </is>
      </c>
      <c r="D212" t="n">
        <v>2.5993</v>
      </c>
      <c r="E212" t="n">
        <v>38.47</v>
      </c>
      <c r="F212" t="n">
        <v>33.92</v>
      </c>
      <c r="G212" t="n">
        <v>23.4</v>
      </c>
      <c r="H212" t="n">
        <v>0.39</v>
      </c>
      <c r="I212" t="n">
        <v>87</v>
      </c>
      <c r="J212" t="n">
        <v>135.9</v>
      </c>
      <c r="K212" t="n">
        <v>46.47</v>
      </c>
      <c r="L212" t="n">
        <v>3</v>
      </c>
      <c r="M212" t="n">
        <v>85</v>
      </c>
      <c r="N212" t="n">
        <v>21.43</v>
      </c>
      <c r="O212" t="n">
        <v>16994.64</v>
      </c>
      <c r="P212" t="n">
        <v>358.55</v>
      </c>
      <c r="Q212" t="n">
        <v>795.6799999999999</v>
      </c>
      <c r="R212" t="n">
        <v>161.98</v>
      </c>
      <c r="S212" t="n">
        <v>51.23</v>
      </c>
      <c r="T212" t="n">
        <v>53925.97</v>
      </c>
      <c r="U212" t="n">
        <v>0.32</v>
      </c>
      <c r="V212" t="n">
        <v>0.85</v>
      </c>
      <c r="W212" t="n">
        <v>0.24</v>
      </c>
      <c r="X212" t="n">
        <v>3.22</v>
      </c>
      <c r="Y212" t="n">
        <v>0.5</v>
      </c>
      <c r="Z212" t="n">
        <v>10</v>
      </c>
    </row>
    <row r="213">
      <c r="A213" t="n">
        <v>3</v>
      </c>
      <c r="B213" t="n">
        <v>65</v>
      </c>
      <c r="C213" t="inlineStr">
        <is>
          <t xml:space="preserve">CONCLUIDO	</t>
        </is>
      </c>
      <c r="D213" t="n">
        <v>2.708</v>
      </c>
      <c r="E213" t="n">
        <v>36.93</v>
      </c>
      <c r="F213" t="n">
        <v>33.03</v>
      </c>
      <c r="G213" t="n">
        <v>31.46</v>
      </c>
      <c r="H213" t="n">
        <v>0.52</v>
      </c>
      <c r="I213" t="n">
        <v>63</v>
      </c>
      <c r="J213" t="n">
        <v>137.25</v>
      </c>
      <c r="K213" t="n">
        <v>46.47</v>
      </c>
      <c r="L213" t="n">
        <v>4</v>
      </c>
      <c r="M213" t="n">
        <v>61</v>
      </c>
      <c r="N213" t="n">
        <v>21.78</v>
      </c>
      <c r="O213" t="n">
        <v>17160.92</v>
      </c>
      <c r="P213" t="n">
        <v>344.71</v>
      </c>
      <c r="Q213" t="n">
        <v>795.64</v>
      </c>
      <c r="R213" t="n">
        <v>132.08</v>
      </c>
      <c r="S213" t="n">
        <v>51.23</v>
      </c>
      <c r="T213" t="n">
        <v>39095.77</v>
      </c>
      <c r="U213" t="n">
        <v>0.39</v>
      </c>
      <c r="V213" t="n">
        <v>0.87</v>
      </c>
      <c r="W213" t="n">
        <v>0.21</v>
      </c>
      <c r="X213" t="n">
        <v>2.33</v>
      </c>
      <c r="Y213" t="n">
        <v>0.5</v>
      </c>
      <c r="Z213" t="n">
        <v>10</v>
      </c>
    </row>
    <row r="214">
      <c r="A214" t="n">
        <v>4</v>
      </c>
      <c r="B214" t="n">
        <v>65</v>
      </c>
      <c r="C214" t="inlineStr">
        <is>
          <t xml:space="preserve">CONCLUIDO	</t>
        </is>
      </c>
      <c r="D214" t="n">
        <v>2.7782</v>
      </c>
      <c r="E214" t="n">
        <v>35.99</v>
      </c>
      <c r="F214" t="n">
        <v>32.48</v>
      </c>
      <c r="G214" t="n">
        <v>39.77</v>
      </c>
      <c r="H214" t="n">
        <v>0.64</v>
      </c>
      <c r="I214" t="n">
        <v>49</v>
      </c>
      <c r="J214" t="n">
        <v>138.6</v>
      </c>
      <c r="K214" t="n">
        <v>46.47</v>
      </c>
      <c r="L214" t="n">
        <v>5</v>
      </c>
      <c r="M214" t="n">
        <v>47</v>
      </c>
      <c r="N214" t="n">
        <v>22.13</v>
      </c>
      <c r="O214" t="n">
        <v>17327.69</v>
      </c>
      <c r="P214" t="n">
        <v>334.66</v>
      </c>
      <c r="Q214" t="n">
        <v>795.65</v>
      </c>
      <c r="R214" t="n">
        <v>113.67</v>
      </c>
      <c r="S214" t="n">
        <v>51.23</v>
      </c>
      <c r="T214" t="n">
        <v>29959.82</v>
      </c>
      <c r="U214" t="n">
        <v>0.45</v>
      </c>
      <c r="V214" t="n">
        <v>0.89</v>
      </c>
      <c r="W214" t="n">
        <v>0.19</v>
      </c>
      <c r="X214" t="n">
        <v>1.78</v>
      </c>
      <c r="Y214" t="n">
        <v>0.5</v>
      </c>
      <c r="Z214" t="n">
        <v>10</v>
      </c>
    </row>
    <row r="215">
      <c r="A215" t="n">
        <v>5</v>
      </c>
      <c r="B215" t="n">
        <v>65</v>
      </c>
      <c r="C215" t="inlineStr">
        <is>
          <t xml:space="preserve">CONCLUIDO	</t>
        </is>
      </c>
      <c r="D215" t="n">
        <v>2.8178</v>
      </c>
      <c r="E215" t="n">
        <v>35.49</v>
      </c>
      <c r="F215" t="n">
        <v>32.19</v>
      </c>
      <c r="G215" t="n">
        <v>47.11</v>
      </c>
      <c r="H215" t="n">
        <v>0.76</v>
      </c>
      <c r="I215" t="n">
        <v>41</v>
      </c>
      <c r="J215" t="n">
        <v>139.95</v>
      </c>
      <c r="K215" t="n">
        <v>46.47</v>
      </c>
      <c r="L215" t="n">
        <v>6</v>
      </c>
      <c r="M215" t="n">
        <v>39</v>
      </c>
      <c r="N215" t="n">
        <v>22.49</v>
      </c>
      <c r="O215" t="n">
        <v>17494.97</v>
      </c>
      <c r="P215" t="n">
        <v>327.43</v>
      </c>
      <c r="Q215" t="n">
        <v>795.65</v>
      </c>
      <c r="R215" t="n">
        <v>104.15</v>
      </c>
      <c r="S215" t="n">
        <v>51.23</v>
      </c>
      <c r="T215" t="n">
        <v>25241.68</v>
      </c>
      <c r="U215" t="n">
        <v>0.49</v>
      </c>
      <c r="V215" t="n">
        <v>0.9</v>
      </c>
      <c r="W215" t="n">
        <v>0.17</v>
      </c>
      <c r="X215" t="n">
        <v>1.49</v>
      </c>
      <c r="Y215" t="n">
        <v>0.5</v>
      </c>
      <c r="Z215" t="n">
        <v>10</v>
      </c>
    </row>
    <row r="216">
      <c r="A216" t="n">
        <v>6</v>
      </c>
      <c r="B216" t="n">
        <v>65</v>
      </c>
      <c r="C216" t="inlineStr">
        <is>
          <t xml:space="preserve">CONCLUIDO	</t>
        </is>
      </c>
      <c r="D216" t="n">
        <v>2.8272</v>
      </c>
      <c r="E216" t="n">
        <v>35.37</v>
      </c>
      <c r="F216" t="n">
        <v>32.24</v>
      </c>
      <c r="G216" t="n">
        <v>55.26</v>
      </c>
      <c r="H216" t="n">
        <v>0.88</v>
      </c>
      <c r="I216" t="n">
        <v>35</v>
      </c>
      <c r="J216" t="n">
        <v>141.31</v>
      </c>
      <c r="K216" t="n">
        <v>46.47</v>
      </c>
      <c r="L216" t="n">
        <v>7</v>
      </c>
      <c r="M216" t="n">
        <v>33</v>
      </c>
      <c r="N216" t="n">
        <v>22.85</v>
      </c>
      <c r="O216" t="n">
        <v>17662.75</v>
      </c>
      <c r="P216" t="n">
        <v>323.47</v>
      </c>
      <c r="Q216" t="n">
        <v>795.67</v>
      </c>
      <c r="R216" t="n">
        <v>107</v>
      </c>
      <c r="S216" t="n">
        <v>51.23</v>
      </c>
      <c r="T216" t="n">
        <v>26698.45</v>
      </c>
      <c r="U216" t="n">
        <v>0.48</v>
      </c>
      <c r="V216" t="n">
        <v>0.9</v>
      </c>
      <c r="W216" t="n">
        <v>0.14</v>
      </c>
      <c r="X216" t="n">
        <v>1.53</v>
      </c>
      <c r="Y216" t="n">
        <v>0.5</v>
      </c>
      <c r="Z216" t="n">
        <v>10</v>
      </c>
    </row>
    <row r="217">
      <c r="A217" t="n">
        <v>7</v>
      </c>
      <c r="B217" t="n">
        <v>65</v>
      </c>
      <c r="C217" t="inlineStr">
        <is>
          <t xml:space="preserve">CONCLUIDO	</t>
        </is>
      </c>
      <c r="D217" t="n">
        <v>2.8735</v>
      </c>
      <c r="E217" t="n">
        <v>34.8</v>
      </c>
      <c r="F217" t="n">
        <v>31.8</v>
      </c>
      <c r="G217" t="n">
        <v>63.61</v>
      </c>
      <c r="H217" t="n">
        <v>0.99</v>
      </c>
      <c r="I217" t="n">
        <v>30</v>
      </c>
      <c r="J217" t="n">
        <v>142.68</v>
      </c>
      <c r="K217" t="n">
        <v>46.47</v>
      </c>
      <c r="L217" t="n">
        <v>8</v>
      </c>
      <c r="M217" t="n">
        <v>28</v>
      </c>
      <c r="N217" t="n">
        <v>23.21</v>
      </c>
      <c r="O217" t="n">
        <v>17831.04</v>
      </c>
      <c r="P217" t="n">
        <v>314.19</v>
      </c>
      <c r="Q217" t="n">
        <v>795.64</v>
      </c>
      <c r="R217" t="n">
        <v>91.23999999999999</v>
      </c>
      <c r="S217" t="n">
        <v>51.23</v>
      </c>
      <c r="T217" t="n">
        <v>18839.78</v>
      </c>
      <c r="U217" t="n">
        <v>0.5600000000000001</v>
      </c>
      <c r="V217" t="n">
        <v>0.91</v>
      </c>
      <c r="W217" t="n">
        <v>0.15</v>
      </c>
      <c r="X217" t="n">
        <v>1.1</v>
      </c>
      <c r="Y217" t="n">
        <v>0.5</v>
      </c>
      <c r="Z217" t="n">
        <v>10</v>
      </c>
    </row>
    <row r="218">
      <c r="A218" t="n">
        <v>8</v>
      </c>
      <c r="B218" t="n">
        <v>65</v>
      </c>
      <c r="C218" t="inlineStr">
        <is>
          <t xml:space="preserve">CONCLUIDO	</t>
        </is>
      </c>
      <c r="D218" t="n">
        <v>2.8951</v>
      </c>
      <c r="E218" t="n">
        <v>34.54</v>
      </c>
      <c r="F218" t="n">
        <v>31.65</v>
      </c>
      <c r="G218" t="n">
        <v>73.04000000000001</v>
      </c>
      <c r="H218" t="n">
        <v>1.11</v>
      </c>
      <c r="I218" t="n">
        <v>26</v>
      </c>
      <c r="J218" t="n">
        <v>144.05</v>
      </c>
      <c r="K218" t="n">
        <v>46.47</v>
      </c>
      <c r="L218" t="n">
        <v>9</v>
      </c>
      <c r="M218" t="n">
        <v>24</v>
      </c>
      <c r="N218" t="n">
        <v>23.58</v>
      </c>
      <c r="O218" t="n">
        <v>17999.83</v>
      </c>
      <c r="P218" t="n">
        <v>308.67</v>
      </c>
      <c r="Q218" t="n">
        <v>795.64</v>
      </c>
      <c r="R218" t="n">
        <v>86.08</v>
      </c>
      <c r="S218" t="n">
        <v>51.23</v>
      </c>
      <c r="T218" t="n">
        <v>16283.07</v>
      </c>
      <c r="U218" t="n">
        <v>0.6</v>
      </c>
      <c r="V218" t="n">
        <v>0.91</v>
      </c>
      <c r="W218" t="n">
        <v>0.15</v>
      </c>
      <c r="X218" t="n">
        <v>0.95</v>
      </c>
      <c r="Y218" t="n">
        <v>0.5</v>
      </c>
      <c r="Z218" t="n">
        <v>10</v>
      </c>
    </row>
    <row r="219">
      <c r="A219" t="n">
        <v>9</v>
      </c>
      <c r="B219" t="n">
        <v>65</v>
      </c>
      <c r="C219" t="inlineStr">
        <is>
          <t xml:space="preserve">CONCLUIDO	</t>
        </is>
      </c>
      <c r="D219" t="n">
        <v>2.9119</v>
      </c>
      <c r="E219" t="n">
        <v>34.34</v>
      </c>
      <c r="F219" t="n">
        <v>31.54</v>
      </c>
      <c r="G219" t="n">
        <v>82.27</v>
      </c>
      <c r="H219" t="n">
        <v>1.22</v>
      </c>
      <c r="I219" t="n">
        <v>23</v>
      </c>
      <c r="J219" t="n">
        <v>145.42</v>
      </c>
      <c r="K219" t="n">
        <v>46.47</v>
      </c>
      <c r="L219" t="n">
        <v>10</v>
      </c>
      <c r="M219" t="n">
        <v>21</v>
      </c>
      <c r="N219" t="n">
        <v>23.95</v>
      </c>
      <c r="O219" t="n">
        <v>18169.15</v>
      </c>
      <c r="P219" t="n">
        <v>302.8</v>
      </c>
      <c r="Q219" t="n">
        <v>795.65</v>
      </c>
      <c r="R219" t="n">
        <v>82.22</v>
      </c>
      <c r="S219" t="n">
        <v>51.23</v>
      </c>
      <c r="T219" t="n">
        <v>14366.56</v>
      </c>
      <c r="U219" t="n">
        <v>0.62</v>
      </c>
      <c r="V219" t="n">
        <v>0.92</v>
      </c>
      <c r="W219" t="n">
        <v>0.14</v>
      </c>
      <c r="X219" t="n">
        <v>0.83</v>
      </c>
      <c r="Y219" t="n">
        <v>0.5</v>
      </c>
      <c r="Z219" t="n">
        <v>10</v>
      </c>
    </row>
    <row r="220">
      <c r="A220" t="n">
        <v>10</v>
      </c>
      <c r="B220" t="n">
        <v>65</v>
      </c>
      <c r="C220" t="inlineStr">
        <is>
          <t xml:space="preserve">CONCLUIDO	</t>
        </is>
      </c>
      <c r="D220" t="n">
        <v>2.9239</v>
      </c>
      <c r="E220" t="n">
        <v>34.2</v>
      </c>
      <c r="F220" t="n">
        <v>31.45</v>
      </c>
      <c r="G220" t="n">
        <v>89.86</v>
      </c>
      <c r="H220" t="n">
        <v>1.33</v>
      </c>
      <c r="I220" t="n">
        <v>21</v>
      </c>
      <c r="J220" t="n">
        <v>146.8</v>
      </c>
      <c r="K220" t="n">
        <v>46.47</v>
      </c>
      <c r="L220" t="n">
        <v>11</v>
      </c>
      <c r="M220" t="n">
        <v>19</v>
      </c>
      <c r="N220" t="n">
        <v>24.33</v>
      </c>
      <c r="O220" t="n">
        <v>18338.99</v>
      </c>
      <c r="P220" t="n">
        <v>296.91</v>
      </c>
      <c r="Q220" t="n">
        <v>795.64</v>
      </c>
      <c r="R220" t="n">
        <v>79.26000000000001</v>
      </c>
      <c r="S220" t="n">
        <v>51.23</v>
      </c>
      <c r="T220" t="n">
        <v>12896.56</v>
      </c>
      <c r="U220" t="n">
        <v>0.65</v>
      </c>
      <c r="V220" t="n">
        <v>0.92</v>
      </c>
      <c r="W220" t="n">
        <v>0.14</v>
      </c>
      <c r="X220" t="n">
        <v>0.74</v>
      </c>
      <c r="Y220" t="n">
        <v>0.5</v>
      </c>
      <c r="Z220" t="n">
        <v>10</v>
      </c>
    </row>
    <row r="221">
      <c r="A221" t="n">
        <v>11</v>
      </c>
      <c r="B221" t="n">
        <v>65</v>
      </c>
      <c r="C221" t="inlineStr">
        <is>
          <t xml:space="preserve">CONCLUIDO	</t>
        </is>
      </c>
      <c r="D221" t="n">
        <v>2.9382</v>
      </c>
      <c r="E221" t="n">
        <v>34.03</v>
      </c>
      <c r="F221" t="n">
        <v>31.34</v>
      </c>
      <c r="G221" t="n">
        <v>98.95999999999999</v>
      </c>
      <c r="H221" t="n">
        <v>1.43</v>
      </c>
      <c r="I221" t="n">
        <v>19</v>
      </c>
      <c r="J221" t="n">
        <v>148.18</v>
      </c>
      <c r="K221" t="n">
        <v>46.47</v>
      </c>
      <c r="L221" t="n">
        <v>12</v>
      </c>
      <c r="M221" t="n">
        <v>17</v>
      </c>
      <c r="N221" t="n">
        <v>24.71</v>
      </c>
      <c r="O221" t="n">
        <v>18509.36</v>
      </c>
      <c r="P221" t="n">
        <v>291.41</v>
      </c>
      <c r="Q221" t="n">
        <v>795.64</v>
      </c>
      <c r="R221" t="n">
        <v>75.52</v>
      </c>
      <c r="S221" t="n">
        <v>51.23</v>
      </c>
      <c r="T221" t="n">
        <v>11034.15</v>
      </c>
      <c r="U221" t="n">
        <v>0.68</v>
      </c>
      <c r="V221" t="n">
        <v>0.92</v>
      </c>
      <c r="W221" t="n">
        <v>0.14</v>
      </c>
      <c r="X221" t="n">
        <v>0.63</v>
      </c>
      <c r="Y221" t="n">
        <v>0.5</v>
      </c>
      <c r="Z221" t="n">
        <v>10</v>
      </c>
    </row>
    <row r="222">
      <c r="A222" t="n">
        <v>12</v>
      </c>
      <c r="B222" t="n">
        <v>65</v>
      </c>
      <c r="C222" t="inlineStr">
        <is>
          <t xml:space="preserve">CONCLUIDO	</t>
        </is>
      </c>
      <c r="D222" t="n">
        <v>2.9459</v>
      </c>
      <c r="E222" t="n">
        <v>33.95</v>
      </c>
      <c r="F222" t="n">
        <v>31.3</v>
      </c>
      <c r="G222" t="n">
        <v>110.48</v>
      </c>
      <c r="H222" t="n">
        <v>1.54</v>
      </c>
      <c r="I222" t="n">
        <v>17</v>
      </c>
      <c r="J222" t="n">
        <v>149.56</v>
      </c>
      <c r="K222" t="n">
        <v>46.47</v>
      </c>
      <c r="L222" t="n">
        <v>13</v>
      </c>
      <c r="M222" t="n">
        <v>15</v>
      </c>
      <c r="N222" t="n">
        <v>25.1</v>
      </c>
      <c r="O222" t="n">
        <v>18680.25</v>
      </c>
      <c r="P222" t="n">
        <v>284.96</v>
      </c>
      <c r="Q222" t="n">
        <v>795.64</v>
      </c>
      <c r="R222" t="n">
        <v>74.45999999999999</v>
      </c>
      <c r="S222" t="n">
        <v>51.23</v>
      </c>
      <c r="T222" t="n">
        <v>10514.46</v>
      </c>
      <c r="U222" t="n">
        <v>0.6899999999999999</v>
      </c>
      <c r="V222" t="n">
        <v>0.92</v>
      </c>
      <c r="W222" t="n">
        <v>0.13</v>
      </c>
      <c r="X222" t="n">
        <v>0.6</v>
      </c>
      <c r="Y222" t="n">
        <v>0.5</v>
      </c>
      <c r="Z222" t="n">
        <v>10</v>
      </c>
    </row>
    <row r="223">
      <c r="A223" t="n">
        <v>13</v>
      </c>
      <c r="B223" t="n">
        <v>65</v>
      </c>
      <c r="C223" t="inlineStr">
        <is>
          <t xml:space="preserve">CONCLUIDO	</t>
        </is>
      </c>
      <c r="D223" t="n">
        <v>2.9503</v>
      </c>
      <c r="E223" t="n">
        <v>33.89</v>
      </c>
      <c r="F223" t="n">
        <v>31.28</v>
      </c>
      <c r="G223" t="n">
        <v>117.29</v>
      </c>
      <c r="H223" t="n">
        <v>1.64</v>
      </c>
      <c r="I223" t="n">
        <v>16</v>
      </c>
      <c r="J223" t="n">
        <v>150.95</v>
      </c>
      <c r="K223" t="n">
        <v>46.47</v>
      </c>
      <c r="L223" t="n">
        <v>14</v>
      </c>
      <c r="M223" t="n">
        <v>14</v>
      </c>
      <c r="N223" t="n">
        <v>25.49</v>
      </c>
      <c r="O223" t="n">
        <v>18851.69</v>
      </c>
      <c r="P223" t="n">
        <v>279.61</v>
      </c>
      <c r="Q223" t="n">
        <v>795.64</v>
      </c>
      <c r="R223" t="n">
        <v>73.72</v>
      </c>
      <c r="S223" t="n">
        <v>51.23</v>
      </c>
      <c r="T223" t="n">
        <v>10151.01</v>
      </c>
      <c r="U223" t="n">
        <v>0.6899999999999999</v>
      </c>
      <c r="V223" t="n">
        <v>0.92</v>
      </c>
      <c r="W223" t="n">
        <v>0.13</v>
      </c>
      <c r="X223" t="n">
        <v>0.57</v>
      </c>
      <c r="Y223" t="n">
        <v>0.5</v>
      </c>
      <c r="Z223" t="n">
        <v>10</v>
      </c>
    </row>
    <row r="224">
      <c r="A224" t="n">
        <v>14</v>
      </c>
      <c r="B224" t="n">
        <v>65</v>
      </c>
      <c r="C224" t="inlineStr">
        <is>
          <t xml:space="preserve">CONCLUIDO	</t>
        </is>
      </c>
      <c r="D224" t="n">
        <v>2.955</v>
      </c>
      <c r="E224" t="n">
        <v>33.84</v>
      </c>
      <c r="F224" t="n">
        <v>31.25</v>
      </c>
      <c r="G224" t="n">
        <v>125.01</v>
      </c>
      <c r="H224" t="n">
        <v>1.74</v>
      </c>
      <c r="I224" t="n">
        <v>15</v>
      </c>
      <c r="J224" t="n">
        <v>152.35</v>
      </c>
      <c r="K224" t="n">
        <v>46.47</v>
      </c>
      <c r="L224" t="n">
        <v>15</v>
      </c>
      <c r="M224" t="n">
        <v>11</v>
      </c>
      <c r="N224" t="n">
        <v>25.88</v>
      </c>
      <c r="O224" t="n">
        <v>19023.66</v>
      </c>
      <c r="P224" t="n">
        <v>272.45</v>
      </c>
      <c r="Q224" t="n">
        <v>795.64</v>
      </c>
      <c r="R224" t="n">
        <v>72.76000000000001</v>
      </c>
      <c r="S224" t="n">
        <v>51.23</v>
      </c>
      <c r="T224" t="n">
        <v>9674.059999999999</v>
      </c>
      <c r="U224" t="n">
        <v>0.7</v>
      </c>
      <c r="V224" t="n">
        <v>0.92</v>
      </c>
      <c r="W224" t="n">
        <v>0.13</v>
      </c>
      <c r="X224" t="n">
        <v>0.55</v>
      </c>
      <c r="Y224" t="n">
        <v>0.5</v>
      </c>
      <c r="Z224" t="n">
        <v>10</v>
      </c>
    </row>
    <row r="225">
      <c r="A225" t="n">
        <v>15</v>
      </c>
      <c r="B225" t="n">
        <v>65</v>
      </c>
      <c r="C225" t="inlineStr">
        <is>
          <t xml:space="preserve">CONCLUIDO	</t>
        </is>
      </c>
      <c r="D225" t="n">
        <v>2.9606</v>
      </c>
      <c r="E225" t="n">
        <v>33.78</v>
      </c>
      <c r="F225" t="n">
        <v>31.22</v>
      </c>
      <c r="G225" t="n">
        <v>133.78</v>
      </c>
      <c r="H225" t="n">
        <v>1.84</v>
      </c>
      <c r="I225" t="n">
        <v>14</v>
      </c>
      <c r="J225" t="n">
        <v>153.75</v>
      </c>
      <c r="K225" t="n">
        <v>46.47</v>
      </c>
      <c r="L225" t="n">
        <v>16</v>
      </c>
      <c r="M225" t="n">
        <v>4</v>
      </c>
      <c r="N225" t="n">
        <v>26.28</v>
      </c>
      <c r="O225" t="n">
        <v>19196.18</v>
      </c>
      <c r="P225" t="n">
        <v>271.63</v>
      </c>
      <c r="Q225" t="n">
        <v>795.66</v>
      </c>
      <c r="R225" t="n">
        <v>71.08</v>
      </c>
      <c r="S225" t="n">
        <v>51.23</v>
      </c>
      <c r="T225" t="n">
        <v>8842.209999999999</v>
      </c>
      <c r="U225" t="n">
        <v>0.72</v>
      </c>
      <c r="V225" t="n">
        <v>0.92</v>
      </c>
      <c r="W225" t="n">
        <v>0.14</v>
      </c>
      <c r="X225" t="n">
        <v>0.51</v>
      </c>
      <c r="Y225" t="n">
        <v>0.5</v>
      </c>
      <c r="Z225" t="n">
        <v>10</v>
      </c>
    </row>
    <row r="226">
      <c r="A226" t="n">
        <v>16</v>
      </c>
      <c r="B226" t="n">
        <v>65</v>
      </c>
      <c r="C226" t="inlineStr">
        <is>
          <t xml:space="preserve">CONCLUIDO	</t>
        </is>
      </c>
      <c r="D226" t="n">
        <v>2.9623</v>
      </c>
      <c r="E226" t="n">
        <v>33.76</v>
      </c>
      <c r="F226" t="n">
        <v>31.2</v>
      </c>
      <c r="G226" t="n">
        <v>133.7</v>
      </c>
      <c r="H226" t="n">
        <v>1.94</v>
      </c>
      <c r="I226" t="n">
        <v>14</v>
      </c>
      <c r="J226" t="n">
        <v>155.15</v>
      </c>
      <c r="K226" t="n">
        <v>46.47</v>
      </c>
      <c r="L226" t="n">
        <v>17</v>
      </c>
      <c r="M226" t="n">
        <v>0</v>
      </c>
      <c r="N226" t="n">
        <v>26.68</v>
      </c>
      <c r="O226" t="n">
        <v>19369.26</v>
      </c>
      <c r="P226" t="n">
        <v>272.2</v>
      </c>
      <c r="Q226" t="n">
        <v>795.64</v>
      </c>
      <c r="R226" t="n">
        <v>70.26000000000001</v>
      </c>
      <c r="S226" t="n">
        <v>51.23</v>
      </c>
      <c r="T226" t="n">
        <v>8428.59</v>
      </c>
      <c r="U226" t="n">
        <v>0.73</v>
      </c>
      <c r="V226" t="n">
        <v>0.93</v>
      </c>
      <c r="W226" t="n">
        <v>0.15</v>
      </c>
      <c r="X226" t="n">
        <v>0.49</v>
      </c>
      <c r="Y226" t="n">
        <v>0.5</v>
      </c>
      <c r="Z226" t="n">
        <v>10</v>
      </c>
    </row>
    <row r="227">
      <c r="A227" t="n">
        <v>0</v>
      </c>
      <c r="B227" t="n">
        <v>75</v>
      </c>
      <c r="C227" t="inlineStr">
        <is>
          <t xml:space="preserve">CONCLUIDO	</t>
        </is>
      </c>
      <c r="D227" t="n">
        <v>1.6474</v>
      </c>
      <c r="E227" t="n">
        <v>60.7</v>
      </c>
      <c r="F227" t="n">
        <v>46.3</v>
      </c>
      <c r="G227" t="n">
        <v>7</v>
      </c>
      <c r="H227" t="n">
        <v>0.12</v>
      </c>
      <c r="I227" t="n">
        <v>397</v>
      </c>
      <c r="J227" t="n">
        <v>150.44</v>
      </c>
      <c r="K227" t="n">
        <v>49.1</v>
      </c>
      <c r="L227" t="n">
        <v>1</v>
      </c>
      <c r="M227" t="n">
        <v>395</v>
      </c>
      <c r="N227" t="n">
        <v>25.34</v>
      </c>
      <c r="O227" t="n">
        <v>18787.76</v>
      </c>
      <c r="P227" t="n">
        <v>544.24</v>
      </c>
      <c r="Q227" t="n">
        <v>795.79</v>
      </c>
      <c r="R227" t="n">
        <v>576.5599999999999</v>
      </c>
      <c r="S227" t="n">
        <v>51.23</v>
      </c>
      <c r="T227" t="n">
        <v>259667.27</v>
      </c>
      <c r="U227" t="n">
        <v>0.09</v>
      </c>
      <c r="V227" t="n">
        <v>0.62</v>
      </c>
      <c r="W227" t="n">
        <v>0.74</v>
      </c>
      <c r="X227" t="n">
        <v>15.59</v>
      </c>
      <c r="Y227" t="n">
        <v>0.5</v>
      </c>
      <c r="Z227" t="n">
        <v>10</v>
      </c>
    </row>
    <row r="228">
      <c r="A228" t="n">
        <v>1</v>
      </c>
      <c r="B228" t="n">
        <v>75</v>
      </c>
      <c r="C228" t="inlineStr">
        <is>
          <t xml:space="preserve">CONCLUIDO	</t>
        </is>
      </c>
      <c r="D228" t="n">
        <v>2.2946</v>
      </c>
      <c r="E228" t="n">
        <v>43.58</v>
      </c>
      <c r="F228" t="n">
        <v>36.57</v>
      </c>
      <c r="G228" t="n">
        <v>14.16</v>
      </c>
      <c r="H228" t="n">
        <v>0.23</v>
      </c>
      <c r="I228" t="n">
        <v>155</v>
      </c>
      <c r="J228" t="n">
        <v>151.83</v>
      </c>
      <c r="K228" t="n">
        <v>49.1</v>
      </c>
      <c r="L228" t="n">
        <v>2</v>
      </c>
      <c r="M228" t="n">
        <v>153</v>
      </c>
      <c r="N228" t="n">
        <v>25.73</v>
      </c>
      <c r="O228" t="n">
        <v>18959.54</v>
      </c>
      <c r="P228" t="n">
        <v>425.46</v>
      </c>
      <c r="Q228" t="n">
        <v>795.7</v>
      </c>
      <c r="R228" t="n">
        <v>250.57</v>
      </c>
      <c r="S228" t="n">
        <v>51.23</v>
      </c>
      <c r="T228" t="n">
        <v>97880.58</v>
      </c>
      <c r="U228" t="n">
        <v>0.2</v>
      </c>
      <c r="V228" t="n">
        <v>0.79</v>
      </c>
      <c r="W228" t="n">
        <v>0.36</v>
      </c>
      <c r="X228" t="n">
        <v>5.86</v>
      </c>
      <c r="Y228" t="n">
        <v>0.5</v>
      </c>
      <c r="Z228" t="n">
        <v>10</v>
      </c>
    </row>
    <row r="229">
      <c r="A229" t="n">
        <v>2</v>
      </c>
      <c r="B229" t="n">
        <v>75</v>
      </c>
      <c r="C229" t="inlineStr">
        <is>
          <t xml:space="preserve">CONCLUIDO	</t>
        </is>
      </c>
      <c r="D229" t="n">
        <v>2.5321</v>
      </c>
      <c r="E229" t="n">
        <v>39.49</v>
      </c>
      <c r="F229" t="n">
        <v>34.28</v>
      </c>
      <c r="G229" t="n">
        <v>21.43</v>
      </c>
      <c r="H229" t="n">
        <v>0.35</v>
      </c>
      <c r="I229" t="n">
        <v>96</v>
      </c>
      <c r="J229" t="n">
        <v>153.23</v>
      </c>
      <c r="K229" t="n">
        <v>49.1</v>
      </c>
      <c r="L229" t="n">
        <v>3</v>
      </c>
      <c r="M229" t="n">
        <v>94</v>
      </c>
      <c r="N229" t="n">
        <v>26.13</v>
      </c>
      <c r="O229" t="n">
        <v>19131.85</v>
      </c>
      <c r="P229" t="n">
        <v>394.78</v>
      </c>
      <c r="Q229" t="n">
        <v>795.6799999999999</v>
      </c>
      <c r="R229" t="n">
        <v>173.8</v>
      </c>
      <c r="S229" t="n">
        <v>51.23</v>
      </c>
      <c r="T229" t="n">
        <v>59789.98</v>
      </c>
      <c r="U229" t="n">
        <v>0.29</v>
      </c>
      <c r="V229" t="n">
        <v>0.84</v>
      </c>
      <c r="W229" t="n">
        <v>0.26</v>
      </c>
      <c r="X229" t="n">
        <v>3.58</v>
      </c>
      <c r="Y229" t="n">
        <v>0.5</v>
      </c>
      <c r="Z229" t="n">
        <v>10</v>
      </c>
    </row>
    <row r="230">
      <c r="A230" t="n">
        <v>3</v>
      </c>
      <c r="B230" t="n">
        <v>75</v>
      </c>
      <c r="C230" t="inlineStr">
        <is>
          <t xml:space="preserve">CONCLUIDO	</t>
        </is>
      </c>
      <c r="D230" t="n">
        <v>2.6488</v>
      </c>
      <c r="E230" t="n">
        <v>37.75</v>
      </c>
      <c r="F230" t="n">
        <v>33.34</v>
      </c>
      <c r="G230" t="n">
        <v>28.58</v>
      </c>
      <c r="H230" t="n">
        <v>0.46</v>
      </c>
      <c r="I230" t="n">
        <v>70</v>
      </c>
      <c r="J230" t="n">
        <v>154.63</v>
      </c>
      <c r="K230" t="n">
        <v>49.1</v>
      </c>
      <c r="L230" t="n">
        <v>4</v>
      </c>
      <c r="M230" t="n">
        <v>68</v>
      </c>
      <c r="N230" t="n">
        <v>26.53</v>
      </c>
      <c r="O230" t="n">
        <v>19304.72</v>
      </c>
      <c r="P230" t="n">
        <v>380.28</v>
      </c>
      <c r="Q230" t="n">
        <v>795.67</v>
      </c>
      <c r="R230" t="n">
        <v>142.5</v>
      </c>
      <c r="S230" t="n">
        <v>51.23</v>
      </c>
      <c r="T230" t="n">
        <v>44272.03</v>
      </c>
      <c r="U230" t="n">
        <v>0.36</v>
      </c>
      <c r="V230" t="n">
        <v>0.87</v>
      </c>
      <c r="W230" t="n">
        <v>0.22</v>
      </c>
      <c r="X230" t="n">
        <v>2.63</v>
      </c>
      <c r="Y230" t="n">
        <v>0.5</v>
      </c>
      <c r="Z230" t="n">
        <v>10</v>
      </c>
    </row>
    <row r="231">
      <c r="A231" t="n">
        <v>4</v>
      </c>
      <c r="B231" t="n">
        <v>75</v>
      </c>
      <c r="C231" t="inlineStr">
        <is>
          <t xml:space="preserve">CONCLUIDO	</t>
        </is>
      </c>
      <c r="D231" t="n">
        <v>2.732</v>
      </c>
      <c r="E231" t="n">
        <v>36.6</v>
      </c>
      <c r="F231" t="n">
        <v>32.68</v>
      </c>
      <c r="G231" t="n">
        <v>36.31</v>
      </c>
      <c r="H231" t="n">
        <v>0.57</v>
      </c>
      <c r="I231" t="n">
        <v>54</v>
      </c>
      <c r="J231" t="n">
        <v>156.03</v>
      </c>
      <c r="K231" t="n">
        <v>49.1</v>
      </c>
      <c r="L231" t="n">
        <v>5</v>
      </c>
      <c r="M231" t="n">
        <v>52</v>
      </c>
      <c r="N231" t="n">
        <v>26.94</v>
      </c>
      <c r="O231" t="n">
        <v>19478.15</v>
      </c>
      <c r="P231" t="n">
        <v>368.82</v>
      </c>
      <c r="Q231" t="n">
        <v>795.67</v>
      </c>
      <c r="R231" t="n">
        <v>120.22</v>
      </c>
      <c r="S231" t="n">
        <v>51.23</v>
      </c>
      <c r="T231" t="n">
        <v>33209.7</v>
      </c>
      <c r="U231" t="n">
        <v>0.43</v>
      </c>
      <c r="V231" t="n">
        <v>0.88</v>
      </c>
      <c r="W231" t="n">
        <v>0.19</v>
      </c>
      <c r="X231" t="n">
        <v>1.97</v>
      </c>
      <c r="Y231" t="n">
        <v>0.5</v>
      </c>
      <c r="Z231" t="n">
        <v>10</v>
      </c>
    </row>
    <row r="232">
      <c r="A232" t="n">
        <v>5</v>
      </c>
      <c r="B232" t="n">
        <v>75</v>
      </c>
      <c r="C232" t="inlineStr">
        <is>
          <t xml:space="preserve">CONCLUIDO	</t>
        </is>
      </c>
      <c r="D232" t="n">
        <v>2.7779</v>
      </c>
      <c r="E232" t="n">
        <v>36</v>
      </c>
      <c r="F232" t="n">
        <v>32.35</v>
      </c>
      <c r="G232" t="n">
        <v>43.13</v>
      </c>
      <c r="H232" t="n">
        <v>0.67</v>
      </c>
      <c r="I232" t="n">
        <v>45</v>
      </c>
      <c r="J232" t="n">
        <v>157.44</v>
      </c>
      <c r="K232" t="n">
        <v>49.1</v>
      </c>
      <c r="L232" t="n">
        <v>6</v>
      </c>
      <c r="M232" t="n">
        <v>43</v>
      </c>
      <c r="N232" t="n">
        <v>27.35</v>
      </c>
      <c r="O232" t="n">
        <v>19652.13</v>
      </c>
      <c r="P232" t="n">
        <v>361.93</v>
      </c>
      <c r="Q232" t="n">
        <v>795.67</v>
      </c>
      <c r="R232" t="n">
        <v>109.27</v>
      </c>
      <c r="S232" t="n">
        <v>51.23</v>
      </c>
      <c r="T232" t="n">
        <v>27781.36</v>
      </c>
      <c r="U232" t="n">
        <v>0.47</v>
      </c>
      <c r="V232" t="n">
        <v>0.89</v>
      </c>
      <c r="W232" t="n">
        <v>0.18</v>
      </c>
      <c r="X232" t="n">
        <v>1.64</v>
      </c>
      <c r="Y232" t="n">
        <v>0.5</v>
      </c>
      <c r="Z232" t="n">
        <v>10</v>
      </c>
    </row>
    <row r="233">
      <c r="A233" t="n">
        <v>6</v>
      </c>
      <c r="B233" t="n">
        <v>75</v>
      </c>
      <c r="C233" t="inlineStr">
        <is>
          <t xml:space="preserve">CONCLUIDO	</t>
        </is>
      </c>
      <c r="D233" t="n">
        <v>2.8171</v>
      </c>
      <c r="E233" t="n">
        <v>35.5</v>
      </c>
      <c r="F233" t="n">
        <v>32.06</v>
      </c>
      <c r="G233" t="n">
        <v>50.62</v>
      </c>
      <c r="H233" t="n">
        <v>0.78</v>
      </c>
      <c r="I233" t="n">
        <v>38</v>
      </c>
      <c r="J233" t="n">
        <v>158.86</v>
      </c>
      <c r="K233" t="n">
        <v>49.1</v>
      </c>
      <c r="L233" t="n">
        <v>7</v>
      </c>
      <c r="M233" t="n">
        <v>36</v>
      </c>
      <c r="N233" t="n">
        <v>27.77</v>
      </c>
      <c r="O233" t="n">
        <v>19826.68</v>
      </c>
      <c r="P233" t="n">
        <v>354.81</v>
      </c>
      <c r="Q233" t="n">
        <v>795.64</v>
      </c>
      <c r="R233" t="n">
        <v>99.54000000000001</v>
      </c>
      <c r="S233" t="n">
        <v>51.23</v>
      </c>
      <c r="T233" t="n">
        <v>22951.79</v>
      </c>
      <c r="U233" t="n">
        <v>0.51</v>
      </c>
      <c r="V233" t="n">
        <v>0.9</v>
      </c>
      <c r="W233" t="n">
        <v>0.17</v>
      </c>
      <c r="X233" t="n">
        <v>1.35</v>
      </c>
      <c r="Y233" t="n">
        <v>0.5</v>
      </c>
      <c r="Z233" t="n">
        <v>10</v>
      </c>
    </row>
    <row r="234">
      <c r="A234" t="n">
        <v>7</v>
      </c>
      <c r="B234" t="n">
        <v>75</v>
      </c>
      <c r="C234" t="inlineStr">
        <is>
          <t xml:space="preserve">CONCLUIDO	</t>
        </is>
      </c>
      <c r="D234" t="n">
        <v>2.84</v>
      </c>
      <c r="E234" t="n">
        <v>35.21</v>
      </c>
      <c r="F234" t="n">
        <v>31.93</v>
      </c>
      <c r="G234" t="n">
        <v>58.05</v>
      </c>
      <c r="H234" t="n">
        <v>0.88</v>
      </c>
      <c r="I234" t="n">
        <v>33</v>
      </c>
      <c r="J234" t="n">
        <v>160.28</v>
      </c>
      <c r="K234" t="n">
        <v>49.1</v>
      </c>
      <c r="L234" t="n">
        <v>8</v>
      </c>
      <c r="M234" t="n">
        <v>31</v>
      </c>
      <c r="N234" t="n">
        <v>28.19</v>
      </c>
      <c r="O234" t="n">
        <v>20001.93</v>
      </c>
      <c r="P234" t="n">
        <v>349.53</v>
      </c>
      <c r="Q234" t="n">
        <v>795.64</v>
      </c>
      <c r="R234" t="n">
        <v>95.42</v>
      </c>
      <c r="S234" t="n">
        <v>51.23</v>
      </c>
      <c r="T234" t="n">
        <v>20917.43</v>
      </c>
      <c r="U234" t="n">
        <v>0.54</v>
      </c>
      <c r="V234" t="n">
        <v>0.9</v>
      </c>
      <c r="W234" t="n">
        <v>0.16</v>
      </c>
      <c r="X234" t="n">
        <v>1.22</v>
      </c>
      <c r="Y234" t="n">
        <v>0.5</v>
      </c>
      <c r="Z234" t="n">
        <v>10</v>
      </c>
    </row>
    <row r="235">
      <c r="A235" t="n">
        <v>8</v>
      </c>
      <c r="B235" t="n">
        <v>75</v>
      </c>
      <c r="C235" t="inlineStr">
        <is>
          <t xml:space="preserve">CONCLUIDO	</t>
        </is>
      </c>
      <c r="D235" t="n">
        <v>2.8627</v>
      </c>
      <c r="E235" t="n">
        <v>34.93</v>
      </c>
      <c r="F235" t="n">
        <v>31.77</v>
      </c>
      <c r="G235" t="n">
        <v>65.73</v>
      </c>
      <c r="H235" t="n">
        <v>0.99</v>
      </c>
      <c r="I235" t="n">
        <v>29</v>
      </c>
      <c r="J235" t="n">
        <v>161.71</v>
      </c>
      <c r="K235" t="n">
        <v>49.1</v>
      </c>
      <c r="L235" t="n">
        <v>9</v>
      </c>
      <c r="M235" t="n">
        <v>27</v>
      </c>
      <c r="N235" t="n">
        <v>28.61</v>
      </c>
      <c r="O235" t="n">
        <v>20177.64</v>
      </c>
      <c r="P235" t="n">
        <v>344.33</v>
      </c>
      <c r="Q235" t="n">
        <v>795.64</v>
      </c>
      <c r="R235" t="n">
        <v>90.12</v>
      </c>
      <c r="S235" t="n">
        <v>51.23</v>
      </c>
      <c r="T235" t="n">
        <v>18284.97</v>
      </c>
      <c r="U235" t="n">
        <v>0.57</v>
      </c>
      <c r="V235" t="n">
        <v>0.91</v>
      </c>
      <c r="W235" t="n">
        <v>0.15</v>
      </c>
      <c r="X235" t="n">
        <v>1.06</v>
      </c>
      <c r="Y235" t="n">
        <v>0.5</v>
      </c>
      <c r="Z235" t="n">
        <v>10</v>
      </c>
    </row>
    <row r="236">
      <c r="A236" t="n">
        <v>9</v>
      </c>
      <c r="B236" t="n">
        <v>75</v>
      </c>
      <c r="C236" t="inlineStr">
        <is>
          <t xml:space="preserve">CONCLUIDO	</t>
        </is>
      </c>
      <c r="D236" t="n">
        <v>2.8803</v>
      </c>
      <c r="E236" t="n">
        <v>34.72</v>
      </c>
      <c r="F236" t="n">
        <v>31.65</v>
      </c>
      <c r="G236" t="n">
        <v>73.03</v>
      </c>
      <c r="H236" t="n">
        <v>1.09</v>
      </c>
      <c r="I236" t="n">
        <v>26</v>
      </c>
      <c r="J236" t="n">
        <v>163.13</v>
      </c>
      <c r="K236" t="n">
        <v>49.1</v>
      </c>
      <c r="L236" t="n">
        <v>10</v>
      </c>
      <c r="M236" t="n">
        <v>24</v>
      </c>
      <c r="N236" t="n">
        <v>29.04</v>
      </c>
      <c r="O236" t="n">
        <v>20353.94</v>
      </c>
      <c r="P236" t="n">
        <v>339.39</v>
      </c>
      <c r="Q236" t="n">
        <v>795.64</v>
      </c>
      <c r="R236" t="n">
        <v>85.98999999999999</v>
      </c>
      <c r="S236" t="n">
        <v>51.23</v>
      </c>
      <c r="T236" t="n">
        <v>16234.01</v>
      </c>
      <c r="U236" t="n">
        <v>0.6</v>
      </c>
      <c r="V236" t="n">
        <v>0.91</v>
      </c>
      <c r="W236" t="n">
        <v>0.15</v>
      </c>
      <c r="X236" t="n">
        <v>0.9399999999999999</v>
      </c>
      <c r="Y236" t="n">
        <v>0.5</v>
      </c>
      <c r="Z236" t="n">
        <v>10</v>
      </c>
    </row>
    <row r="237">
      <c r="A237" t="n">
        <v>10</v>
      </c>
      <c r="B237" t="n">
        <v>75</v>
      </c>
      <c r="C237" t="inlineStr">
        <is>
          <t xml:space="preserve">CONCLUIDO	</t>
        </is>
      </c>
      <c r="D237" t="n">
        <v>2.8975</v>
      </c>
      <c r="E237" t="n">
        <v>34.51</v>
      </c>
      <c r="F237" t="n">
        <v>31.53</v>
      </c>
      <c r="G237" t="n">
        <v>82.26000000000001</v>
      </c>
      <c r="H237" t="n">
        <v>1.18</v>
      </c>
      <c r="I237" t="n">
        <v>23</v>
      </c>
      <c r="J237" t="n">
        <v>164.57</v>
      </c>
      <c r="K237" t="n">
        <v>49.1</v>
      </c>
      <c r="L237" t="n">
        <v>11</v>
      </c>
      <c r="M237" t="n">
        <v>21</v>
      </c>
      <c r="N237" t="n">
        <v>29.47</v>
      </c>
      <c r="O237" t="n">
        <v>20530.82</v>
      </c>
      <c r="P237" t="n">
        <v>334.48</v>
      </c>
      <c r="Q237" t="n">
        <v>795.65</v>
      </c>
      <c r="R237" t="n">
        <v>82.12</v>
      </c>
      <c r="S237" t="n">
        <v>51.23</v>
      </c>
      <c r="T237" t="n">
        <v>14314.35</v>
      </c>
      <c r="U237" t="n">
        <v>0.62</v>
      </c>
      <c r="V237" t="n">
        <v>0.92</v>
      </c>
      <c r="W237" t="n">
        <v>0.14</v>
      </c>
      <c r="X237" t="n">
        <v>0.83</v>
      </c>
      <c r="Y237" t="n">
        <v>0.5</v>
      </c>
      <c r="Z237" t="n">
        <v>10</v>
      </c>
    </row>
    <row r="238">
      <c r="A238" t="n">
        <v>11</v>
      </c>
      <c r="B238" t="n">
        <v>75</v>
      </c>
      <c r="C238" t="inlineStr">
        <is>
          <t xml:space="preserve">CONCLUIDO	</t>
        </is>
      </c>
      <c r="D238" t="n">
        <v>2.9086</v>
      </c>
      <c r="E238" t="n">
        <v>34.38</v>
      </c>
      <c r="F238" t="n">
        <v>31.46</v>
      </c>
      <c r="G238" t="n">
        <v>89.89</v>
      </c>
      <c r="H238" t="n">
        <v>1.28</v>
      </c>
      <c r="I238" t="n">
        <v>21</v>
      </c>
      <c r="J238" t="n">
        <v>166.01</v>
      </c>
      <c r="K238" t="n">
        <v>49.1</v>
      </c>
      <c r="L238" t="n">
        <v>12</v>
      </c>
      <c r="M238" t="n">
        <v>19</v>
      </c>
      <c r="N238" t="n">
        <v>29.91</v>
      </c>
      <c r="O238" t="n">
        <v>20708.3</v>
      </c>
      <c r="P238" t="n">
        <v>329.29</v>
      </c>
      <c r="Q238" t="n">
        <v>795.64</v>
      </c>
      <c r="R238" t="n">
        <v>79.79000000000001</v>
      </c>
      <c r="S238" t="n">
        <v>51.23</v>
      </c>
      <c r="T238" t="n">
        <v>13161.72</v>
      </c>
      <c r="U238" t="n">
        <v>0.64</v>
      </c>
      <c r="V238" t="n">
        <v>0.92</v>
      </c>
      <c r="W238" t="n">
        <v>0.14</v>
      </c>
      <c r="X238" t="n">
        <v>0.76</v>
      </c>
      <c r="Y238" t="n">
        <v>0.5</v>
      </c>
      <c r="Z238" t="n">
        <v>10</v>
      </c>
    </row>
    <row r="239">
      <c r="A239" t="n">
        <v>12</v>
      </c>
      <c r="B239" t="n">
        <v>75</v>
      </c>
      <c r="C239" t="inlineStr">
        <is>
          <t xml:space="preserve">CONCLUIDO	</t>
        </is>
      </c>
      <c r="D239" t="n">
        <v>2.9225</v>
      </c>
      <c r="E239" t="n">
        <v>34.22</v>
      </c>
      <c r="F239" t="n">
        <v>31.36</v>
      </c>
      <c r="G239" t="n">
        <v>99.03</v>
      </c>
      <c r="H239" t="n">
        <v>1.38</v>
      </c>
      <c r="I239" t="n">
        <v>19</v>
      </c>
      <c r="J239" t="n">
        <v>167.45</v>
      </c>
      <c r="K239" t="n">
        <v>49.1</v>
      </c>
      <c r="L239" t="n">
        <v>13</v>
      </c>
      <c r="M239" t="n">
        <v>17</v>
      </c>
      <c r="N239" t="n">
        <v>30.36</v>
      </c>
      <c r="O239" t="n">
        <v>20886.38</v>
      </c>
      <c r="P239" t="n">
        <v>323.92</v>
      </c>
      <c r="Q239" t="n">
        <v>795.64</v>
      </c>
      <c r="R239" t="n">
        <v>76.36</v>
      </c>
      <c r="S239" t="n">
        <v>51.23</v>
      </c>
      <c r="T239" t="n">
        <v>11454.51</v>
      </c>
      <c r="U239" t="n">
        <v>0.67</v>
      </c>
      <c r="V239" t="n">
        <v>0.92</v>
      </c>
      <c r="W239" t="n">
        <v>0.14</v>
      </c>
      <c r="X239" t="n">
        <v>0.66</v>
      </c>
      <c r="Y239" t="n">
        <v>0.5</v>
      </c>
      <c r="Z239" t="n">
        <v>10</v>
      </c>
    </row>
    <row r="240">
      <c r="A240" t="n">
        <v>13</v>
      </c>
      <c r="B240" t="n">
        <v>75</v>
      </c>
      <c r="C240" t="inlineStr">
        <is>
          <t xml:space="preserve">CONCLUIDO	</t>
        </is>
      </c>
      <c r="D240" t="n">
        <v>2.9237</v>
      </c>
      <c r="E240" t="n">
        <v>34.2</v>
      </c>
      <c r="F240" t="n">
        <v>31.38</v>
      </c>
      <c r="G240" t="n">
        <v>104.59</v>
      </c>
      <c r="H240" t="n">
        <v>1.47</v>
      </c>
      <c r="I240" t="n">
        <v>18</v>
      </c>
      <c r="J240" t="n">
        <v>168.9</v>
      </c>
      <c r="K240" t="n">
        <v>49.1</v>
      </c>
      <c r="L240" t="n">
        <v>14</v>
      </c>
      <c r="M240" t="n">
        <v>16</v>
      </c>
      <c r="N240" t="n">
        <v>30.81</v>
      </c>
      <c r="O240" t="n">
        <v>21065.06</v>
      </c>
      <c r="P240" t="n">
        <v>321.02</v>
      </c>
      <c r="Q240" t="n">
        <v>795.64</v>
      </c>
      <c r="R240" t="n">
        <v>77.06</v>
      </c>
      <c r="S240" t="n">
        <v>51.23</v>
      </c>
      <c r="T240" t="n">
        <v>11808.55</v>
      </c>
      <c r="U240" t="n">
        <v>0.66</v>
      </c>
      <c r="V240" t="n">
        <v>0.92</v>
      </c>
      <c r="W240" t="n">
        <v>0.14</v>
      </c>
      <c r="X240" t="n">
        <v>0.67</v>
      </c>
      <c r="Y240" t="n">
        <v>0.5</v>
      </c>
      <c r="Z240" t="n">
        <v>10</v>
      </c>
    </row>
    <row r="241">
      <c r="A241" t="n">
        <v>14</v>
      </c>
      <c r="B241" t="n">
        <v>75</v>
      </c>
      <c r="C241" t="inlineStr">
        <is>
          <t xml:space="preserve">CONCLUIDO	</t>
        </is>
      </c>
      <c r="D241" t="n">
        <v>2.93</v>
      </c>
      <c r="E241" t="n">
        <v>34.13</v>
      </c>
      <c r="F241" t="n">
        <v>31.33</v>
      </c>
      <c r="G241" t="n">
        <v>110.59</v>
      </c>
      <c r="H241" t="n">
        <v>1.56</v>
      </c>
      <c r="I241" t="n">
        <v>17</v>
      </c>
      <c r="J241" t="n">
        <v>170.35</v>
      </c>
      <c r="K241" t="n">
        <v>49.1</v>
      </c>
      <c r="L241" t="n">
        <v>15</v>
      </c>
      <c r="M241" t="n">
        <v>15</v>
      </c>
      <c r="N241" t="n">
        <v>31.26</v>
      </c>
      <c r="O241" t="n">
        <v>21244.37</v>
      </c>
      <c r="P241" t="n">
        <v>315.41</v>
      </c>
      <c r="Q241" t="n">
        <v>795.64</v>
      </c>
      <c r="R241" t="n">
        <v>75.52</v>
      </c>
      <c r="S241" t="n">
        <v>51.23</v>
      </c>
      <c r="T241" t="n">
        <v>11046.08</v>
      </c>
      <c r="U241" t="n">
        <v>0.68</v>
      </c>
      <c r="V241" t="n">
        <v>0.92</v>
      </c>
      <c r="W241" t="n">
        <v>0.13</v>
      </c>
      <c r="X241" t="n">
        <v>0.63</v>
      </c>
      <c r="Y241" t="n">
        <v>0.5</v>
      </c>
      <c r="Z241" t="n">
        <v>10</v>
      </c>
    </row>
    <row r="242">
      <c r="A242" t="n">
        <v>15</v>
      </c>
      <c r="B242" t="n">
        <v>75</v>
      </c>
      <c r="C242" t="inlineStr">
        <is>
          <t xml:space="preserve">CONCLUIDO	</t>
        </is>
      </c>
      <c r="D242" t="n">
        <v>2.9443</v>
      </c>
      <c r="E242" t="n">
        <v>33.96</v>
      </c>
      <c r="F242" t="n">
        <v>31.23</v>
      </c>
      <c r="G242" t="n">
        <v>124.92</v>
      </c>
      <c r="H242" t="n">
        <v>1.65</v>
      </c>
      <c r="I242" t="n">
        <v>15</v>
      </c>
      <c r="J242" t="n">
        <v>171.81</v>
      </c>
      <c r="K242" t="n">
        <v>49.1</v>
      </c>
      <c r="L242" t="n">
        <v>16</v>
      </c>
      <c r="M242" t="n">
        <v>13</v>
      </c>
      <c r="N242" t="n">
        <v>31.72</v>
      </c>
      <c r="O242" t="n">
        <v>21424.29</v>
      </c>
      <c r="P242" t="n">
        <v>310.62</v>
      </c>
      <c r="Q242" t="n">
        <v>795.64</v>
      </c>
      <c r="R242" t="n">
        <v>72.09999999999999</v>
      </c>
      <c r="S242" t="n">
        <v>51.23</v>
      </c>
      <c r="T242" t="n">
        <v>9347.809999999999</v>
      </c>
      <c r="U242" t="n">
        <v>0.71</v>
      </c>
      <c r="V242" t="n">
        <v>0.92</v>
      </c>
      <c r="W242" t="n">
        <v>0.13</v>
      </c>
      <c r="X242" t="n">
        <v>0.52</v>
      </c>
      <c r="Y242" t="n">
        <v>0.5</v>
      </c>
      <c r="Z242" t="n">
        <v>10</v>
      </c>
    </row>
    <row r="243">
      <c r="A243" t="n">
        <v>16</v>
      </c>
      <c r="B243" t="n">
        <v>75</v>
      </c>
      <c r="C243" t="inlineStr">
        <is>
          <t xml:space="preserve">CONCLUIDO	</t>
        </is>
      </c>
      <c r="D243" t="n">
        <v>2.9505</v>
      </c>
      <c r="E243" t="n">
        <v>33.89</v>
      </c>
      <c r="F243" t="n">
        <v>31.19</v>
      </c>
      <c r="G243" t="n">
        <v>133.67</v>
      </c>
      <c r="H243" t="n">
        <v>1.74</v>
      </c>
      <c r="I243" t="n">
        <v>14</v>
      </c>
      <c r="J243" t="n">
        <v>173.28</v>
      </c>
      <c r="K243" t="n">
        <v>49.1</v>
      </c>
      <c r="L243" t="n">
        <v>17</v>
      </c>
      <c r="M243" t="n">
        <v>12</v>
      </c>
      <c r="N243" t="n">
        <v>32.18</v>
      </c>
      <c r="O243" t="n">
        <v>21604.83</v>
      </c>
      <c r="P243" t="n">
        <v>305.47</v>
      </c>
      <c r="Q243" t="n">
        <v>795.64</v>
      </c>
      <c r="R243" t="n">
        <v>70.63</v>
      </c>
      <c r="S243" t="n">
        <v>51.23</v>
      </c>
      <c r="T243" t="n">
        <v>8615.23</v>
      </c>
      <c r="U243" t="n">
        <v>0.73</v>
      </c>
      <c r="V243" t="n">
        <v>0.93</v>
      </c>
      <c r="W243" t="n">
        <v>0.13</v>
      </c>
      <c r="X243" t="n">
        <v>0.48</v>
      </c>
      <c r="Y243" t="n">
        <v>0.5</v>
      </c>
      <c r="Z243" t="n">
        <v>10</v>
      </c>
    </row>
    <row r="244">
      <c r="A244" t="n">
        <v>17</v>
      </c>
      <c r="B244" t="n">
        <v>75</v>
      </c>
      <c r="C244" t="inlineStr">
        <is>
          <t xml:space="preserve">CONCLUIDO	</t>
        </is>
      </c>
      <c r="D244" t="n">
        <v>2.956</v>
      </c>
      <c r="E244" t="n">
        <v>33.83</v>
      </c>
      <c r="F244" t="n">
        <v>31.16</v>
      </c>
      <c r="G244" t="n">
        <v>143.8</v>
      </c>
      <c r="H244" t="n">
        <v>1.83</v>
      </c>
      <c r="I244" t="n">
        <v>13</v>
      </c>
      <c r="J244" t="n">
        <v>174.75</v>
      </c>
      <c r="K244" t="n">
        <v>49.1</v>
      </c>
      <c r="L244" t="n">
        <v>18</v>
      </c>
      <c r="M244" t="n">
        <v>9</v>
      </c>
      <c r="N244" t="n">
        <v>32.65</v>
      </c>
      <c r="O244" t="n">
        <v>21786.02</v>
      </c>
      <c r="P244" t="n">
        <v>300.25</v>
      </c>
      <c r="Q244" t="n">
        <v>795.64</v>
      </c>
      <c r="R244" t="n">
        <v>69.42</v>
      </c>
      <c r="S244" t="n">
        <v>51.23</v>
      </c>
      <c r="T244" t="n">
        <v>8017.47</v>
      </c>
      <c r="U244" t="n">
        <v>0.74</v>
      </c>
      <c r="V244" t="n">
        <v>0.93</v>
      </c>
      <c r="W244" t="n">
        <v>0.13</v>
      </c>
      <c r="X244" t="n">
        <v>0.45</v>
      </c>
      <c r="Y244" t="n">
        <v>0.5</v>
      </c>
      <c r="Z244" t="n">
        <v>10</v>
      </c>
    </row>
    <row r="245">
      <c r="A245" t="n">
        <v>18</v>
      </c>
      <c r="B245" t="n">
        <v>75</v>
      </c>
      <c r="C245" t="inlineStr">
        <is>
          <t xml:space="preserve">CONCLUIDO	</t>
        </is>
      </c>
      <c r="D245" t="n">
        <v>2.963</v>
      </c>
      <c r="E245" t="n">
        <v>33.75</v>
      </c>
      <c r="F245" t="n">
        <v>31.08</v>
      </c>
      <c r="G245" t="n">
        <v>143.43</v>
      </c>
      <c r="H245" t="n">
        <v>1.91</v>
      </c>
      <c r="I245" t="n">
        <v>13</v>
      </c>
      <c r="J245" t="n">
        <v>176.22</v>
      </c>
      <c r="K245" t="n">
        <v>49.1</v>
      </c>
      <c r="L245" t="n">
        <v>19</v>
      </c>
      <c r="M245" t="n">
        <v>8</v>
      </c>
      <c r="N245" t="n">
        <v>33.13</v>
      </c>
      <c r="O245" t="n">
        <v>21967.84</v>
      </c>
      <c r="P245" t="n">
        <v>294.63</v>
      </c>
      <c r="Q245" t="n">
        <v>795.64</v>
      </c>
      <c r="R245" t="n">
        <v>66.72</v>
      </c>
      <c r="S245" t="n">
        <v>51.23</v>
      </c>
      <c r="T245" t="n">
        <v>6663.79</v>
      </c>
      <c r="U245" t="n">
        <v>0.77</v>
      </c>
      <c r="V245" t="n">
        <v>0.93</v>
      </c>
      <c r="W245" t="n">
        <v>0.13</v>
      </c>
      <c r="X245" t="n">
        <v>0.37</v>
      </c>
      <c r="Y245" t="n">
        <v>0.5</v>
      </c>
      <c r="Z245" t="n">
        <v>10</v>
      </c>
    </row>
    <row r="246">
      <c r="A246" t="n">
        <v>19</v>
      </c>
      <c r="B246" t="n">
        <v>75</v>
      </c>
      <c r="C246" t="inlineStr">
        <is>
          <t xml:space="preserve">CONCLUIDO	</t>
        </is>
      </c>
      <c r="D246" t="n">
        <v>2.9622</v>
      </c>
      <c r="E246" t="n">
        <v>33.76</v>
      </c>
      <c r="F246" t="n">
        <v>31.12</v>
      </c>
      <c r="G246" t="n">
        <v>155.58</v>
      </c>
      <c r="H246" t="n">
        <v>2</v>
      </c>
      <c r="I246" t="n">
        <v>12</v>
      </c>
      <c r="J246" t="n">
        <v>177.7</v>
      </c>
      <c r="K246" t="n">
        <v>49.1</v>
      </c>
      <c r="L246" t="n">
        <v>20</v>
      </c>
      <c r="M246" t="n">
        <v>5</v>
      </c>
      <c r="N246" t="n">
        <v>33.61</v>
      </c>
      <c r="O246" t="n">
        <v>22150.3</v>
      </c>
      <c r="P246" t="n">
        <v>294.35</v>
      </c>
      <c r="Q246" t="n">
        <v>795.64</v>
      </c>
      <c r="R246" t="n">
        <v>67.93000000000001</v>
      </c>
      <c r="S246" t="n">
        <v>51.23</v>
      </c>
      <c r="T246" t="n">
        <v>7278.18</v>
      </c>
      <c r="U246" t="n">
        <v>0.75</v>
      </c>
      <c r="V246" t="n">
        <v>0.93</v>
      </c>
      <c r="W246" t="n">
        <v>0.13</v>
      </c>
      <c r="X246" t="n">
        <v>0.41</v>
      </c>
      <c r="Y246" t="n">
        <v>0.5</v>
      </c>
      <c r="Z246" t="n">
        <v>10</v>
      </c>
    </row>
    <row r="247">
      <c r="A247" t="n">
        <v>20</v>
      </c>
      <c r="B247" t="n">
        <v>75</v>
      </c>
      <c r="C247" t="inlineStr">
        <is>
          <t xml:space="preserve">CONCLUIDO	</t>
        </is>
      </c>
      <c r="D247" t="n">
        <v>2.9579</v>
      </c>
      <c r="E247" t="n">
        <v>33.81</v>
      </c>
      <c r="F247" t="n">
        <v>31.16</v>
      </c>
      <c r="G247" t="n">
        <v>155.82</v>
      </c>
      <c r="H247" t="n">
        <v>2.08</v>
      </c>
      <c r="I247" t="n">
        <v>12</v>
      </c>
      <c r="J247" t="n">
        <v>179.18</v>
      </c>
      <c r="K247" t="n">
        <v>49.1</v>
      </c>
      <c r="L247" t="n">
        <v>21</v>
      </c>
      <c r="M247" t="n">
        <v>1</v>
      </c>
      <c r="N247" t="n">
        <v>34.09</v>
      </c>
      <c r="O247" t="n">
        <v>22333.43</v>
      </c>
      <c r="P247" t="n">
        <v>295.5</v>
      </c>
      <c r="Q247" t="n">
        <v>795.64</v>
      </c>
      <c r="R247" t="n">
        <v>69.59</v>
      </c>
      <c r="S247" t="n">
        <v>51.23</v>
      </c>
      <c r="T247" t="n">
        <v>8105.07</v>
      </c>
      <c r="U247" t="n">
        <v>0.74</v>
      </c>
      <c r="V247" t="n">
        <v>0.93</v>
      </c>
      <c r="W247" t="n">
        <v>0.14</v>
      </c>
      <c r="X247" t="n">
        <v>0.46</v>
      </c>
      <c r="Y247" t="n">
        <v>0.5</v>
      </c>
      <c r="Z247" t="n">
        <v>10</v>
      </c>
    </row>
    <row r="248">
      <c r="A248" t="n">
        <v>21</v>
      </c>
      <c r="B248" t="n">
        <v>75</v>
      </c>
      <c r="C248" t="inlineStr">
        <is>
          <t xml:space="preserve">CONCLUIDO	</t>
        </is>
      </c>
      <c r="D248" t="n">
        <v>2.9569</v>
      </c>
      <c r="E248" t="n">
        <v>33.82</v>
      </c>
      <c r="F248" t="n">
        <v>31.18</v>
      </c>
      <c r="G248" t="n">
        <v>155.88</v>
      </c>
      <c r="H248" t="n">
        <v>2.16</v>
      </c>
      <c r="I248" t="n">
        <v>12</v>
      </c>
      <c r="J248" t="n">
        <v>180.67</v>
      </c>
      <c r="K248" t="n">
        <v>49.1</v>
      </c>
      <c r="L248" t="n">
        <v>22</v>
      </c>
      <c r="M248" t="n">
        <v>0</v>
      </c>
      <c r="N248" t="n">
        <v>34.58</v>
      </c>
      <c r="O248" t="n">
        <v>22517.21</v>
      </c>
      <c r="P248" t="n">
        <v>297.39</v>
      </c>
      <c r="Q248" t="n">
        <v>795.64</v>
      </c>
      <c r="R248" t="n">
        <v>69.95999999999999</v>
      </c>
      <c r="S248" t="n">
        <v>51.23</v>
      </c>
      <c r="T248" t="n">
        <v>8291.92</v>
      </c>
      <c r="U248" t="n">
        <v>0.73</v>
      </c>
      <c r="V248" t="n">
        <v>0.93</v>
      </c>
      <c r="W248" t="n">
        <v>0.14</v>
      </c>
      <c r="X248" t="n">
        <v>0.47</v>
      </c>
      <c r="Y248" t="n">
        <v>0.5</v>
      </c>
      <c r="Z248" t="n">
        <v>10</v>
      </c>
    </row>
    <row r="249">
      <c r="A249" t="n">
        <v>0</v>
      </c>
      <c r="B249" t="n">
        <v>95</v>
      </c>
      <c r="C249" t="inlineStr">
        <is>
          <t xml:space="preserve">CONCLUIDO	</t>
        </is>
      </c>
      <c r="D249" t="n">
        <v>1.3943</v>
      </c>
      <c r="E249" t="n">
        <v>71.72</v>
      </c>
      <c r="F249" t="n">
        <v>50.64</v>
      </c>
      <c r="G249" t="n">
        <v>6.08</v>
      </c>
      <c r="H249" t="n">
        <v>0.1</v>
      </c>
      <c r="I249" t="n">
        <v>500</v>
      </c>
      <c r="J249" t="n">
        <v>185.69</v>
      </c>
      <c r="K249" t="n">
        <v>53.44</v>
      </c>
      <c r="L249" t="n">
        <v>1</v>
      </c>
      <c r="M249" t="n">
        <v>498</v>
      </c>
      <c r="N249" t="n">
        <v>36.26</v>
      </c>
      <c r="O249" t="n">
        <v>23136.14</v>
      </c>
      <c r="P249" t="n">
        <v>683.1799999999999</v>
      </c>
      <c r="Q249" t="n">
        <v>795.87</v>
      </c>
      <c r="R249" t="n">
        <v>723.34</v>
      </c>
      <c r="S249" t="n">
        <v>51.23</v>
      </c>
      <c r="T249" t="n">
        <v>332542.85</v>
      </c>
      <c r="U249" t="n">
        <v>0.07000000000000001</v>
      </c>
      <c r="V249" t="n">
        <v>0.57</v>
      </c>
      <c r="W249" t="n">
        <v>0.9</v>
      </c>
      <c r="X249" t="n">
        <v>19.93</v>
      </c>
      <c r="Y249" t="n">
        <v>0.5</v>
      </c>
      <c r="Z249" t="n">
        <v>10</v>
      </c>
    </row>
    <row r="250">
      <c r="A250" t="n">
        <v>1</v>
      </c>
      <c r="B250" t="n">
        <v>95</v>
      </c>
      <c r="C250" t="inlineStr">
        <is>
          <t xml:space="preserve">CONCLUIDO	</t>
        </is>
      </c>
      <c r="D250" t="n">
        <v>2.1314</v>
      </c>
      <c r="E250" t="n">
        <v>46.92</v>
      </c>
      <c r="F250" t="n">
        <v>37.64</v>
      </c>
      <c r="G250" t="n">
        <v>12.34</v>
      </c>
      <c r="H250" t="n">
        <v>0.19</v>
      </c>
      <c r="I250" t="n">
        <v>183</v>
      </c>
      <c r="J250" t="n">
        <v>187.21</v>
      </c>
      <c r="K250" t="n">
        <v>53.44</v>
      </c>
      <c r="L250" t="n">
        <v>2</v>
      </c>
      <c r="M250" t="n">
        <v>181</v>
      </c>
      <c r="N250" t="n">
        <v>36.77</v>
      </c>
      <c r="O250" t="n">
        <v>23322.88</v>
      </c>
      <c r="P250" t="n">
        <v>504.03</v>
      </c>
      <c r="Q250" t="n">
        <v>795.7</v>
      </c>
      <c r="R250" t="n">
        <v>286.15</v>
      </c>
      <c r="S250" t="n">
        <v>51.23</v>
      </c>
      <c r="T250" t="n">
        <v>115529.25</v>
      </c>
      <c r="U250" t="n">
        <v>0.18</v>
      </c>
      <c r="V250" t="n">
        <v>0.77</v>
      </c>
      <c r="W250" t="n">
        <v>0.4</v>
      </c>
      <c r="X250" t="n">
        <v>6.93</v>
      </c>
      <c r="Y250" t="n">
        <v>0.5</v>
      </c>
      <c r="Z250" t="n">
        <v>10</v>
      </c>
    </row>
    <row r="251">
      <c r="A251" t="n">
        <v>2</v>
      </c>
      <c r="B251" t="n">
        <v>95</v>
      </c>
      <c r="C251" t="inlineStr">
        <is>
          <t xml:space="preserve">CONCLUIDO	</t>
        </is>
      </c>
      <c r="D251" t="n">
        <v>2.4035</v>
      </c>
      <c r="E251" t="n">
        <v>41.61</v>
      </c>
      <c r="F251" t="n">
        <v>34.93</v>
      </c>
      <c r="G251" t="n">
        <v>18.55</v>
      </c>
      <c r="H251" t="n">
        <v>0.28</v>
      </c>
      <c r="I251" t="n">
        <v>113</v>
      </c>
      <c r="J251" t="n">
        <v>188.73</v>
      </c>
      <c r="K251" t="n">
        <v>53.44</v>
      </c>
      <c r="L251" t="n">
        <v>3</v>
      </c>
      <c r="M251" t="n">
        <v>111</v>
      </c>
      <c r="N251" t="n">
        <v>37.29</v>
      </c>
      <c r="O251" t="n">
        <v>23510.33</v>
      </c>
      <c r="P251" t="n">
        <v>464.8</v>
      </c>
      <c r="Q251" t="n">
        <v>795.66</v>
      </c>
      <c r="R251" t="n">
        <v>195.73</v>
      </c>
      <c r="S251" t="n">
        <v>51.23</v>
      </c>
      <c r="T251" t="n">
        <v>70673.37</v>
      </c>
      <c r="U251" t="n">
        <v>0.26</v>
      </c>
      <c r="V251" t="n">
        <v>0.83</v>
      </c>
      <c r="W251" t="n">
        <v>0.29</v>
      </c>
      <c r="X251" t="n">
        <v>4.22</v>
      </c>
      <c r="Y251" t="n">
        <v>0.5</v>
      </c>
      <c r="Z251" t="n">
        <v>10</v>
      </c>
    </row>
    <row r="252">
      <c r="A252" t="n">
        <v>3</v>
      </c>
      <c r="B252" t="n">
        <v>95</v>
      </c>
      <c r="C252" t="inlineStr">
        <is>
          <t xml:space="preserve">CONCLUIDO	</t>
        </is>
      </c>
      <c r="D252" t="n">
        <v>2.5458</v>
      </c>
      <c r="E252" t="n">
        <v>39.28</v>
      </c>
      <c r="F252" t="n">
        <v>33.76</v>
      </c>
      <c r="G252" t="n">
        <v>24.7</v>
      </c>
      <c r="H252" t="n">
        <v>0.37</v>
      </c>
      <c r="I252" t="n">
        <v>82</v>
      </c>
      <c r="J252" t="n">
        <v>190.25</v>
      </c>
      <c r="K252" t="n">
        <v>53.44</v>
      </c>
      <c r="L252" t="n">
        <v>4</v>
      </c>
      <c r="M252" t="n">
        <v>80</v>
      </c>
      <c r="N252" t="n">
        <v>37.82</v>
      </c>
      <c r="O252" t="n">
        <v>23698.48</v>
      </c>
      <c r="P252" t="n">
        <v>446.54</v>
      </c>
      <c r="Q252" t="n">
        <v>795.65</v>
      </c>
      <c r="R252" t="n">
        <v>156.68</v>
      </c>
      <c r="S252" t="n">
        <v>51.23</v>
      </c>
      <c r="T252" t="n">
        <v>51300.51</v>
      </c>
      <c r="U252" t="n">
        <v>0.33</v>
      </c>
      <c r="V252" t="n">
        <v>0.85</v>
      </c>
      <c r="W252" t="n">
        <v>0.23</v>
      </c>
      <c r="X252" t="n">
        <v>3.06</v>
      </c>
      <c r="Y252" t="n">
        <v>0.5</v>
      </c>
      <c r="Z252" t="n">
        <v>10</v>
      </c>
    </row>
    <row r="253">
      <c r="A253" t="n">
        <v>4</v>
      </c>
      <c r="B253" t="n">
        <v>95</v>
      </c>
      <c r="C253" t="inlineStr">
        <is>
          <t xml:space="preserve">CONCLUIDO	</t>
        </is>
      </c>
      <c r="D253" t="n">
        <v>2.6376</v>
      </c>
      <c r="E253" t="n">
        <v>37.91</v>
      </c>
      <c r="F253" t="n">
        <v>33.06</v>
      </c>
      <c r="G253" t="n">
        <v>31</v>
      </c>
      <c r="H253" t="n">
        <v>0.46</v>
      </c>
      <c r="I253" t="n">
        <v>64</v>
      </c>
      <c r="J253" t="n">
        <v>191.78</v>
      </c>
      <c r="K253" t="n">
        <v>53.44</v>
      </c>
      <c r="L253" t="n">
        <v>5</v>
      </c>
      <c r="M253" t="n">
        <v>62</v>
      </c>
      <c r="N253" t="n">
        <v>38.35</v>
      </c>
      <c r="O253" t="n">
        <v>23887.36</v>
      </c>
      <c r="P253" t="n">
        <v>434.75</v>
      </c>
      <c r="Q253" t="n">
        <v>795.64</v>
      </c>
      <c r="R253" t="n">
        <v>133.31</v>
      </c>
      <c r="S253" t="n">
        <v>51.23</v>
      </c>
      <c r="T253" t="n">
        <v>39704.47</v>
      </c>
      <c r="U253" t="n">
        <v>0.38</v>
      </c>
      <c r="V253" t="n">
        <v>0.87</v>
      </c>
      <c r="W253" t="n">
        <v>0.21</v>
      </c>
      <c r="X253" t="n">
        <v>2.36</v>
      </c>
      <c r="Y253" t="n">
        <v>0.5</v>
      </c>
      <c r="Z253" t="n">
        <v>10</v>
      </c>
    </row>
    <row r="254">
      <c r="A254" t="n">
        <v>5</v>
      </c>
      <c r="B254" t="n">
        <v>95</v>
      </c>
      <c r="C254" t="inlineStr">
        <is>
          <t xml:space="preserve">CONCLUIDO	</t>
        </is>
      </c>
      <c r="D254" t="n">
        <v>2.7043</v>
      </c>
      <c r="E254" t="n">
        <v>36.98</v>
      </c>
      <c r="F254" t="n">
        <v>32.57</v>
      </c>
      <c r="G254" t="n">
        <v>37.59</v>
      </c>
      <c r="H254" t="n">
        <v>0.55</v>
      </c>
      <c r="I254" t="n">
        <v>52</v>
      </c>
      <c r="J254" t="n">
        <v>193.32</v>
      </c>
      <c r="K254" t="n">
        <v>53.44</v>
      </c>
      <c r="L254" t="n">
        <v>6</v>
      </c>
      <c r="M254" t="n">
        <v>50</v>
      </c>
      <c r="N254" t="n">
        <v>38.89</v>
      </c>
      <c r="O254" t="n">
        <v>24076.95</v>
      </c>
      <c r="P254" t="n">
        <v>425.3</v>
      </c>
      <c r="Q254" t="n">
        <v>795.64</v>
      </c>
      <c r="R254" t="n">
        <v>116.94</v>
      </c>
      <c r="S254" t="n">
        <v>51.23</v>
      </c>
      <c r="T254" t="n">
        <v>31583.32</v>
      </c>
      <c r="U254" t="n">
        <v>0.44</v>
      </c>
      <c r="V254" t="n">
        <v>0.89</v>
      </c>
      <c r="W254" t="n">
        <v>0.19</v>
      </c>
      <c r="X254" t="n">
        <v>1.87</v>
      </c>
      <c r="Y254" t="n">
        <v>0.5</v>
      </c>
      <c r="Z254" t="n">
        <v>10</v>
      </c>
    </row>
    <row r="255">
      <c r="A255" t="n">
        <v>6</v>
      </c>
      <c r="B255" t="n">
        <v>95</v>
      </c>
      <c r="C255" t="inlineStr">
        <is>
          <t xml:space="preserve">CONCLUIDO	</t>
        </is>
      </c>
      <c r="D255" t="n">
        <v>2.7475</v>
      </c>
      <c r="E255" t="n">
        <v>36.4</v>
      </c>
      <c r="F255" t="n">
        <v>32.29</v>
      </c>
      <c r="G255" t="n">
        <v>44.03</v>
      </c>
      <c r="H255" t="n">
        <v>0.64</v>
      </c>
      <c r="I255" t="n">
        <v>44</v>
      </c>
      <c r="J255" t="n">
        <v>194.86</v>
      </c>
      <c r="K255" t="n">
        <v>53.44</v>
      </c>
      <c r="L255" t="n">
        <v>7</v>
      </c>
      <c r="M255" t="n">
        <v>42</v>
      </c>
      <c r="N255" t="n">
        <v>39.43</v>
      </c>
      <c r="O255" t="n">
        <v>24267.28</v>
      </c>
      <c r="P255" t="n">
        <v>419.22</v>
      </c>
      <c r="Q255" t="n">
        <v>795.64</v>
      </c>
      <c r="R255" t="n">
        <v>107.3</v>
      </c>
      <c r="S255" t="n">
        <v>51.23</v>
      </c>
      <c r="T255" t="n">
        <v>26802.62</v>
      </c>
      <c r="U255" t="n">
        <v>0.48</v>
      </c>
      <c r="V255" t="n">
        <v>0.89</v>
      </c>
      <c r="W255" t="n">
        <v>0.18</v>
      </c>
      <c r="X255" t="n">
        <v>1.59</v>
      </c>
      <c r="Y255" t="n">
        <v>0.5</v>
      </c>
      <c r="Z255" t="n">
        <v>10</v>
      </c>
    </row>
    <row r="256">
      <c r="A256" t="n">
        <v>7</v>
      </c>
      <c r="B256" t="n">
        <v>95</v>
      </c>
      <c r="C256" t="inlineStr">
        <is>
          <t xml:space="preserve">CONCLUIDO	</t>
        </is>
      </c>
      <c r="D256" t="n">
        <v>2.7753</v>
      </c>
      <c r="E256" t="n">
        <v>36.03</v>
      </c>
      <c r="F256" t="n">
        <v>32.11</v>
      </c>
      <c r="G256" t="n">
        <v>49.4</v>
      </c>
      <c r="H256" t="n">
        <v>0.72</v>
      </c>
      <c r="I256" t="n">
        <v>39</v>
      </c>
      <c r="J256" t="n">
        <v>196.41</v>
      </c>
      <c r="K256" t="n">
        <v>53.44</v>
      </c>
      <c r="L256" t="n">
        <v>8</v>
      </c>
      <c r="M256" t="n">
        <v>37</v>
      </c>
      <c r="N256" t="n">
        <v>39.98</v>
      </c>
      <c r="O256" t="n">
        <v>24458.36</v>
      </c>
      <c r="P256" t="n">
        <v>414.77</v>
      </c>
      <c r="Q256" t="n">
        <v>795.65</v>
      </c>
      <c r="R256" t="n">
        <v>101.16</v>
      </c>
      <c r="S256" t="n">
        <v>51.23</v>
      </c>
      <c r="T256" t="n">
        <v>23754.51</v>
      </c>
      <c r="U256" t="n">
        <v>0.51</v>
      </c>
      <c r="V256" t="n">
        <v>0.9</v>
      </c>
      <c r="W256" t="n">
        <v>0.18</v>
      </c>
      <c r="X256" t="n">
        <v>1.41</v>
      </c>
      <c r="Y256" t="n">
        <v>0.5</v>
      </c>
      <c r="Z256" t="n">
        <v>10</v>
      </c>
    </row>
    <row r="257">
      <c r="A257" t="n">
        <v>8</v>
      </c>
      <c r="B257" t="n">
        <v>95</v>
      </c>
      <c r="C257" t="inlineStr">
        <is>
          <t xml:space="preserve">CONCLUIDO	</t>
        </is>
      </c>
      <c r="D257" t="n">
        <v>2.7841</v>
      </c>
      <c r="E257" t="n">
        <v>35.92</v>
      </c>
      <c r="F257" t="n">
        <v>32.18</v>
      </c>
      <c r="G257" t="n">
        <v>56.8</v>
      </c>
      <c r="H257" t="n">
        <v>0.8100000000000001</v>
      </c>
      <c r="I257" t="n">
        <v>34</v>
      </c>
      <c r="J257" t="n">
        <v>197.97</v>
      </c>
      <c r="K257" t="n">
        <v>53.44</v>
      </c>
      <c r="L257" t="n">
        <v>9</v>
      </c>
      <c r="M257" t="n">
        <v>32</v>
      </c>
      <c r="N257" t="n">
        <v>40.53</v>
      </c>
      <c r="O257" t="n">
        <v>24650.18</v>
      </c>
      <c r="P257" t="n">
        <v>413.14</v>
      </c>
      <c r="Q257" t="n">
        <v>795.64</v>
      </c>
      <c r="R257" t="n">
        <v>104.64</v>
      </c>
      <c r="S257" t="n">
        <v>51.23</v>
      </c>
      <c r="T257" t="n">
        <v>25520.09</v>
      </c>
      <c r="U257" t="n">
        <v>0.49</v>
      </c>
      <c r="V257" t="n">
        <v>0.9</v>
      </c>
      <c r="W257" t="n">
        <v>0.16</v>
      </c>
      <c r="X257" t="n">
        <v>1.48</v>
      </c>
      <c r="Y257" t="n">
        <v>0.5</v>
      </c>
      <c r="Z257" t="n">
        <v>10</v>
      </c>
    </row>
    <row r="258">
      <c r="A258" t="n">
        <v>9</v>
      </c>
      <c r="B258" t="n">
        <v>95</v>
      </c>
      <c r="C258" t="inlineStr">
        <is>
          <t xml:space="preserve">CONCLUIDO	</t>
        </is>
      </c>
      <c r="D258" t="n">
        <v>2.8178</v>
      </c>
      <c r="E258" t="n">
        <v>35.49</v>
      </c>
      <c r="F258" t="n">
        <v>31.87</v>
      </c>
      <c r="G258" t="n">
        <v>61.68</v>
      </c>
      <c r="H258" t="n">
        <v>0.89</v>
      </c>
      <c r="I258" t="n">
        <v>31</v>
      </c>
      <c r="J258" t="n">
        <v>199.53</v>
      </c>
      <c r="K258" t="n">
        <v>53.44</v>
      </c>
      <c r="L258" t="n">
        <v>10</v>
      </c>
      <c r="M258" t="n">
        <v>29</v>
      </c>
      <c r="N258" t="n">
        <v>41.1</v>
      </c>
      <c r="O258" t="n">
        <v>24842.77</v>
      </c>
      <c r="P258" t="n">
        <v>405.93</v>
      </c>
      <c r="Q258" t="n">
        <v>795.67</v>
      </c>
      <c r="R258" t="n">
        <v>93.33</v>
      </c>
      <c r="S258" t="n">
        <v>51.23</v>
      </c>
      <c r="T258" t="n">
        <v>19882.55</v>
      </c>
      <c r="U258" t="n">
        <v>0.55</v>
      </c>
      <c r="V258" t="n">
        <v>0.91</v>
      </c>
      <c r="W258" t="n">
        <v>0.16</v>
      </c>
      <c r="X258" t="n">
        <v>1.16</v>
      </c>
      <c r="Y258" t="n">
        <v>0.5</v>
      </c>
      <c r="Z258" t="n">
        <v>10</v>
      </c>
    </row>
    <row r="259">
      <c r="A259" t="n">
        <v>10</v>
      </c>
      <c r="B259" t="n">
        <v>95</v>
      </c>
      <c r="C259" t="inlineStr">
        <is>
          <t xml:space="preserve">CONCLUIDO	</t>
        </is>
      </c>
      <c r="D259" t="n">
        <v>2.8375</v>
      </c>
      <c r="E259" t="n">
        <v>35.24</v>
      </c>
      <c r="F259" t="n">
        <v>31.73</v>
      </c>
      <c r="G259" t="n">
        <v>68</v>
      </c>
      <c r="H259" t="n">
        <v>0.97</v>
      </c>
      <c r="I259" t="n">
        <v>28</v>
      </c>
      <c r="J259" t="n">
        <v>201.1</v>
      </c>
      <c r="K259" t="n">
        <v>53.44</v>
      </c>
      <c r="L259" t="n">
        <v>11</v>
      </c>
      <c r="M259" t="n">
        <v>26</v>
      </c>
      <c r="N259" t="n">
        <v>41.66</v>
      </c>
      <c r="O259" t="n">
        <v>25036.12</v>
      </c>
      <c r="P259" t="n">
        <v>401.9</v>
      </c>
      <c r="Q259" t="n">
        <v>795.64</v>
      </c>
      <c r="R259" t="n">
        <v>88.86</v>
      </c>
      <c r="S259" t="n">
        <v>51.23</v>
      </c>
      <c r="T259" t="n">
        <v>17663.3</v>
      </c>
      <c r="U259" t="n">
        <v>0.58</v>
      </c>
      <c r="V259" t="n">
        <v>0.91</v>
      </c>
      <c r="W259" t="n">
        <v>0.15</v>
      </c>
      <c r="X259" t="n">
        <v>1.03</v>
      </c>
      <c r="Y259" t="n">
        <v>0.5</v>
      </c>
      <c r="Z259" t="n">
        <v>10</v>
      </c>
    </row>
    <row r="260">
      <c r="A260" t="n">
        <v>11</v>
      </c>
      <c r="B260" t="n">
        <v>95</v>
      </c>
      <c r="C260" t="inlineStr">
        <is>
          <t xml:space="preserve">CONCLUIDO	</t>
        </is>
      </c>
      <c r="D260" t="n">
        <v>2.8563</v>
      </c>
      <c r="E260" t="n">
        <v>35.01</v>
      </c>
      <c r="F260" t="n">
        <v>31.61</v>
      </c>
      <c r="G260" t="n">
        <v>75.87</v>
      </c>
      <c r="H260" t="n">
        <v>1.05</v>
      </c>
      <c r="I260" t="n">
        <v>25</v>
      </c>
      <c r="J260" t="n">
        <v>202.67</v>
      </c>
      <c r="K260" t="n">
        <v>53.44</v>
      </c>
      <c r="L260" t="n">
        <v>12</v>
      </c>
      <c r="M260" t="n">
        <v>23</v>
      </c>
      <c r="N260" t="n">
        <v>42.24</v>
      </c>
      <c r="O260" t="n">
        <v>25230.25</v>
      </c>
      <c r="P260" t="n">
        <v>398.11</v>
      </c>
      <c r="Q260" t="n">
        <v>795.64</v>
      </c>
      <c r="R260" t="n">
        <v>84.77</v>
      </c>
      <c r="S260" t="n">
        <v>51.23</v>
      </c>
      <c r="T260" t="n">
        <v>15628.89</v>
      </c>
      <c r="U260" t="n">
        <v>0.6</v>
      </c>
      <c r="V260" t="n">
        <v>0.91</v>
      </c>
      <c r="W260" t="n">
        <v>0.15</v>
      </c>
      <c r="X260" t="n">
        <v>0.91</v>
      </c>
      <c r="Y260" t="n">
        <v>0.5</v>
      </c>
      <c r="Z260" t="n">
        <v>10</v>
      </c>
    </row>
    <row r="261">
      <c r="A261" t="n">
        <v>12</v>
      </c>
      <c r="B261" t="n">
        <v>95</v>
      </c>
      <c r="C261" t="inlineStr">
        <is>
          <t xml:space="preserve">CONCLUIDO	</t>
        </is>
      </c>
      <c r="D261" t="n">
        <v>2.8685</v>
      </c>
      <c r="E261" t="n">
        <v>34.86</v>
      </c>
      <c r="F261" t="n">
        <v>31.54</v>
      </c>
      <c r="G261" t="n">
        <v>82.27</v>
      </c>
      <c r="H261" t="n">
        <v>1.13</v>
      </c>
      <c r="I261" t="n">
        <v>23</v>
      </c>
      <c r="J261" t="n">
        <v>204.25</v>
      </c>
      <c r="K261" t="n">
        <v>53.44</v>
      </c>
      <c r="L261" t="n">
        <v>13</v>
      </c>
      <c r="M261" t="n">
        <v>21</v>
      </c>
      <c r="N261" t="n">
        <v>42.82</v>
      </c>
      <c r="O261" t="n">
        <v>25425.3</v>
      </c>
      <c r="P261" t="n">
        <v>394.47</v>
      </c>
      <c r="Q261" t="n">
        <v>795.65</v>
      </c>
      <c r="R261" t="n">
        <v>82.25</v>
      </c>
      <c r="S261" t="n">
        <v>51.23</v>
      </c>
      <c r="T261" t="n">
        <v>14381.2</v>
      </c>
      <c r="U261" t="n">
        <v>0.62</v>
      </c>
      <c r="V261" t="n">
        <v>0.92</v>
      </c>
      <c r="W261" t="n">
        <v>0.14</v>
      </c>
      <c r="X261" t="n">
        <v>0.83</v>
      </c>
      <c r="Y261" t="n">
        <v>0.5</v>
      </c>
      <c r="Z261" t="n">
        <v>10</v>
      </c>
    </row>
    <row r="262">
      <c r="A262" t="n">
        <v>13</v>
      </c>
      <c r="B262" t="n">
        <v>95</v>
      </c>
      <c r="C262" t="inlineStr">
        <is>
          <t xml:space="preserve">CONCLUIDO	</t>
        </is>
      </c>
      <c r="D262" t="n">
        <v>2.8822</v>
      </c>
      <c r="E262" t="n">
        <v>34.7</v>
      </c>
      <c r="F262" t="n">
        <v>31.45</v>
      </c>
      <c r="G262" t="n">
        <v>89.84999999999999</v>
      </c>
      <c r="H262" t="n">
        <v>1.21</v>
      </c>
      <c r="I262" t="n">
        <v>21</v>
      </c>
      <c r="J262" t="n">
        <v>205.84</v>
      </c>
      <c r="K262" t="n">
        <v>53.44</v>
      </c>
      <c r="L262" t="n">
        <v>14</v>
      </c>
      <c r="M262" t="n">
        <v>19</v>
      </c>
      <c r="N262" t="n">
        <v>43.4</v>
      </c>
      <c r="O262" t="n">
        <v>25621.03</v>
      </c>
      <c r="P262" t="n">
        <v>389.9</v>
      </c>
      <c r="Q262" t="n">
        <v>795.65</v>
      </c>
      <c r="R262" t="n">
        <v>79.15000000000001</v>
      </c>
      <c r="S262" t="n">
        <v>51.23</v>
      </c>
      <c r="T262" t="n">
        <v>12841.26</v>
      </c>
      <c r="U262" t="n">
        <v>0.65</v>
      </c>
      <c r="V262" t="n">
        <v>0.92</v>
      </c>
      <c r="W262" t="n">
        <v>0.14</v>
      </c>
      <c r="X262" t="n">
        <v>0.74</v>
      </c>
      <c r="Y262" t="n">
        <v>0.5</v>
      </c>
      <c r="Z262" t="n">
        <v>10</v>
      </c>
    </row>
    <row r="263">
      <c r="A263" t="n">
        <v>14</v>
      </c>
      <c r="B263" t="n">
        <v>95</v>
      </c>
      <c r="C263" t="inlineStr">
        <is>
          <t xml:space="preserve">CONCLUIDO	</t>
        </is>
      </c>
      <c r="D263" t="n">
        <v>2.8885</v>
      </c>
      <c r="E263" t="n">
        <v>34.62</v>
      </c>
      <c r="F263" t="n">
        <v>31.41</v>
      </c>
      <c r="G263" t="n">
        <v>94.22</v>
      </c>
      <c r="H263" t="n">
        <v>1.28</v>
      </c>
      <c r="I263" t="n">
        <v>20</v>
      </c>
      <c r="J263" t="n">
        <v>207.43</v>
      </c>
      <c r="K263" t="n">
        <v>53.44</v>
      </c>
      <c r="L263" t="n">
        <v>15</v>
      </c>
      <c r="M263" t="n">
        <v>18</v>
      </c>
      <c r="N263" t="n">
        <v>44</v>
      </c>
      <c r="O263" t="n">
        <v>25817.56</v>
      </c>
      <c r="P263" t="n">
        <v>387.77</v>
      </c>
      <c r="Q263" t="n">
        <v>795.66</v>
      </c>
      <c r="R263" t="n">
        <v>77.84</v>
      </c>
      <c r="S263" t="n">
        <v>51.23</v>
      </c>
      <c r="T263" t="n">
        <v>12189.08</v>
      </c>
      <c r="U263" t="n">
        <v>0.66</v>
      </c>
      <c r="V263" t="n">
        <v>0.92</v>
      </c>
      <c r="W263" t="n">
        <v>0.14</v>
      </c>
      <c r="X263" t="n">
        <v>0.7</v>
      </c>
      <c r="Y263" t="n">
        <v>0.5</v>
      </c>
      <c r="Z263" t="n">
        <v>10</v>
      </c>
    </row>
    <row r="264">
      <c r="A264" t="n">
        <v>15</v>
      </c>
      <c r="B264" t="n">
        <v>95</v>
      </c>
      <c r="C264" t="inlineStr">
        <is>
          <t xml:space="preserve">CONCLUIDO	</t>
        </is>
      </c>
      <c r="D264" t="n">
        <v>2.8962</v>
      </c>
      <c r="E264" t="n">
        <v>34.53</v>
      </c>
      <c r="F264" t="n">
        <v>31.35</v>
      </c>
      <c r="G264" t="n">
        <v>99.01000000000001</v>
      </c>
      <c r="H264" t="n">
        <v>1.36</v>
      </c>
      <c r="I264" t="n">
        <v>19</v>
      </c>
      <c r="J264" t="n">
        <v>209.03</v>
      </c>
      <c r="K264" t="n">
        <v>53.44</v>
      </c>
      <c r="L264" t="n">
        <v>16</v>
      </c>
      <c r="M264" t="n">
        <v>17</v>
      </c>
      <c r="N264" t="n">
        <v>44.6</v>
      </c>
      <c r="O264" t="n">
        <v>26014.91</v>
      </c>
      <c r="P264" t="n">
        <v>385.03</v>
      </c>
      <c r="Q264" t="n">
        <v>795.64</v>
      </c>
      <c r="R264" t="n">
        <v>75.84999999999999</v>
      </c>
      <c r="S264" t="n">
        <v>51.23</v>
      </c>
      <c r="T264" t="n">
        <v>11202.46</v>
      </c>
      <c r="U264" t="n">
        <v>0.68</v>
      </c>
      <c r="V264" t="n">
        <v>0.92</v>
      </c>
      <c r="W264" t="n">
        <v>0.14</v>
      </c>
      <c r="X264" t="n">
        <v>0.65</v>
      </c>
      <c r="Y264" t="n">
        <v>0.5</v>
      </c>
      <c r="Z264" t="n">
        <v>10</v>
      </c>
    </row>
    <row r="265">
      <c r="A265" t="n">
        <v>16</v>
      </c>
      <c r="B265" t="n">
        <v>95</v>
      </c>
      <c r="C265" t="inlineStr">
        <is>
          <t xml:space="preserve">CONCLUIDO	</t>
        </is>
      </c>
      <c r="D265" t="n">
        <v>2.9056</v>
      </c>
      <c r="E265" t="n">
        <v>34.42</v>
      </c>
      <c r="F265" t="n">
        <v>31.32</v>
      </c>
      <c r="G265" t="n">
        <v>110.52</v>
      </c>
      <c r="H265" t="n">
        <v>1.43</v>
      </c>
      <c r="I265" t="n">
        <v>17</v>
      </c>
      <c r="J265" t="n">
        <v>210.64</v>
      </c>
      <c r="K265" t="n">
        <v>53.44</v>
      </c>
      <c r="L265" t="n">
        <v>17</v>
      </c>
      <c r="M265" t="n">
        <v>15</v>
      </c>
      <c r="N265" t="n">
        <v>45.21</v>
      </c>
      <c r="O265" t="n">
        <v>26213.09</v>
      </c>
      <c r="P265" t="n">
        <v>379.93</v>
      </c>
      <c r="Q265" t="n">
        <v>795.64</v>
      </c>
      <c r="R265" t="n">
        <v>74.93000000000001</v>
      </c>
      <c r="S265" t="n">
        <v>51.23</v>
      </c>
      <c r="T265" t="n">
        <v>10750.41</v>
      </c>
      <c r="U265" t="n">
        <v>0.68</v>
      </c>
      <c r="V265" t="n">
        <v>0.92</v>
      </c>
      <c r="W265" t="n">
        <v>0.13</v>
      </c>
      <c r="X265" t="n">
        <v>0.61</v>
      </c>
      <c r="Y265" t="n">
        <v>0.5</v>
      </c>
      <c r="Z265" t="n">
        <v>10</v>
      </c>
    </row>
    <row r="266">
      <c r="A266" t="n">
        <v>17</v>
      </c>
      <c r="B266" t="n">
        <v>95</v>
      </c>
      <c r="C266" t="inlineStr">
        <is>
          <t xml:space="preserve">CONCLUIDO	</t>
        </is>
      </c>
      <c r="D266" t="n">
        <v>2.9129</v>
      </c>
      <c r="E266" t="n">
        <v>34.33</v>
      </c>
      <c r="F266" t="n">
        <v>31.27</v>
      </c>
      <c r="G266" t="n">
        <v>117.25</v>
      </c>
      <c r="H266" t="n">
        <v>1.51</v>
      </c>
      <c r="I266" t="n">
        <v>16</v>
      </c>
      <c r="J266" t="n">
        <v>212.25</v>
      </c>
      <c r="K266" t="n">
        <v>53.44</v>
      </c>
      <c r="L266" t="n">
        <v>18</v>
      </c>
      <c r="M266" t="n">
        <v>14</v>
      </c>
      <c r="N266" t="n">
        <v>45.82</v>
      </c>
      <c r="O266" t="n">
        <v>26412.11</v>
      </c>
      <c r="P266" t="n">
        <v>377.12</v>
      </c>
      <c r="Q266" t="n">
        <v>795.64</v>
      </c>
      <c r="R266" t="n">
        <v>73.26000000000001</v>
      </c>
      <c r="S266" t="n">
        <v>51.23</v>
      </c>
      <c r="T266" t="n">
        <v>9920.540000000001</v>
      </c>
      <c r="U266" t="n">
        <v>0.7</v>
      </c>
      <c r="V266" t="n">
        <v>0.92</v>
      </c>
      <c r="W266" t="n">
        <v>0.13</v>
      </c>
      <c r="X266" t="n">
        <v>0.5600000000000001</v>
      </c>
      <c r="Y266" t="n">
        <v>0.5</v>
      </c>
      <c r="Z266" t="n">
        <v>10</v>
      </c>
    </row>
    <row r="267">
      <c r="A267" t="n">
        <v>18</v>
      </c>
      <c r="B267" t="n">
        <v>95</v>
      </c>
      <c r="C267" t="inlineStr">
        <is>
          <t xml:space="preserve">CONCLUIDO	</t>
        </is>
      </c>
      <c r="D267" t="n">
        <v>2.9115</v>
      </c>
      <c r="E267" t="n">
        <v>34.35</v>
      </c>
      <c r="F267" t="n">
        <v>31.28</v>
      </c>
      <c r="G267" t="n">
        <v>117.31</v>
      </c>
      <c r="H267" t="n">
        <v>1.58</v>
      </c>
      <c r="I267" t="n">
        <v>16</v>
      </c>
      <c r="J267" t="n">
        <v>213.87</v>
      </c>
      <c r="K267" t="n">
        <v>53.44</v>
      </c>
      <c r="L267" t="n">
        <v>19</v>
      </c>
      <c r="M267" t="n">
        <v>14</v>
      </c>
      <c r="N267" t="n">
        <v>46.44</v>
      </c>
      <c r="O267" t="n">
        <v>26611.98</v>
      </c>
      <c r="P267" t="n">
        <v>374.82</v>
      </c>
      <c r="Q267" t="n">
        <v>795.64</v>
      </c>
      <c r="R267" t="n">
        <v>73.73</v>
      </c>
      <c r="S267" t="n">
        <v>51.23</v>
      </c>
      <c r="T267" t="n">
        <v>10156.38</v>
      </c>
      <c r="U267" t="n">
        <v>0.6899999999999999</v>
      </c>
      <c r="V267" t="n">
        <v>0.92</v>
      </c>
      <c r="W267" t="n">
        <v>0.14</v>
      </c>
      <c r="X267" t="n">
        <v>0.58</v>
      </c>
      <c r="Y267" t="n">
        <v>0.5</v>
      </c>
      <c r="Z267" t="n">
        <v>10</v>
      </c>
    </row>
    <row r="268">
      <c r="A268" t="n">
        <v>19</v>
      </c>
      <c r="B268" t="n">
        <v>95</v>
      </c>
      <c r="C268" t="inlineStr">
        <is>
          <t xml:space="preserve">CONCLUIDO	</t>
        </is>
      </c>
      <c r="D268" t="n">
        <v>2.9194</v>
      </c>
      <c r="E268" t="n">
        <v>34.25</v>
      </c>
      <c r="F268" t="n">
        <v>31.23</v>
      </c>
      <c r="G268" t="n">
        <v>124.91</v>
      </c>
      <c r="H268" t="n">
        <v>1.65</v>
      </c>
      <c r="I268" t="n">
        <v>15</v>
      </c>
      <c r="J268" t="n">
        <v>215.5</v>
      </c>
      <c r="K268" t="n">
        <v>53.44</v>
      </c>
      <c r="L268" t="n">
        <v>20</v>
      </c>
      <c r="M268" t="n">
        <v>13</v>
      </c>
      <c r="N268" t="n">
        <v>47.07</v>
      </c>
      <c r="O268" t="n">
        <v>26812.71</v>
      </c>
      <c r="P268" t="n">
        <v>372.09</v>
      </c>
      <c r="Q268" t="n">
        <v>795.64</v>
      </c>
      <c r="R268" t="n">
        <v>71.94</v>
      </c>
      <c r="S268" t="n">
        <v>51.23</v>
      </c>
      <c r="T268" t="n">
        <v>9265</v>
      </c>
      <c r="U268" t="n">
        <v>0.71</v>
      </c>
      <c r="V268" t="n">
        <v>0.92</v>
      </c>
      <c r="W268" t="n">
        <v>0.13</v>
      </c>
      <c r="X268" t="n">
        <v>0.52</v>
      </c>
      <c r="Y268" t="n">
        <v>0.5</v>
      </c>
      <c r="Z268" t="n">
        <v>10</v>
      </c>
    </row>
    <row r="269">
      <c r="A269" t="n">
        <v>20</v>
      </c>
      <c r="B269" t="n">
        <v>95</v>
      </c>
      <c r="C269" t="inlineStr">
        <is>
          <t xml:space="preserve">CONCLUIDO	</t>
        </is>
      </c>
      <c r="D269" t="n">
        <v>2.9263</v>
      </c>
      <c r="E269" t="n">
        <v>34.17</v>
      </c>
      <c r="F269" t="n">
        <v>31.18</v>
      </c>
      <c r="G269" t="n">
        <v>133.64</v>
      </c>
      <c r="H269" t="n">
        <v>1.72</v>
      </c>
      <c r="I269" t="n">
        <v>14</v>
      </c>
      <c r="J269" t="n">
        <v>217.14</v>
      </c>
      <c r="K269" t="n">
        <v>53.44</v>
      </c>
      <c r="L269" t="n">
        <v>21</v>
      </c>
      <c r="M269" t="n">
        <v>12</v>
      </c>
      <c r="N269" t="n">
        <v>47.7</v>
      </c>
      <c r="O269" t="n">
        <v>27014.3</v>
      </c>
      <c r="P269" t="n">
        <v>368.68</v>
      </c>
      <c r="Q269" t="n">
        <v>795.64</v>
      </c>
      <c r="R269" t="n">
        <v>70.48999999999999</v>
      </c>
      <c r="S269" t="n">
        <v>51.23</v>
      </c>
      <c r="T269" t="n">
        <v>8545.530000000001</v>
      </c>
      <c r="U269" t="n">
        <v>0.73</v>
      </c>
      <c r="V269" t="n">
        <v>0.93</v>
      </c>
      <c r="W269" t="n">
        <v>0.13</v>
      </c>
      <c r="X269" t="n">
        <v>0.48</v>
      </c>
      <c r="Y269" t="n">
        <v>0.5</v>
      </c>
      <c r="Z269" t="n">
        <v>10</v>
      </c>
    </row>
    <row r="270">
      <c r="A270" t="n">
        <v>21</v>
      </c>
      <c r="B270" t="n">
        <v>95</v>
      </c>
      <c r="C270" t="inlineStr">
        <is>
          <t xml:space="preserve">CONCLUIDO	</t>
        </is>
      </c>
      <c r="D270" t="n">
        <v>2.9311</v>
      </c>
      <c r="E270" t="n">
        <v>34.12</v>
      </c>
      <c r="F270" t="n">
        <v>31.16</v>
      </c>
      <c r="G270" t="n">
        <v>143.83</v>
      </c>
      <c r="H270" t="n">
        <v>1.79</v>
      </c>
      <c r="I270" t="n">
        <v>13</v>
      </c>
      <c r="J270" t="n">
        <v>218.78</v>
      </c>
      <c r="K270" t="n">
        <v>53.44</v>
      </c>
      <c r="L270" t="n">
        <v>22</v>
      </c>
      <c r="M270" t="n">
        <v>11</v>
      </c>
      <c r="N270" t="n">
        <v>48.34</v>
      </c>
      <c r="O270" t="n">
        <v>27216.79</v>
      </c>
      <c r="P270" t="n">
        <v>364.93</v>
      </c>
      <c r="Q270" t="n">
        <v>795.64</v>
      </c>
      <c r="R270" t="n">
        <v>69.86</v>
      </c>
      <c r="S270" t="n">
        <v>51.23</v>
      </c>
      <c r="T270" t="n">
        <v>8233.65</v>
      </c>
      <c r="U270" t="n">
        <v>0.73</v>
      </c>
      <c r="V270" t="n">
        <v>0.93</v>
      </c>
      <c r="W270" t="n">
        <v>0.13</v>
      </c>
      <c r="X270" t="n">
        <v>0.46</v>
      </c>
      <c r="Y270" t="n">
        <v>0.5</v>
      </c>
      <c r="Z270" t="n">
        <v>10</v>
      </c>
    </row>
    <row r="271">
      <c r="A271" t="n">
        <v>22</v>
      </c>
      <c r="B271" t="n">
        <v>95</v>
      </c>
      <c r="C271" t="inlineStr">
        <is>
          <t xml:space="preserve">CONCLUIDO	</t>
        </is>
      </c>
      <c r="D271" t="n">
        <v>2.9423</v>
      </c>
      <c r="E271" t="n">
        <v>33.99</v>
      </c>
      <c r="F271" t="n">
        <v>31.03</v>
      </c>
      <c r="G271" t="n">
        <v>143.23</v>
      </c>
      <c r="H271" t="n">
        <v>1.85</v>
      </c>
      <c r="I271" t="n">
        <v>13</v>
      </c>
      <c r="J271" t="n">
        <v>220.43</v>
      </c>
      <c r="K271" t="n">
        <v>53.44</v>
      </c>
      <c r="L271" t="n">
        <v>23</v>
      </c>
      <c r="M271" t="n">
        <v>11</v>
      </c>
      <c r="N271" t="n">
        <v>48.99</v>
      </c>
      <c r="O271" t="n">
        <v>27420.16</v>
      </c>
      <c r="P271" t="n">
        <v>360.31</v>
      </c>
      <c r="Q271" t="n">
        <v>795.64</v>
      </c>
      <c r="R271" t="n">
        <v>65.27</v>
      </c>
      <c r="S271" t="n">
        <v>51.23</v>
      </c>
      <c r="T271" t="n">
        <v>5939.16</v>
      </c>
      <c r="U271" t="n">
        <v>0.78</v>
      </c>
      <c r="V271" t="n">
        <v>0.93</v>
      </c>
      <c r="W271" t="n">
        <v>0.13</v>
      </c>
      <c r="X271" t="n">
        <v>0.33</v>
      </c>
      <c r="Y271" t="n">
        <v>0.5</v>
      </c>
      <c r="Z271" t="n">
        <v>10</v>
      </c>
    </row>
    <row r="272">
      <c r="A272" t="n">
        <v>23</v>
      </c>
      <c r="B272" t="n">
        <v>95</v>
      </c>
      <c r="C272" t="inlineStr">
        <is>
          <t xml:space="preserve">CONCLUIDO	</t>
        </is>
      </c>
      <c r="D272" t="n">
        <v>2.9362</v>
      </c>
      <c r="E272" t="n">
        <v>34.06</v>
      </c>
      <c r="F272" t="n">
        <v>31.14</v>
      </c>
      <c r="G272" t="n">
        <v>155.71</v>
      </c>
      <c r="H272" t="n">
        <v>1.92</v>
      </c>
      <c r="I272" t="n">
        <v>12</v>
      </c>
      <c r="J272" t="n">
        <v>222.08</v>
      </c>
      <c r="K272" t="n">
        <v>53.44</v>
      </c>
      <c r="L272" t="n">
        <v>24</v>
      </c>
      <c r="M272" t="n">
        <v>10</v>
      </c>
      <c r="N272" t="n">
        <v>49.65</v>
      </c>
      <c r="O272" t="n">
        <v>27624.44</v>
      </c>
      <c r="P272" t="n">
        <v>359.6</v>
      </c>
      <c r="Q272" t="n">
        <v>795.64</v>
      </c>
      <c r="R272" t="n">
        <v>69.26000000000001</v>
      </c>
      <c r="S272" t="n">
        <v>51.23</v>
      </c>
      <c r="T272" t="n">
        <v>7939.31</v>
      </c>
      <c r="U272" t="n">
        <v>0.74</v>
      </c>
      <c r="V272" t="n">
        <v>0.93</v>
      </c>
      <c r="W272" t="n">
        <v>0.12</v>
      </c>
      <c r="X272" t="n">
        <v>0.44</v>
      </c>
      <c r="Y272" t="n">
        <v>0.5</v>
      </c>
      <c r="Z272" t="n">
        <v>10</v>
      </c>
    </row>
    <row r="273">
      <c r="A273" t="n">
        <v>24</v>
      </c>
      <c r="B273" t="n">
        <v>95</v>
      </c>
      <c r="C273" t="inlineStr">
        <is>
          <t xml:space="preserve">CONCLUIDO	</t>
        </is>
      </c>
      <c r="D273" t="n">
        <v>2.9376</v>
      </c>
      <c r="E273" t="n">
        <v>34.04</v>
      </c>
      <c r="F273" t="n">
        <v>31.13</v>
      </c>
      <c r="G273" t="n">
        <v>155.63</v>
      </c>
      <c r="H273" t="n">
        <v>1.99</v>
      </c>
      <c r="I273" t="n">
        <v>12</v>
      </c>
      <c r="J273" t="n">
        <v>223.75</v>
      </c>
      <c r="K273" t="n">
        <v>53.44</v>
      </c>
      <c r="L273" t="n">
        <v>25</v>
      </c>
      <c r="M273" t="n">
        <v>10</v>
      </c>
      <c r="N273" t="n">
        <v>50.31</v>
      </c>
      <c r="O273" t="n">
        <v>27829.77</v>
      </c>
      <c r="P273" t="n">
        <v>352.23</v>
      </c>
      <c r="Q273" t="n">
        <v>795.64</v>
      </c>
      <c r="R273" t="n">
        <v>68.56</v>
      </c>
      <c r="S273" t="n">
        <v>51.23</v>
      </c>
      <c r="T273" t="n">
        <v>7590.47</v>
      </c>
      <c r="U273" t="n">
        <v>0.75</v>
      </c>
      <c r="V273" t="n">
        <v>0.93</v>
      </c>
      <c r="W273" t="n">
        <v>0.13</v>
      </c>
      <c r="X273" t="n">
        <v>0.42</v>
      </c>
      <c r="Y273" t="n">
        <v>0.5</v>
      </c>
      <c r="Z273" t="n">
        <v>10</v>
      </c>
    </row>
    <row r="274">
      <c r="A274" t="n">
        <v>25</v>
      </c>
      <c r="B274" t="n">
        <v>95</v>
      </c>
      <c r="C274" t="inlineStr">
        <is>
          <t xml:space="preserve">CONCLUIDO	</t>
        </is>
      </c>
      <c r="D274" t="n">
        <v>2.9441</v>
      </c>
      <c r="E274" t="n">
        <v>33.97</v>
      </c>
      <c r="F274" t="n">
        <v>31.09</v>
      </c>
      <c r="G274" t="n">
        <v>169.57</v>
      </c>
      <c r="H274" t="n">
        <v>2.05</v>
      </c>
      <c r="I274" t="n">
        <v>11</v>
      </c>
      <c r="J274" t="n">
        <v>225.42</v>
      </c>
      <c r="K274" t="n">
        <v>53.44</v>
      </c>
      <c r="L274" t="n">
        <v>26</v>
      </c>
      <c r="M274" t="n">
        <v>9</v>
      </c>
      <c r="N274" t="n">
        <v>50.98</v>
      </c>
      <c r="O274" t="n">
        <v>28035.92</v>
      </c>
      <c r="P274" t="n">
        <v>352.55</v>
      </c>
      <c r="Q274" t="n">
        <v>795.64</v>
      </c>
      <c r="R274" t="n">
        <v>67.33</v>
      </c>
      <c r="S274" t="n">
        <v>51.23</v>
      </c>
      <c r="T274" t="n">
        <v>6980.07</v>
      </c>
      <c r="U274" t="n">
        <v>0.76</v>
      </c>
      <c r="V274" t="n">
        <v>0.93</v>
      </c>
      <c r="W274" t="n">
        <v>0.13</v>
      </c>
      <c r="X274" t="n">
        <v>0.38</v>
      </c>
      <c r="Y274" t="n">
        <v>0.5</v>
      </c>
      <c r="Z274" t="n">
        <v>10</v>
      </c>
    </row>
    <row r="275">
      <c r="A275" t="n">
        <v>26</v>
      </c>
      <c r="B275" t="n">
        <v>95</v>
      </c>
      <c r="C275" t="inlineStr">
        <is>
          <t xml:space="preserve">CONCLUIDO	</t>
        </is>
      </c>
      <c r="D275" t="n">
        <v>2.9438</v>
      </c>
      <c r="E275" t="n">
        <v>33.97</v>
      </c>
      <c r="F275" t="n">
        <v>31.09</v>
      </c>
      <c r="G275" t="n">
        <v>169.59</v>
      </c>
      <c r="H275" t="n">
        <v>2.11</v>
      </c>
      <c r="I275" t="n">
        <v>11</v>
      </c>
      <c r="J275" t="n">
        <v>227.1</v>
      </c>
      <c r="K275" t="n">
        <v>53.44</v>
      </c>
      <c r="L275" t="n">
        <v>27</v>
      </c>
      <c r="M275" t="n">
        <v>8</v>
      </c>
      <c r="N275" t="n">
        <v>51.66</v>
      </c>
      <c r="O275" t="n">
        <v>28243</v>
      </c>
      <c r="P275" t="n">
        <v>352.62</v>
      </c>
      <c r="Q275" t="n">
        <v>795.64</v>
      </c>
      <c r="R275" t="n">
        <v>67.33</v>
      </c>
      <c r="S275" t="n">
        <v>51.23</v>
      </c>
      <c r="T275" t="n">
        <v>6981.69</v>
      </c>
      <c r="U275" t="n">
        <v>0.76</v>
      </c>
      <c r="V275" t="n">
        <v>0.93</v>
      </c>
      <c r="W275" t="n">
        <v>0.13</v>
      </c>
      <c r="X275" t="n">
        <v>0.39</v>
      </c>
      <c r="Y275" t="n">
        <v>0.5</v>
      </c>
      <c r="Z275" t="n">
        <v>10</v>
      </c>
    </row>
    <row r="276">
      <c r="A276" t="n">
        <v>27</v>
      </c>
      <c r="B276" t="n">
        <v>95</v>
      </c>
      <c r="C276" t="inlineStr">
        <is>
          <t xml:space="preserve">CONCLUIDO	</t>
        </is>
      </c>
      <c r="D276" t="n">
        <v>2.9505</v>
      </c>
      <c r="E276" t="n">
        <v>33.89</v>
      </c>
      <c r="F276" t="n">
        <v>31.05</v>
      </c>
      <c r="G276" t="n">
        <v>186.31</v>
      </c>
      <c r="H276" t="n">
        <v>2.18</v>
      </c>
      <c r="I276" t="n">
        <v>10</v>
      </c>
      <c r="J276" t="n">
        <v>228.79</v>
      </c>
      <c r="K276" t="n">
        <v>53.44</v>
      </c>
      <c r="L276" t="n">
        <v>28</v>
      </c>
      <c r="M276" t="n">
        <v>6</v>
      </c>
      <c r="N276" t="n">
        <v>52.35</v>
      </c>
      <c r="O276" t="n">
        <v>28451.04</v>
      </c>
      <c r="P276" t="n">
        <v>345.54</v>
      </c>
      <c r="Q276" t="n">
        <v>795.64</v>
      </c>
      <c r="R276" t="n">
        <v>65.95</v>
      </c>
      <c r="S276" t="n">
        <v>51.23</v>
      </c>
      <c r="T276" t="n">
        <v>6296</v>
      </c>
      <c r="U276" t="n">
        <v>0.78</v>
      </c>
      <c r="V276" t="n">
        <v>0.93</v>
      </c>
      <c r="W276" t="n">
        <v>0.13</v>
      </c>
      <c r="X276" t="n">
        <v>0.35</v>
      </c>
      <c r="Y276" t="n">
        <v>0.5</v>
      </c>
      <c r="Z276" t="n">
        <v>10</v>
      </c>
    </row>
    <row r="277">
      <c r="A277" t="n">
        <v>28</v>
      </c>
      <c r="B277" t="n">
        <v>95</v>
      </c>
      <c r="C277" t="inlineStr">
        <is>
          <t xml:space="preserve">CONCLUIDO	</t>
        </is>
      </c>
      <c r="D277" t="n">
        <v>2.9544</v>
      </c>
      <c r="E277" t="n">
        <v>33.85</v>
      </c>
      <c r="F277" t="n">
        <v>31.01</v>
      </c>
      <c r="G277" t="n">
        <v>186.04</v>
      </c>
      <c r="H277" t="n">
        <v>2.24</v>
      </c>
      <c r="I277" t="n">
        <v>10</v>
      </c>
      <c r="J277" t="n">
        <v>230.48</v>
      </c>
      <c r="K277" t="n">
        <v>53.44</v>
      </c>
      <c r="L277" t="n">
        <v>29</v>
      </c>
      <c r="M277" t="n">
        <v>4</v>
      </c>
      <c r="N277" t="n">
        <v>53.05</v>
      </c>
      <c r="O277" t="n">
        <v>28660.06</v>
      </c>
      <c r="P277" t="n">
        <v>345.6</v>
      </c>
      <c r="Q277" t="n">
        <v>795.65</v>
      </c>
      <c r="R277" t="n">
        <v>64.19</v>
      </c>
      <c r="S277" t="n">
        <v>51.23</v>
      </c>
      <c r="T277" t="n">
        <v>5413.8</v>
      </c>
      <c r="U277" t="n">
        <v>0.8</v>
      </c>
      <c r="V277" t="n">
        <v>0.93</v>
      </c>
      <c r="W277" t="n">
        <v>0.13</v>
      </c>
      <c r="X277" t="n">
        <v>0.3</v>
      </c>
      <c r="Y277" t="n">
        <v>0.5</v>
      </c>
      <c r="Z277" t="n">
        <v>10</v>
      </c>
    </row>
    <row r="278">
      <c r="A278" t="n">
        <v>29</v>
      </c>
      <c r="B278" t="n">
        <v>95</v>
      </c>
      <c r="C278" t="inlineStr">
        <is>
          <t xml:space="preserve">CONCLUIDO	</t>
        </is>
      </c>
      <c r="D278" t="n">
        <v>2.9516</v>
      </c>
      <c r="E278" t="n">
        <v>33.88</v>
      </c>
      <c r="F278" t="n">
        <v>31.04</v>
      </c>
      <c r="G278" t="n">
        <v>186.23</v>
      </c>
      <c r="H278" t="n">
        <v>2.3</v>
      </c>
      <c r="I278" t="n">
        <v>10</v>
      </c>
      <c r="J278" t="n">
        <v>232.18</v>
      </c>
      <c r="K278" t="n">
        <v>53.44</v>
      </c>
      <c r="L278" t="n">
        <v>30</v>
      </c>
      <c r="M278" t="n">
        <v>1</v>
      </c>
      <c r="N278" t="n">
        <v>53.75</v>
      </c>
      <c r="O278" t="n">
        <v>28870.05</v>
      </c>
      <c r="P278" t="n">
        <v>345.33</v>
      </c>
      <c r="Q278" t="n">
        <v>795.66</v>
      </c>
      <c r="R278" t="n">
        <v>65.38</v>
      </c>
      <c r="S278" t="n">
        <v>51.23</v>
      </c>
      <c r="T278" t="n">
        <v>6011.49</v>
      </c>
      <c r="U278" t="n">
        <v>0.78</v>
      </c>
      <c r="V278" t="n">
        <v>0.93</v>
      </c>
      <c r="W278" t="n">
        <v>0.13</v>
      </c>
      <c r="X278" t="n">
        <v>0.33</v>
      </c>
      <c r="Y278" t="n">
        <v>0.5</v>
      </c>
      <c r="Z278" t="n">
        <v>10</v>
      </c>
    </row>
    <row r="279">
      <c r="A279" t="n">
        <v>30</v>
      </c>
      <c r="B279" t="n">
        <v>95</v>
      </c>
      <c r="C279" t="inlineStr">
        <is>
          <t xml:space="preserve">CONCLUIDO	</t>
        </is>
      </c>
      <c r="D279" t="n">
        <v>2.9515</v>
      </c>
      <c r="E279" t="n">
        <v>33.88</v>
      </c>
      <c r="F279" t="n">
        <v>31.04</v>
      </c>
      <c r="G279" t="n">
        <v>186.24</v>
      </c>
      <c r="H279" t="n">
        <v>2.36</v>
      </c>
      <c r="I279" t="n">
        <v>10</v>
      </c>
      <c r="J279" t="n">
        <v>233.89</v>
      </c>
      <c r="K279" t="n">
        <v>53.44</v>
      </c>
      <c r="L279" t="n">
        <v>31</v>
      </c>
      <c r="M279" t="n">
        <v>0</v>
      </c>
      <c r="N279" t="n">
        <v>54.46</v>
      </c>
      <c r="O279" t="n">
        <v>29081.05</v>
      </c>
      <c r="P279" t="n">
        <v>347.73</v>
      </c>
      <c r="Q279" t="n">
        <v>795.64</v>
      </c>
      <c r="R279" t="n">
        <v>65.40000000000001</v>
      </c>
      <c r="S279" t="n">
        <v>51.23</v>
      </c>
      <c r="T279" t="n">
        <v>6022.09</v>
      </c>
      <c r="U279" t="n">
        <v>0.78</v>
      </c>
      <c r="V279" t="n">
        <v>0.93</v>
      </c>
      <c r="W279" t="n">
        <v>0.13</v>
      </c>
      <c r="X279" t="n">
        <v>0.34</v>
      </c>
      <c r="Y279" t="n">
        <v>0.5</v>
      </c>
      <c r="Z279" t="n">
        <v>10</v>
      </c>
    </row>
    <row r="280">
      <c r="A280" t="n">
        <v>0</v>
      </c>
      <c r="B280" t="n">
        <v>55</v>
      </c>
      <c r="C280" t="inlineStr">
        <is>
          <t xml:space="preserve">CONCLUIDO	</t>
        </is>
      </c>
      <c r="D280" t="n">
        <v>1.9252</v>
      </c>
      <c r="E280" t="n">
        <v>51.94</v>
      </c>
      <c r="F280" t="n">
        <v>42.55</v>
      </c>
      <c r="G280" t="n">
        <v>8.34</v>
      </c>
      <c r="H280" t="n">
        <v>0.15</v>
      </c>
      <c r="I280" t="n">
        <v>306</v>
      </c>
      <c r="J280" t="n">
        <v>116.05</v>
      </c>
      <c r="K280" t="n">
        <v>43.4</v>
      </c>
      <c r="L280" t="n">
        <v>1</v>
      </c>
      <c r="M280" t="n">
        <v>304</v>
      </c>
      <c r="N280" t="n">
        <v>16.65</v>
      </c>
      <c r="O280" t="n">
        <v>14546.17</v>
      </c>
      <c r="P280" t="n">
        <v>420.36</v>
      </c>
      <c r="Q280" t="n">
        <v>795.75</v>
      </c>
      <c r="R280" t="n">
        <v>451.04</v>
      </c>
      <c r="S280" t="n">
        <v>51.23</v>
      </c>
      <c r="T280" t="n">
        <v>197360.27</v>
      </c>
      <c r="U280" t="n">
        <v>0.11</v>
      </c>
      <c r="V280" t="n">
        <v>0.68</v>
      </c>
      <c r="W280" t="n">
        <v>0.6</v>
      </c>
      <c r="X280" t="n">
        <v>11.84</v>
      </c>
      <c r="Y280" t="n">
        <v>0.5</v>
      </c>
      <c r="Z280" t="n">
        <v>10</v>
      </c>
    </row>
    <row r="281">
      <c r="A281" t="n">
        <v>1</v>
      </c>
      <c r="B281" t="n">
        <v>55</v>
      </c>
      <c r="C281" t="inlineStr">
        <is>
          <t xml:space="preserve">CONCLUIDO	</t>
        </is>
      </c>
      <c r="D281" t="n">
        <v>2.4715</v>
      </c>
      <c r="E281" t="n">
        <v>40.46</v>
      </c>
      <c r="F281" t="n">
        <v>35.39</v>
      </c>
      <c r="G281" t="n">
        <v>16.99</v>
      </c>
      <c r="H281" t="n">
        <v>0.3</v>
      </c>
      <c r="I281" t="n">
        <v>125</v>
      </c>
      <c r="J281" t="n">
        <v>117.34</v>
      </c>
      <c r="K281" t="n">
        <v>43.4</v>
      </c>
      <c r="L281" t="n">
        <v>2</v>
      </c>
      <c r="M281" t="n">
        <v>123</v>
      </c>
      <c r="N281" t="n">
        <v>16.94</v>
      </c>
      <c r="O281" t="n">
        <v>14705.49</v>
      </c>
      <c r="P281" t="n">
        <v>344.03</v>
      </c>
      <c r="Q281" t="n">
        <v>795.75</v>
      </c>
      <c r="R281" t="n">
        <v>210.95</v>
      </c>
      <c r="S281" t="n">
        <v>51.23</v>
      </c>
      <c r="T281" t="n">
        <v>78220.14</v>
      </c>
      <c r="U281" t="n">
        <v>0.24</v>
      </c>
      <c r="V281" t="n">
        <v>0.82</v>
      </c>
      <c r="W281" t="n">
        <v>0.31</v>
      </c>
      <c r="X281" t="n">
        <v>4.68</v>
      </c>
      <c r="Y281" t="n">
        <v>0.5</v>
      </c>
      <c r="Z281" t="n">
        <v>10</v>
      </c>
    </row>
    <row r="282">
      <c r="A282" t="n">
        <v>2</v>
      </c>
      <c r="B282" t="n">
        <v>55</v>
      </c>
      <c r="C282" t="inlineStr">
        <is>
          <t xml:space="preserve">CONCLUIDO	</t>
        </is>
      </c>
      <c r="D282" t="n">
        <v>2.6642</v>
      </c>
      <c r="E282" t="n">
        <v>37.53</v>
      </c>
      <c r="F282" t="n">
        <v>33.59</v>
      </c>
      <c r="G282" t="n">
        <v>25.84</v>
      </c>
      <c r="H282" t="n">
        <v>0.45</v>
      </c>
      <c r="I282" t="n">
        <v>78</v>
      </c>
      <c r="J282" t="n">
        <v>118.63</v>
      </c>
      <c r="K282" t="n">
        <v>43.4</v>
      </c>
      <c r="L282" t="n">
        <v>3</v>
      </c>
      <c r="M282" t="n">
        <v>76</v>
      </c>
      <c r="N282" t="n">
        <v>17.23</v>
      </c>
      <c r="O282" t="n">
        <v>14865.24</v>
      </c>
      <c r="P282" t="n">
        <v>321.48</v>
      </c>
      <c r="Q282" t="n">
        <v>795.72</v>
      </c>
      <c r="R282" t="n">
        <v>150.63</v>
      </c>
      <c r="S282" t="n">
        <v>51.23</v>
      </c>
      <c r="T282" t="n">
        <v>48294.45</v>
      </c>
      <c r="U282" t="n">
        <v>0.34</v>
      </c>
      <c r="V282" t="n">
        <v>0.86</v>
      </c>
      <c r="W282" t="n">
        <v>0.23</v>
      </c>
      <c r="X282" t="n">
        <v>2.88</v>
      </c>
      <c r="Y282" t="n">
        <v>0.5</v>
      </c>
      <c r="Z282" t="n">
        <v>10</v>
      </c>
    </row>
    <row r="283">
      <c r="A283" t="n">
        <v>3</v>
      </c>
      <c r="B283" t="n">
        <v>55</v>
      </c>
      <c r="C283" t="inlineStr">
        <is>
          <t xml:space="preserve">CONCLUIDO	</t>
        </is>
      </c>
      <c r="D283" t="n">
        <v>2.7584</v>
      </c>
      <c r="E283" t="n">
        <v>36.25</v>
      </c>
      <c r="F283" t="n">
        <v>32.81</v>
      </c>
      <c r="G283" t="n">
        <v>34.53</v>
      </c>
      <c r="H283" t="n">
        <v>0.59</v>
      </c>
      <c r="I283" t="n">
        <v>57</v>
      </c>
      <c r="J283" t="n">
        <v>119.93</v>
      </c>
      <c r="K283" t="n">
        <v>43.4</v>
      </c>
      <c r="L283" t="n">
        <v>4</v>
      </c>
      <c r="M283" t="n">
        <v>55</v>
      </c>
      <c r="N283" t="n">
        <v>17.53</v>
      </c>
      <c r="O283" t="n">
        <v>15025.44</v>
      </c>
      <c r="P283" t="n">
        <v>308.44</v>
      </c>
      <c r="Q283" t="n">
        <v>795.65</v>
      </c>
      <c r="R283" t="n">
        <v>124.75</v>
      </c>
      <c r="S283" t="n">
        <v>51.23</v>
      </c>
      <c r="T283" t="n">
        <v>35460.92</v>
      </c>
      <c r="U283" t="n">
        <v>0.41</v>
      </c>
      <c r="V283" t="n">
        <v>0.88</v>
      </c>
      <c r="W283" t="n">
        <v>0.2</v>
      </c>
      <c r="X283" t="n">
        <v>2.1</v>
      </c>
      <c r="Y283" t="n">
        <v>0.5</v>
      </c>
      <c r="Z283" t="n">
        <v>10</v>
      </c>
    </row>
    <row r="284">
      <c r="A284" t="n">
        <v>4</v>
      </c>
      <c r="B284" t="n">
        <v>55</v>
      </c>
      <c r="C284" t="inlineStr">
        <is>
          <t xml:space="preserve">CONCLUIDO	</t>
        </is>
      </c>
      <c r="D284" t="n">
        <v>2.823</v>
      </c>
      <c r="E284" t="n">
        <v>35.42</v>
      </c>
      <c r="F284" t="n">
        <v>32.29</v>
      </c>
      <c r="G284" t="n">
        <v>44.03</v>
      </c>
      <c r="H284" t="n">
        <v>0.73</v>
      </c>
      <c r="I284" t="n">
        <v>44</v>
      </c>
      <c r="J284" t="n">
        <v>121.23</v>
      </c>
      <c r="K284" t="n">
        <v>43.4</v>
      </c>
      <c r="L284" t="n">
        <v>5</v>
      </c>
      <c r="M284" t="n">
        <v>42</v>
      </c>
      <c r="N284" t="n">
        <v>17.83</v>
      </c>
      <c r="O284" t="n">
        <v>15186.08</v>
      </c>
      <c r="P284" t="n">
        <v>298.24</v>
      </c>
      <c r="Q284" t="n">
        <v>795.64</v>
      </c>
      <c r="R284" t="n">
        <v>107.3</v>
      </c>
      <c r="S284" t="n">
        <v>51.23</v>
      </c>
      <c r="T284" t="n">
        <v>26802.43</v>
      </c>
      <c r="U284" t="n">
        <v>0.48</v>
      </c>
      <c r="V284" t="n">
        <v>0.89</v>
      </c>
      <c r="W284" t="n">
        <v>0.18</v>
      </c>
      <c r="X284" t="n">
        <v>1.58</v>
      </c>
      <c r="Y284" t="n">
        <v>0.5</v>
      </c>
      <c r="Z284" t="n">
        <v>10</v>
      </c>
    </row>
    <row r="285">
      <c r="A285" t="n">
        <v>5</v>
      </c>
      <c r="B285" t="n">
        <v>55</v>
      </c>
      <c r="C285" t="inlineStr">
        <is>
          <t xml:space="preserve">CONCLUIDO	</t>
        </is>
      </c>
      <c r="D285" t="n">
        <v>2.879</v>
      </c>
      <c r="E285" t="n">
        <v>34.73</v>
      </c>
      <c r="F285" t="n">
        <v>31.79</v>
      </c>
      <c r="G285" t="n">
        <v>52.98</v>
      </c>
      <c r="H285" t="n">
        <v>0.86</v>
      </c>
      <c r="I285" t="n">
        <v>36</v>
      </c>
      <c r="J285" t="n">
        <v>122.54</v>
      </c>
      <c r="K285" t="n">
        <v>43.4</v>
      </c>
      <c r="L285" t="n">
        <v>6</v>
      </c>
      <c r="M285" t="n">
        <v>34</v>
      </c>
      <c r="N285" t="n">
        <v>18.14</v>
      </c>
      <c r="O285" t="n">
        <v>15347.16</v>
      </c>
      <c r="P285" t="n">
        <v>288.5</v>
      </c>
      <c r="Q285" t="n">
        <v>795.65</v>
      </c>
      <c r="R285" t="n">
        <v>90.06</v>
      </c>
      <c r="S285" t="n">
        <v>51.23</v>
      </c>
      <c r="T285" t="n">
        <v>18222.43</v>
      </c>
      <c r="U285" t="n">
        <v>0.57</v>
      </c>
      <c r="V285" t="n">
        <v>0.91</v>
      </c>
      <c r="W285" t="n">
        <v>0.17</v>
      </c>
      <c r="X285" t="n">
        <v>1.08</v>
      </c>
      <c r="Y285" t="n">
        <v>0.5</v>
      </c>
      <c r="Z285" t="n">
        <v>10</v>
      </c>
    </row>
    <row r="286">
      <c r="A286" t="n">
        <v>6</v>
      </c>
      <c r="B286" t="n">
        <v>55</v>
      </c>
      <c r="C286" t="inlineStr">
        <is>
          <t xml:space="preserve">CONCLUIDO	</t>
        </is>
      </c>
      <c r="D286" t="n">
        <v>2.8892</v>
      </c>
      <c r="E286" t="n">
        <v>34.61</v>
      </c>
      <c r="F286" t="n">
        <v>31.81</v>
      </c>
      <c r="G286" t="n">
        <v>63.62</v>
      </c>
      <c r="H286" t="n">
        <v>1</v>
      </c>
      <c r="I286" t="n">
        <v>30</v>
      </c>
      <c r="J286" t="n">
        <v>123.85</v>
      </c>
      <c r="K286" t="n">
        <v>43.4</v>
      </c>
      <c r="L286" t="n">
        <v>7</v>
      </c>
      <c r="M286" t="n">
        <v>28</v>
      </c>
      <c r="N286" t="n">
        <v>18.45</v>
      </c>
      <c r="O286" t="n">
        <v>15508.69</v>
      </c>
      <c r="P286" t="n">
        <v>282.86</v>
      </c>
      <c r="Q286" t="n">
        <v>795.66</v>
      </c>
      <c r="R286" t="n">
        <v>91.59</v>
      </c>
      <c r="S286" t="n">
        <v>51.23</v>
      </c>
      <c r="T286" t="n">
        <v>19017.76</v>
      </c>
      <c r="U286" t="n">
        <v>0.5600000000000001</v>
      </c>
      <c r="V286" t="n">
        <v>0.91</v>
      </c>
      <c r="W286" t="n">
        <v>0.15</v>
      </c>
      <c r="X286" t="n">
        <v>1.11</v>
      </c>
      <c r="Y286" t="n">
        <v>0.5</v>
      </c>
      <c r="Z286" t="n">
        <v>10</v>
      </c>
    </row>
    <row r="287">
      <c r="A287" t="n">
        <v>7</v>
      </c>
      <c r="B287" t="n">
        <v>55</v>
      </c>
      <c r="C287" t="inlineStr">
        <is>
          <t xml:space="preserve">CONCLUIDO	</t>
        </is>
      </c>
      <c r="D287" t="n">
        <v>2.9114</v>
      </c>
      <c r="E287" t="n">
        <v>34.35</v>
      </c>
      <c r="F287" t="n">
        <v>31.64</v>
      </c>
      <c r="G287" t="n">
        <v>73.02</v>
      </c>
      <c r="H287" t="n">
        <v>1.13</v>
      </c>
      <c r="I287" t="n">
        <v>26</v>
      </c>
      <c r="J287" t="n">
        <v>125.16</v>
      </c>
      <c r="K287" t="n">
        <v>43.4</v>
      </c>
      <c r="L287" t="n">
        <v>8</v>
      </c>
      <c r="M287" t="n">
        <v>24</v>
      </c>
      <c r="N287" t="n">
        <v>18.76</v>
      </c>
      <c r="O287" t="n">
        <v>15670.68</v>
      </c>
      <c r="P287" t="n">
        <v>276.13</v>
      </c>
      <c r="Q287" t="n">
        <v>795.65</v>
      </c>
      <c r="R287" t="n">
        <v>85.79000000000001</v>
      </c>
      <c r="S287" t="n">
        <v>51.23</v>
      </c>
      <c r="T287" t="n">
        <v>16137.29</v>
      </c>
      <c r="U287" t="n">
        <v>0.6</v>
      </c>
      <c r="V287" t="n">
        <v>0.91</v>
      </c>
      <c r="W287" t="n">
        <v>0.15</v>
      </c>
      <c r="X287" t="n">
        <v>0.9399999999999999</v>
      </c>
      <c r="Y287" t="n">
        <v>0.5</v>
      </c>
      <c r="Z287" t="n">
        <v>10</v>
      </c>
    </row>
    <row r="288">
      <c r="A288" t="n">
        <v>8</v>
      </c>
      <c r="B288" t="n">
        <v>55</v>
      </c>
      <c r="C288" t="inlineStr">
        <is>
          <t xml:space="preserve">CONCLUIDO	</t>
        </is>
      </c>
      <c r="D288" t="n">
        <v>2.9265</v>
      </c>
      <c r="E288" t="n">
        <v>34.17</v>
      </c>
      <c r="F288" t="n">
        <v>31.54</v>
      </c>
      <c r="G288" t="n">
        <v>82.27</v>
      </c>
      <c r="H288" t="n">
        <v>1.26</v>
      </c>
      <c r="I288" t="n">
        <v>23</v>
      </c>
      <c r="J288" t="n">
        <v>126.48</v>
      </c>
      <c r="K288" t="n">
        <v>43.4</v>
      </c>
      <c r="L288" t="n">
        <v>9</v>
      </c>
      <c r="M288" t="n">
        <v>21</v>
      </c>
      <c r="N288" t="n">
        <v>19.08</v>
      </c>
      <c r="O288" t="n">
        <v>15833.12</v>
      </c>
      <c r="P288" t="n">
        <v>268.49</v>
      </c>
      <c r="Q288" t="n">
        <v>795.64</v>
      </c>
      <c r="R288" t="n">
        <v>82.34999999999999</v>
      </c>
      <c r="S288" t="n">
        <v>51.23</v>
      </c>
      <c r="T288" t="n">
        <v>14433.34</v>
      </c>
      <c r="U288" t="n">
        <v>0.62</v>
      </c>
      <c r="V288" t="n">
        <v>0.92</v>
      </c>
      <c r="W288" t="n">
        <v>0.14</v>
      </c>
      <c r="X288" t="n">
        <v>0.83</v>
      </c>
      <c r="Y288" t="n">
        <v>0.5</v>
      </c>
      <c r="Z288" t="n">
        <v>10</v>
      </c>
    </row>
    <row r="289">
      <c r="A289" t="n">
        <v>9</v>
      </c>
      <c r="B289" t="n">
        <v>55</v>
      </c>
      <c r="C289" t="inlineStr">
        <is>
          <t xml:space="preserve">CONCLUIDO	</t>
        </is>
      </c>
      <c r="D289" t="n">
        <v>2.9437</v>
      </c>
      <c r="E289" t="n">
        <v>33.97</v>
      </c>
      <c r="F289" t="n">
        <v>31.41</v>
      </c>
      <c r="G289" t="n">
        <v>94.23</v>
      </c>
      <c r="H289" t="n">
        <v>1.38</v>
      </c>
      <c r="I289" t="n">
        <v>20</v>
      </c>
      <c r="J289" t="n">
        <v>127.8</v>
      </c>
      <c r="K289" t="n">
        <v>43.4</v>
      </c>
      <c r="L289" t="n">
        <v>10</v>
      </c>
      <c r="M289" t="n">
        <v>18</v>
      </c>
      <c r="N289" t="n">
        <v>19.4</v>
      </c>
      <c r="O289" t="n">
        <v>15996.02</v>
      </c>
      <c r="P289" t="n">
        <v>261.86</v>
      </c>
      <c r="Q289" t="n">
        <v>795.64</v>
      </c>
      <c r="R289" t="n">
        <v>77.88</v>
      </c>
      <c r="S289" t="n">
        <v>51.23</v>
      </c>
      <c r="T289" t="n">
        <v>12210.49</v>
      </c>
      <c r="U289" t="n">
        <v>0.66</v>
      </c>
      <c r="V289" t="n">
        <v>0.92</v>
      </c>
      <c r="W289" t="n">
        <v>0.14</v>
      </c>
      <c r="X289" t="n">
        <v>0.7</v>
      </c>
      <c r="Y289" t="n">
        <v>0.5</v>
      </c>
      <c r="Z289" t="n">
        <v>10</v>
      </c>
    </row>
    <row r="290">
      <c r="A290" t="n">
        <v>10</v>
      </c>
      <c r="B290" t="n">
        <v>55</v>
      </c>
      <c r="C290" t="inlineStr">
        <is>
          <t xml:space="preserve">CONCLUIDO	</t>
        </is>
      </c>
      <c r="D290" t="n">
        <v>2.9519</v>
      </c>
      <c r="E290" t="n">
        <v>33.88</v>
      </c>
      <c r="F290" t="n">
        <v>31.36</v>
      </c>
      <c r="G290" t="n">
        <v>104.54</v>
      </c>
      <c r="H290" t="n">
        <v>1.5</v>
      </c>
      <c r="I290" t="n">
        <v>18</v>
      </c>
      <c r="J290" t="n">
        <v>129.13</v>
      </c>
      <c r="K290" t="n">
        <v>43.4</v>
      </c>
      <c r="L290" t="n">
        <v>11</v>
      </c>
      <c r="M290" t="n">
        <v>15</v>
      </c>
      <c r="N290" t="n">
        <v>19.73</v>
      </c>
      <c r="O290" t="n">
        <v>16159.39</v>
      </c>
      <c r="P290" t="n">
        <v>254.84</v>
      </c>
      <c r="Q290" t="n">
        <v>795.64</v>
      </c>
      <c r="R290" t="n">
        <v>76.62</v>
      </c>
      <c r="S290" t="n">
        <v>51.23</v>
      </c>
      <c r="T290" t="n">
        <v>11591.78</v>
      </c>
      <c r="U290" t="n">
        <v>0.67</v>
      </c>
      <c r="V290" t="n">
        <v>0.92</v>
      </c>
      <c r="W290" t="n">
        <v>0.13</v>
      </c>
      <c r="X290" t="n">
        <v>0.66</v>
      </c>
      <c r="Y290" t="n">
        <v>0.5</v>
      </c>
      <c r="Z290" t="n">
        <v>10</v>
      </c>
    </row>
    <row r="291">
      <c r="A291" t="n">
        <v>11</v>
      </c>
      <c r="B291" t="n">
        <v>55</v>
      </c>
      <c r="C291" t="inlineStr">
        <is>
          <t xml:space="preserve">CONCLUIDO	</t>
        </is>
      </c>
      <c r="D291" t="n">
        <v>2.9573</v>
      </c>
      <c r="E291" t="n">
        <v>33.81</v>
      </c>
      <c r="F291" t="n">
        <v>31.32</v>
      </c>
      <c r="G291" t="n">
        <v>110.56</v>
      </c>
      <c r="H291" t="n">
        <v>1.63</v>
      </c>
      <c r="I291" t="n">
        <v>17</v>
      </c>
      <c r="J291" t="n">
        <v>130.45</v>
      </c>
      <c r="K291" t="n">
        <v>43.4</v>
      </c>
      <c r="L291" t="n">
        <v>12</v>
      </c>
      <c r="M291" t="n">
        <v>9</v>
      </c>
      <c r="N291" t="n">
        <v>20.05</v>
      </c>
      <c r="O291" t="n">
        <v>16323.22</v>
      </c>
      <c r="P291" t="n">
        <v>249.61</v>
      </c>
      <c r="Q291" t="n">
        <v>795.64</v>
      </c>
      <c r="R291" t="n">
        <v>75.02</v>
      </c>
      <c r="S291" t="n">
        <v>51.23</v>
      </c>
      <c r="T291" t="n">
        <v>10793.59</v>
      </c>
      <c r="U291" t="n">
        <v>0.68</v>
      </c>
      <c r="V291" t="n">
        <v>0.92</v>
      </c>
      <c r="W291" t="n">
        <v>0.14</v>
      </c>
      <c r="X291" t="n">
        <v>0.62</v>
      </c>
      <c r="Y291" t="n">
        <v>0.5</v>
      </c>
      <c r="Z291" t="n">
        <v>10</v>
      </c>
    </row>
    <row r="292">
      <c r="A292" t="n">
        <v>12</v>
      </c>
      <c r="B292" t="n">
        <v>55</v>
      </c>
      <c r="C292" t="inlineStr">
        <is>
          <t xml:space="preserve">CONCLUIDO	</t>
        </is>
      </c>
      <c r="D292" t="n">
        <v>2.9633</v>
      </c>
      <c r="E292" t="n">
        <v>33.75</v>
      </c>
      <c r="F292" t="n">
        <v>31.28</v>
      </c>
      <c r="G292" t="n">
        <v>117.3</v>
      </c>
      <c r="H292" t="n">
        <v>1.74</v>
      </c>
      <c r="I292" t="n">
        <v>16</v>
      </c>
      <c r="J292" t="n">
        <v>131.79</v>
      </c>
      <c r="K292" t="n">
        <v>43.4</v>
      </c>
      <c r="L292" t="n">
        <v>13</v>
      </c>
      <c r="M292" t="n">
        <v>0</v>
      </c>
      <c r="N292" t="n">
        <v>20.39</v>
      </c>
      <c r="O292" t="n">
        <v>16487.53</v>
      </c>
      <c r="P292" t="n">
        <v>249.05</v>
      </c>
      <c r="Q292" t="n">
        <v>795.64</v>
      </c>
      <c r="R292" t="n">
        <v>73.06999999999999</v>
      </c>
      <c r="S292" t="n">
        <v>51.23</v>
      </c>
      <c r="T292" t="n">
        <v>9828.440000000001</v>
      </c>
      <c r="U292" t="n">
        <v>0.7</v>
      </c>
      <c r="V292" t="n">
        <v>0.92</v>
      </c>
      <c r="W292" t="n">
        <v>0.15</v>
      </c>
      <c r="X292" t="n">
        <v>0.58</v>
      </c>
      <c r="Y292" t="n">
        <v>0.5</v>
      </c>
      <c r="Z2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INDEX(resultados!$A$2:$ZZ$292, 1, MATCH($B$1, resultados!$A$1:$ZZ$1, 0))</f>
        <v/>
      </c>
      <c r="B7">
        <f>INDEX(resultados!$A$2:$ZZ$292, 1, MATCH($B$2, resultados!$A$1:$ZZ$1, 0))</f>
        <v/>
      </c>
      <c r="C7">
        <f>INDEX(resultados!$A$2:$ZZ$292, 1, MATCH($B$3, resultados!$A$1:$ZZ$1, 0))</f>
        <v/>
      </c>
    </row>
    <row r="8">
      <c r="A8">
        <f>INDEX(resultados!$A$2:$ZZ$292, 2, MATCH($B$1, resultados!$A$1:$ZZ$1, 0))</f>
        <v/>
      </c>
      <c r="B8">
        <f>INDEX(resultados!$A$2:$ZZ$292, 2, MATCH($B$2, resultados!$A$1:$ZZ$1, 0))</f>
        <v/>
      </c>
      <c r="C8">
        <f>INDEX(resultados!$A$2:$ZZ$292, 2, MATCH($B$3, resultados!$A$1:$ZZ$1, 0))</f>
        <v/>
      </c>
    </row>
    <row r="9">
      <c r="A9">
        <f>INDEX(resultados!$A$2:$ZZ$292, 3, MATCH($B$1, resultados!$A$1:$ZZ$1, 0))</f>
        <v/>
      </c>
      <c r="B9">
        <f>INDEX(resultados!$A$2:$ZZ$292, 3, MATCH($B$2, resultados!$A$1:$ZZ$1, 0))</f>
        <v/>
      </c>
      <c r="C9">
        <f>INDEX(resultados!$A$2:$ZZ$292, 3, MATCH($B$3, resultados!$A$1:$ZZ$1, 0))</f>
        <v/>
      </c>
    </row>
    <row r="10">
      <c r="A10">
        <f>INDEX(resultados!$A$2:$ZZ$292, 4, MATCH($B$1, resultados!$A$1:$ZZ$1, 0))</f>
        <v/>
      </c>
      <c r="B10">
        <f>INDEX(resultados!$A$2:$ZZ$292, 4, MATCH($B$2, resultados!$A$1:$ZZ$1, 0))</f>
        <v/>
      </c>
      <c r="C10">
        <f>INDEX(resultados!$A$2:$ZZ$292, 4, MATCH($B$3, resultados!$A$1:$ZZ$1, 0))</f>
        <v/>
      </c>
    </row>
    <row r="11">
      <c r="A11">
        <f>INDEX(resultados!$A$2:$ZZ$292, 5, MATCH($B$1, resultados!$A$1:$ZZ$1, 0))</f>
        <v/>
      </c>
      <c r="B11">
        <f>INDEX(resultados!$A$2:$ZZ$292, 5, MATCH($B$2, resultados!$A$1:$ZZ$1, 0))</f>
        <v/>
      </c>
      <c r="C11">
        <f>INDEX(resultados!$A$2:$ZZ$292, 5, MATCH($B$3, resultados!$A$1:$ZZ$1, 0))</f>
        <v/>
      </c>
    </row>
    <row r="12">
      <c r="A12">
        <f>INDEX(resultados!$A$2:$ZZ$292, 6, MATCH($B$1, resultados!$A$1:$ZZ$1, 0))</f>
        <v/>
      </c>
      <c r="B12">
        <f>INDEX(resultados!$A$2:$ZZ$292, 6, MATCH($B$2, resultados!$A$1:$ZZ$1, 0))</f>
        <v/>
      </c>
      <c r="C12">
        <f>INDEX(resultados!$A$2:$ZZ$292, 6, MATCH($B$3, resultados!$A$1:$ZZ$1, 0))</f>
        <v/>
      </c>
    </row>
    <row r="13">
      <c r="A13">
        <f>INDEX(resultados!$A$2:$ZZ$292, 7, MATCH($B$1, resultados!$A$1:$ZZ$1, 0))</f>
        <v/>
      </c>
      <c r="B13">
        <f>INDEX(resultados!$A$2:$ZZ$292, 7, MATCH($B$2, resultados!$A$1:$ZZ$1, 0))</f>
        <v/>
      </c>
      <c r="C13">
        <f>INDEX(resultados!$A$2:$ZZ$292, 7, MATCH($B$3, resultados!$A$1:$ZZ$1, 0))</f>
        <v/>
      </c>
    </row>
    <row r="14">
      <c r="A14">
        <f>INDEX(resultados!$A$2:$ZZ$292, 8, MATCH($B$1, resultados!$A$1:$ZZ$1, 0))</f>
        <v/>
      </c>
      <c r="B14">
        <f>INDEX(resultados!$A$2:$ZZ$292, 8, MATCH($B$2, resultados!$A$1:$ZZ$1, 0))</f>
        <v/>
      </c>
      <c r="C14">
        <f>INDEX(resultados!$A$2:$ZZ$292, 8, MATCH($B$3, resultados!$A$1:$ZZ$1, 0))</f>
        <v/>
      </c>
    </row>
    <row r="15">
      <c r="A15">
        <f>INDEX(resultados!$A$2:$ZZ$292, 9, MATCH($B$1, resultados!$A$1:$ZZ$1, 0))</f>
        <v/>
      </c>
      <c r="B15">
        <f>INDEX(resultados!$A$2:$ZZ$292, 9, MATCH($B$2, resultados!$A$1:$ZZ$1, 0))</f>
        <v/>
      </c>
      <c r="C15">
        <f>INDEX(resultados!$A$2:$ZZ$292, 9, MATCH($B$3, resultados!$A$1:$ZZ$1, 0))</f>
        <v/>
      </c>
    </row>
    <row r="16">
      <c r="A16">
        <f>INDEX(resultados!$A$2:$ZZ$292, 10, MATCH($B$1, resultados!$A$1:$ZZ$1, 0))</f>
        <v/>
      </c>
      <c r="B16">
        <f>INDEX(resultados!$A$2:$ZZ$292, 10, MATCH($B$2, resultados!$A$1:$ZZ$1, 0))</f>
        <v/>
      </c>
      <c r="C16">
        <f>INDEX(resultados!$A$2:$ZZ$292, 10, MATCH($B$3, resultados!$A$1:$ZZ$1, 0))</f>
        <v/>
      </c>
    </row>
    <row r="17">
      <c r="A17">
        <f>INDEX(resultados!$A$2:$ZZ$292, 11, MATCH($B$1, resultados!$A$1:$ZZ$1, 0))</f>
        <v/>
      </c>
      <c r="B17">
        <f>INDEX(resultados!$A$2:$ZZ$292, 11, MATCH($B$2, resultados!$A$1:$ZZ$1, 0))</f>
        <v/>
      </c>
      <c r="C17">
        <f>INDEX(resultados!$A$2:$ZZ$292, 11, MATCH($B$3, resultados!$A$1:$ZZ$1, 0))</f>
        <v/>
      </c>
    </row>
    <row r="18">
      <c r="A18">
        <f>INDEX(resultados!$A$2:$ZZ$292, 12, MATCH($B$1, resultados!$A$1:$ZZ$1, 0))</f>
        <v/>
      </c>
      <c r="B18">
        <f>INDEX(resultados!$A$2:$ZZ$292, 12, MATCH($B$2, resultados!$A$1:$ZZ$1, 0))</f>
        <v/>
      </c>
      <c r="C18">
        <f>INDEX(resultados!$A$2:$ZZ$292, 12, MATCH($B$3, resultados!$A$1:$ZZ$1, 0))</f>
        <v/>
      </c>
    </row>
    <row r="19">
      <c r="A19">
        <f>INDEX(resultados!$A$2:$ZZ$292, 13, MATCH($B$1, resultados!$A$1:$ZZ$1, 0))</f>
        <v/>
      </c>
      <c r="B19">
        <f>INDEX(resultados!$A$2:$ZZ$292, 13, MATCH($B$2, resultados!$A$1:$ZZ$1, 0))</f>
        <v/>
      </c>
      <c r="C19">
        <f>INDEX(resultados!$A$2:$ZZ$292, 13, MATCH($B$3, resultados!$A$1:$ZZ$1, 0))</f>
        <v/>
      </c>
    </row>
    <row r="20">
      <c r="A20">
        <f>INDEX(resultados!$A$2:$ZZ$292, 14, MATCH($B$1, resultados!$A$1:$ZZ$1, 0))</f>
        <v/>
      </c>
      <c r="B20">
        <f>INDEX(resultados!$A$2:$ZZ$292, 14, MATCH($B$2, resultados!$A$1:$ZZ$1, 0))</f>
        <v/>
      </c>
      <c r="C20">
        <f>INDEX(resultados!$A$2:$ZZ$292, 14, MATCH($B$3, resultados!$A$1:$ZZ$1, 0))</f>
        <v/>
      </c>
    </row>
    <row r="21">
      <c r="A21">
        <f>INDEX(resultados!$A$2:$ZZ$292, 15, MATCH($B$1, resultados!$A$1:$ZZ$1, 0))</f>
        <v/>
      </c>
      <c r="B21">
        <f>INDEX(resultados!$A$2:$ZZ$292, 15, MATCH($B$2, resultados!$A$1:$ZZ$1, 0))</f>
        <v/>
      </c>
      <c r="C21">
        <f>INDEX(resultados!$A$2:$ZZ$292, 15, MATCH($B$3, resultados!$A$1:$ZZ$1, 0))</f>
        <v/>
      </c>
    </row>
    <row r="22">
      <c r="A22">
        <f>INDEX(resultados!$A$2:$ZZ$292, 16, MATCH($B$1, resultados!$A$1:$ZZ$1, 0))</f>
        <v/>
      </c>
      <c r="B22">
        <f>INDEX(resultados!$A$2:$ZZ$292, 16, MATCH($B$2, resultados!$A$1:$ZZ$1, 0))</f>
        <v/>
      </c>
      <c r="C22">
        <f>INDEX(resultados!$A$2:$ZZ$292, 16, MATCH($B$3, resultados!$A$1:$ZZ$1, 0))</f>
        <v/>
      </c>
    </row>
    <row r="23">
      <c r="A23">
        <f>INDEX(resultados!$A$2:$ZZ$292, 17, MATCH($B$1, resultados!$A$1:$ZZ$1, 0))</f>
        <v/>
      </c>
      <c r="B23">
        <f>INDEX(resultados!$A$2:$ZZ$292, 17, MATCH($B$2, resultados!$A$1:$ZZ$1, 0))</f>
        <v/>
      </c>
      <c r="C23">
        <f>INDEX(resultados!$A$2:$ZZ$292, 17, MATCH($B$3, resultados!$A$1:$ZZ$1, 0))</f>
        <v/>
      </c>
    </row>
    <row r="24">
      <c r="A24">
        <f>INDEX(resultados!$A$2:$ZZ$292, 18, MATCH($B$1, resultados!$A$1:$ZZ$1, 0))</f>
        <v/>
      </c>
      <c r="B24">
        <f>INDEX(resultados!$A$2:$ZZ$292, 18, MATCH($B$2, resultados!$A$1:$ZZ$1, 0))</f>
        <v/>
      </c>
      <c r="C24">
        <f>INDEX(resultados!$A$2:$ZZ$292, 18, MATCH($B$3, resultados!$A$1:$ZZ$1, 0))</f>
        <v/>
      </c>
    </row>
    <row r="25">
      <c r="A25">
        <f>INDEX(resultados!$A$2:$ZZ$292, 19, MATCH($B$1, resultados!$A$1:$ZZ$1, 0))</f>
        <v/>
      </c>
      <c r="B25">
        <f>INDEX(resultados!$A$2:$ZZ$292, 19, MATCH($B$2, resultados!$A$1:$ZZ$1, 0))</f>
        <v/>
      </c>
      <c r="C25">
        <f>INDEX(resultados!$A$2:$ZZ$292, 19, MATCH($B$3, resultados!$A$1:$ZZ$1, 0))</f>
        <v/>
      </c>
    </row>
    <row r="26">
      <c r="A26">
        <f>INDEX(resultados!$A$2:$ZZ$292, 20, MATCH($B$1, resultados!$A$1:$ZZ$1, 0))</f>
        <v/>
      </c>
      <c r="B26">
        <f>INDEX(resultados!$A$2:$ZZ$292, 20, MATCH($B$2, resultados!$A$1:$ZZ$1, 0))</f>
        <v/>
      </c>
      <c r="C26">
        <f>INDEX(resultados!$A$2:$ZZ$292, 20, MATCH($B$3, resultados!$A$1:$ZZ$1, 0))</f>
        <v/>
      </c>
    </row>
    <row r="27">
      <c r="A27">
        <f>INDEX(resultados!$A$2:$ZZ$292, 21, MATCH($B$1, resultados!$A$1:$ZZ$1, 0))</f>
        <v/>
      </c>
      <c r="B27">
        <f>INDEX(resultados!$A$2:$ZZ$292, 21, MATCH($B$2, resultados!$A$1:$ZZ$1, 0))</f>
        <v/>
      </c>
      <c r="C27">
        <f>INDEX(resultados!$A$2:$ZZ$292, 21, MATCH($B$3, resultados!$A$1:$ZZ$1, 0))</f>
        <v/>
      </c>
    </row>
    <row r="28">
      <c r="A28">
        <f>INDEX(resultados!$A$2:$ZZ$292, 22, MATCH($B$1, resultados!$A$1:$ZZ$1, 0))</f>
        <v/>
      </c>
      <c r="B28">
        <f>INDEX(resultados!$A$2:$ZZ$292, 22, MATCH($B$2, resultados!$A$1:$ZZ$1, 0))</f>
        <v/>
      </c>
      <c r="C28">
        <f>INDEX(resultados!$A$2:$ZZ$292, 22, MATCH($B$3, resultados!$A$1:$ZZ$1, 0))</f>
        <v/>
      </c>
    </row>
    <row r="29">
      <c r="A29">
        <f>INDEX(resultados!$A$2:$ZZ$292, 23, MATCH($B$1, resultados!$A$1:$ZZ$1, 0))</f>
        <v/>
      </c>
      <c r="B29">
        <f>INDEX(resultados!$A$2:$ZZ$292, 23, MATCH($B$2, resultados!$A$1:$ZZ$1, 0))</f>
        <v/>
      </c>
      <c r="C29">
        <f>INDEX(resultados!$A$2:$ZZ$292, 23, MATCH($B$3, resultados!$A$1:$ZZ$1, 0))</f>
        <v/>
      </c>
    </row>
    <row r="30">
      <c r="A30">
        <f>INDEX(resultados!$A$2:$ZZ$292, 24, MATCH($B$1, resultados!$A$1:$ZZ$1, 0))</f>
        <v/>
      </c>
      <c r="B30">
        <f>INDEX(resultados!$A$2:$ZZ$292, 24, MATCH($B$2, resultados!$A$1:$ZZ$1, 0))</f>
        <v/>
      </c>
      <c r="C30">
        <f>INDEX(resultados!$A$2:$ZZ$292, 24, MATCH($B$3, resultados!$A$1:$ZZ$1, 0))</f>
        <v/>
      </c>
    </row>
    <row r="31">
      <c r="A31">
        <f>INDEX(resultados!$A$2:$ZZ$292, 25, MATCH($B$1, resultados!$A$1:$ZZ$1, 0))</f>
        <v/>
      </c>
      <c r="B31">
        <f>INDEX(resultados!$A$2:$ZZ$292, 25, MATCH($B$2, resultados!$A$1:$ZZ$1, 0))</f>
        <v/>
      </c>
      <c r="C31">
        <f>INDEX(resultados!$A$2:$ZZ$292, 25, MATCH($B$3, resultados!$A$1:$ZZ$1, 0))</f>
        <v/>
      </c>
    </row>
    <row r="32">
      <c r="A32">
        <f>INDEX(resultados!$A$2:$ZZ$292, 26, MATCH($B$1, resultados!$A$1:$ZZ$1, 0))</f>
        <v/>
      </c>
      <c r="B32">
        <f>INDEX(resultados!$A$2:$ZZ$292, 26, MATCH($B$2, resultados!$A$1:$ZZ$1, 0))</f>
        <v/>
      </c>
      <c r="C32">
        <f>INDEX(resultados!$A$2:$ZZ$292, 26, MATCH($B$3, resultados!$A$1:$ZZ$1, 0))</f>
        <v/>
      </c>
    </row>
    <row r="33">
      <c r="A33">
        <f>INDEX(resultados!$A$2:$ZZ$292, 27, MATCH($B$1, resultados!$A$1:$ZZ$1, 0))</f>
        <v/>
      </c>
      <c r="B33">
        <f>INDEX(resultados!$A$2:$ZZ$292, 27, MATCH($B$2, resultados!$A$1:$ZZ$1, 0))</f>
        <v/>
      </c>
      <c r="C33">
        <f>INDEX(resultados!$A$2:$ZZ$292, 27, MATCH($B$3, resultados!$A$1:$ZZ$1, 0))</f>
        <v/>
      </c>
    </row>
    <row r="34">
      <c r="A34">
        <f>INDEX(resultados!$A$2:$ZZ$292, 28, MATCH($B$1, resultados!$A$1:$ZZ$1, 0))</f>
        <v/>
      </c>
      <c r="B34">
        <f>INDEX(resultados!$A$2:$ZZ$292, 28, MATCH($B$2, resultados!$A$1:$ZZ$1, 0))</f>
        <v/>
      </c>
      <c r="C34">
        <f>INDEX(resultados!$A$2:$ZZ$292, 28, MATCH($B$3, resultados!$A$1:$ZZ$1, 0))</f>
        <v/>
      </c>
    </row>
    <row r="35">
      <c r="A35">
        <f>INDEX(resultados!$A$2:$ZZ$292, 29, MATCH($B$1, resultados!$A$1:$ZZ$1, 0))</f>
        <v/>
      </c>
      <c r="B35">
        <f>INDEX(resultados!$A$2:$ZZ$292, 29, MATCH($B$2, resultados!$A$1:$ZZ$1, 0))</f>
        <v/>
      </c>
      <c r="C35">
        <f>INDEX(resultados!$A$2:$ZZ$292, 29, MATCH($B$3, resultados!$A$1:$ZZ$1, 0))</f>
        <v/>
      </c>
    </row>
    <row r="36">
      <c r="A36">
        <f>INDEX(resultados!$A$2:$ZZ$292, 30, MATCH($B$1, resultados!$A$1:$ZZ$1, 0))</f>
        <v/>
      </c>
      <c r="B36">
        <f>INDEX(resultados!$A$2:$ZZ$292, 30, MATCH($B$2, resultados!$A$1:$ZZ$1, 0))</f>
        <v/>
      </c>
      <c r="C36">
        <f>INDEX(resultados!$A$2:$ZZ$292, 30, MATCH($B$3, resultados!$A$1:$ZZ$1, 0))</f>
        <v/>
      </c>
    </row>
    <row r="37">
      <c r="A37">
        <f>INDEX(resultados!$A$2:$ZZ$292, 31, MATCH($B$1, resultados!$A$1:$ZZ$1, 0))</f>
        <v/>
      </c>
      <c r="B37">
        <f>INDEX(resultados!$A$2:$ZZ$292, 31, MATCH($B$2, resultados!$A$1:$ZZ$1, 0))</f>
        <v/>
      </c>
      <c r="C37">
        <f>INDEX(resultados!$A$2:$ZZ$292, 31, MATCH($B$3, resultados!$A$1:$ZZ$1, 0))</f>
        <v/>
      </c>
    </row>
    <row r="38">
      <c r="A38">
        <f>INDEX(resultados!$A$2:$ZZ$292, 32, MATCH($B$1, resultados!$A$1:$ZZ$1, 0))</f>
        <v/>
      </c>
      <c r="B38">
        <f>INDEX(resultados!$A$2:$ZZ$292, 32, MATCH($B$2, resultados!$A$1:$ZZ$1, 0))</f>
        <v/>
      </c>
      <c r="C38">
        <f>INDEX(resultados!$A$2:$ZZ$292, 32, MATCH($B$3, resultados!$A$1:$ZZ$1, 0))</f>
        <v/>
      </c>
    </row>
    <row r="39">
      <c r="A39">
        <f>INDEX(resultados!$A$2:$ZZ$292, 33, MATCH($B$1, resultados!$A$1:$ZZ$1, 0))</f>
        <v/>
      </c>
      <c r="B39">
        <f>INDEX(resultados!$A$2:$ZZ$292, 33, MATCH($B$2, resultados!$A$1:$ZZ$1, 0))</f>
        <v/>
      </c>
      <c r="C39">
        <f>INDEX(resultados!$A$2:$ZZ$292, 33, MATCH($B$3, resultados!$A$1:$ZZ$1, 0))</f>
        <v/>
      </c>
    </row>
    <row r="40">
      <c r="A40">
        <f>INDEX(resultados!$A$2:$ZZ$292, 34, MATCH($B$1, resultados!$A$1:$ZZ$1, 0))</f>
        <v/>
      </c>
      <c r="B40">
        <f>INDEX(resultados!$A$2:$ZZ$292, 34, MATCH($B$2, resultados!$A$1:$ZZ$1, 0))</f>
        <v/>
      </c>
      <c r="C40">
        <f>INDEX(resultados!$A$2:$ZZ$292, 34, MATCH($B$3, resultados!$A$1:$ZZ$1, 0))</f>
        <v/>
      </c>
    </row>
    <row r="41">
      <c r="A41">
        <f>INDEX(resultados!$A$2:$ZZ$292, 35, MATCH($B$1, resultados!$A$1:$ZZ$1, 0))</f>
        <v/>
      </c>
      <c r="B41">
        <f>INDEX(resultados!$A$2:$ZZ$292, 35, MATCH($B$2, resultados!$A$1:$ZZ$1, 0))</f>
        <v/>
      </c>
      <c r="C41">
        <f>INDEX(resultados!$A$2:$ZZ$292, 35, MATCH($B$3, resultados!$A$1:$ZZ$1, 0))</f>
        <v/>
      </c>
    </row>
    <row r="42">
      <c r="A42">
        <f>INDEX(resultados!$A$2:$ZZ$292, 36, MATCH($B$1, resultados!$A$1:$ZZ$1, 0))</f>
        <v/>
      </c>
      <c r="B42">
        <f>INDEX(resultados!$A$2:$ZZ$292, 36, MATCH($B$2, resultados!$A$1:$ZZ$1, 0))</f>
        <v/>
      </c>
      <c r="C42">
        <f>INDEX(resultados!$A$2:$ZZ$292, 36, MATCH($B$3, resultados!$A$1:$ZZ$1, 0))</f>
        <v/>
      </c>
    </row>
    <row r="43">
      <c r="A43">
        <f>INDEX(resultados!$A$2:$ZZ$292, 37, MATCH($B$1, resultados!$A$1:$ZZ$1, 0))</f>
        <v/>
      </c>
      <c r="B43">
        <f>INDEX(resultados!$A$2:$ZZ$292, 37, MATCH($B$2, resultados!$A$1:$ZZ$1, 0))</f>
        <v/>
      </c>
      <c r="C43">
        <f>INDEX(resultados!$A$2:$ZZ$292, 37, MATCH($B$3, resultados!$A$1:$ZZ$1, 0))</f>
        <v/>
      </c>
    </row>
    <row r="44">
      <c r="A44">
        <f>INDEX(resultados!$A$2:$ZZ$292, 38, MATCH($B$1, resultados!$A$1:$ZZ$1, 0))</f>
        <v/>
      </c>
      <c r="B44">
        <f>INDEX(resultados!$A$2:$ZZ$292, 38, MATCH($B$2, resultados!$A$1:$ZZ$1, 0))</f>
        <v/>
      </c>
      <c r="C44">
        <f>INDEX(resultados!$A$2:$ZZ$292, 38, MATCH($B$3, resultados!$A$1:$ZZ$1, 0))</f>
        <v/>
      </c>
    </row>
    <row r="45">
      <c r="A45">
        <f>INDEX(resultados!$A$2:$ZZ$292, 39, MATCH($B$1, resultados!$A$1:$ZZ$1, 0))</f>
        <v/>
      </c>
      <c r="B45">
        <f>INDEX(resultados!$A$2:$ZZ$292, 39, MATCH($B$2, resultados!$A$1:$ZZ$1, 0))</f>
        <v/>
      </c>
      <c r="C45">
        <f>INDEX(resultados!$A$2:$ZZ$292, 39, MATCH($B$3, resultados!$A$1:$ZZ$1, 0))</f>
        <v/>
      </c>
    </row>
    <row r="46">
      <c r="A46">
        <f>INDEX(resultados!$A$2:$ZZ$292, 40, MATCH($B$1, resultados!$A$1:$ZZ$1, 0))</f>
        <v/>
      </c>
      <c r="B46">
        <f>INDEX(resultados!$A$2:$ZZ$292, 40, MATCH($B$2, resultados!$A$1:$ZZ$1, 0))</f>
        <v/>
      </c>
      <c r="C46">
        <f>INDEX(resultados!$A$2:$ZZ$292, 40, MATCH($B$3, resultados!$A$1:$ZZ$1, 0))</f>
        <v/>
      </c>
    </row>
    <row r="47">
      <c r="A47">
        <f>INDEX(resultados!$A$2:$ZZ$292, 41, MATCH($B$1, resultados!$A$1:$ZZ$1, 0))</f>
        <v/>
      </c>
      <c r="B47">
        <f>INDEX(resultados!$A$2:$ZZ$292, 41, MATCH($B$2, resultados!$A$1:$ZZ$1, 0))</f>
        <v/>
      </c>
      <c r="C47">
        <f>INDEX(resultados!$A$2:$ZZ$292, 41, MATCH($B$3, resultados!$A$1:$ZZ$1, 0))</f>
        <v/>
      </c>
    </row>
    <row r="48">
      <c r="A48">
        <f>INDEX(resultados!$A$2:$ZZ$292, 42, MATCH($B$1, resultados!$A$1:$ZZ$1, 0))</f>
        <v/>
      </c>
      <c r="B48">
        <f>INDEX(resultados!$A$2:$ZZ$292, 42, MATCH($B$2, resultados!$A$1:$ZZ$1, 0))</f>
        <v/>
      </c>
      <c r="C48">
        <f>INDEX(resultados!$A$2:$ZZ$292, 42, MATCH($B$3, resultados!$A$1:$ZZ$1, 0))</f>
        <v/>
      </c>
    </row>
    <row r="49">
      <c r="A49">
        <f>INDEX(resultados!$A$2:$ZZ$292, 43, MATCH($B$1, resultados!$A$1:$ZZ$1, 0))</f>
        <v/>
      </c>
      <c r="B49">
        <f>INDEX(resultados!$A$2:$ZZ$292, 43, MATCH($B$2, resultados!$A$1:$ZZ$1, 0))</f>
        <v/>
      </c>
      <c r="C49">
        <f>INDEX(resultados!$A$2:$ZZ$292, 43, MATCH($B$3, resultados!$A$1:$ZZ$1, 0))</f>
        <v/>
      </c>
    </row>
    <row r="50">
      <c r="A50">
        <f>INDEX(resultados!$A$2:$ZZ$292, 44, MATCH($B$1, resultados!$A$1:$ZZ$1, 0))</f>
        <v/>
      </c>
      <c r="B50">
        <f>INDEX(resultados!$A$2:$ZZ$292, 44, MATCH($B$2, resultados!$A$1:$ZZ$1, 0))</f>
        <v/>
      </c>
      <c r="C50">
        <f>INDEX(resultados!$A$2:$ZZ$292, 44, MATCH($B$3, resultados!$A$1:$ZZ$1, 0))</f>
        <v/>
      </c>
    </row>
    <row r="51">
      <c r="A51">
        <f>INDEX(resultados!$A$2:$ZZ$292, 45, MATCH($B$1, resultados!$A$1:$ZZ$1, 0))</f>
        <v/>
      </c>
      <c r="B51">
        <f>INDEX(resultados!$A$2:$ZZ$292, 45, MATCH($B$2, resultados!$A$1:$ZZ$1, 0))</f>
        <v/>
      </c>
      <c r="C51">
        <f>INDEX(resultados!$A$2:$ZZ$292, 45, MATCH($B$3, resultados!$A$1:$ZZ$1, 0))</f>
        <v/>
      </c>
    </row>
    <row r="52">
      <c r="A52">
        <f>INDEX(resultados!$A$2:$ZZ$292, 46, MATCH($B$1, resultados!$A$1:$ZZ$1, 0))</f>
        <v/>
      </c>
      <c r="B52">
        <f>INDEX(resultados!$A$2:$ZZ$292, 46, MATCH($B$2, resultados!$A$1:$ZZ$1, 0))</f>
        <v/>
      </c>
      <c r="C52">
        <f>INDEX(resultados!$A$2:$ZZ$292, 46, MATCH($B$3, resultados!$A$1:$ZZ$1, 0))</f>
        <v/>
      </c>
    </row>
    <row r="53">
      <c r="A53">
        <f>INDEX(resultados!$A$2:$ZZ$292, 47, MATCH($B$1, resultados!$A$1:$ZZ$1, 0))</f>
        <v/>
      </c>
      <c r="B53">
        <f>INDEX(resultados!$A$2:$ZZ$292, 47, MATCH($B$2, resultados!$A$1:$ZZ$1, 0))</f>
        <v/>
      </c>
      <c r="C53">
        <f>INDEX(resultados!$A$2:$ZZ$292, 47, MATCH($B$3, resultados!$A$1:$ZZ$1, 0))</f>
        <v/>
      </c>
    </row>
    <row r="54">
      <c r="A54">
        <f>INDEX(resultados!$A$2:$ZZ$292, 48, MATCH($B$1, resultados!$A$1:$ZZ$1, 0))</f>
        <v/>
      </c>
      <c r="B54">
        <f>INDEX(resultados!$A$2:$ZZ$292, 48, MATCH($B$2, resultados!$A$1:$ZZ$1, 0))</f>
        <v/>
      </c>
      <c r="C54">
        <f>INDEX(resultados!$A$2:$ZZ$292, 48, MATCH($B$3, resultados!$A$1:$ZZ$1, 0))</f>
        <v/>
      </c>
    </row>
    <row r="55">
      <c r="A55">
        <f>INDEX(resultados!$A$2:$ZZ$292, 49, MATCH($B$1, resultados!$A$1:$ZZ$1, 0))</f>
        <v/>
      </c>
      <c r="B55">
        <f>INDEX(resultados!$A$2:$ZZ$292, 49, MATCH($B$2, resultados!$A$1:$ZZ$1, 0))</f>
        <v/>
      </c>
      <c r="C55">
        <f>INDEX(resultados!$A$2:$ZZ$292, 49, MATCH($B$3, resultados!$A$1:$ZZ$1, 0))</f>
        <v/>
      </c>
    </row>
    <row r="56">
      <c r="A56">
        <f>INDEX(resultados!$A$2:$ZZ$292, 50, MATCH($B$1, resultados!$A$1:$ZZ$1, 0))</f>
        <v/>
      </c>
      <c r="B56">
        <f>INDEX(resultados!$A$2:$ZZ$292, 50, MATCH($B$2, resultados!$A$1:$ZZ$1, 0))</f>
        <v/>
      </c>
      <c r="C56">
        <f>INDEX(resultados!$A$2:$ZZ$292, 50, MATCH($B$3, resultados!$A$1:$ZZ$1, 0))</f>
        <v/>
      </c>
    </row>
    <row r="57">
      <c r="A57">
        <f>INDEX(resultados!$A$2:$ZZ$292, 51, MATCH($B$1, resultados!$A$1:$ZZ$1, 0))</f>
        <v/>
      </c>
      <c r="B57">
        <f>INDEX(resultados!$A$2:$ZZ$292, 51, MATCH($B$2, resultados!$A$1:$ZZ$1, 0))</f>
        <v/>
      </c>
      <c r="C57">
        <f>INDEX(resultados!$A$2:$ZZ$292, 51, MATCH($B$3, resultados!$A$1:$ZZ$1, 0))</f>
        <v/>
      </c>
    </row>
    <row r="58">
      <c r="A58">
        <f>INDEX(resultados!$A$2:$ZZ$292, 52, MATCH($B$1, resultados!$A$1:$ZZ$1, 0))</f>
        <v/>
      </c>
      <c r="B58">
        <f>INDEX(resultados!$A$2:$ZZ$292, 52, MATCH($B$2, resultados!$A$1:$ZZ$1, 0))</f>
        <v/>
      </c>
      <c r="C58">
        <f>INDEX(resultados!$A$2:$ZZ$292, 52, MATCH($B$3, resultados!$A$1:$ZZ$1, 0))</f>
        <v/>
      </c>
    </row>
    <row r="59">
      <c r="A59">
        <f>INDEX(resultados!$A$2:$ZZ$292, 53, MATCH($B$1, resultados!$A$1:$ZZ$1, 0))</f>
        <v/>
      </c>
      <c r="B59">
        <f>INDEX(resultados!$A$2:$ZZ$292, 53, MATCH($B$2, resultados!$A$1:$ZZ$1, 0))</f>
        <v/>
      </c>
      <c r="C59">
        <f>INDEX(resultados!$A$2:$ZZ$292, 53, MATCH($B$3, resultados!$A$1:$ZZ$1, 0))</f>
        <v/>
      </c>
    </row>
    <row r="60">
      <c r="A60">
        <f>INDEX(resultados!$A$2:$ZZ$292, 54, MATCH($B$1, resultados!$A$1:$ZZ$1, 0))</f>
        <v/>
      </c>
      <c r="B60">
        <f>INDEX(resultados!$A$2:$ZZ$292, 54, MATCH($B$2, resultados!$A$1:$ZZ$1, 0))</f>
        <v/>
      </c>
      <c r="C60">
        <f>INDEX(resultados!$A$2:$ZZ$292, 54, MATCH($B$3, resultados!$A$1:$ZZ$1, 0))</f>
        <v/>
      </c>
    </row>
    <row r="61">
      <c r="A61">
        <f>INDEX(resultados!$A$2:$ZZ$292, 55, MATCH($B$1, resultados!$A$1:$ZZ$1, 0))</f>
        <v/>
      </c>
      <c r="B61">
        <f>INDEX(resultados!$A$2:$ZZ$292, 55, MATCH($B$2, resultados!$A$1:$ZZ$1, 0))</f>
        <v/>
      </c>
      <c r="C61">
        <f>INDEX(resultados!$A$2:$ZZ$292, 55, MATCH($B$3, resultados!$A$1:$ZZ$1, 0))</f>
        <v/>
      </c>
    </row>
    <row r="62">
      <c r="A62">
        <f>INDEX(resultados!$A$2:$ZZ$292, 56, MATCH($B$1, resultados!$A$1:$ZZ$1, 0))</f>
        <v/>
      </c>
      <c r="B62">
        <f>INDEX(resultados!$A$2:$ZZ$292, 56, MATCH($B$2, resultados!$A$1:$ZZ$1, 0))</f>
        <v/>
      </c>
      <c r="C62">
        <f>INDEX(resultados!$A$2:$ZZ$292, 56, MATCH($B$3, resultados!$A$1:$ZZ$1, 0))</f>
        <v/>
      </c>
    </row>
    <row r="63">
      <c r="A63">
        <f>INDEX(resultados!$A$2:$ZZ$292, 57, MATCH($B$1, resultados!$A$1:$ZZ$1, 0))</f>
        <v/>
      </c>
      <c r="B63">
        <f>INDEX(resultados!$A$2:$ZZ$292, 57, MATCH($B$2, resultados!$A$1:$ZZ$1, 0))</f>
        <v/>
      </c>
      <c r="C63">
        <f>INDEX(resultados!$A$2:$ZZ$292, 57, MATCH($B$3, resultados!$A$1:$ZZ$1, 0))</f>
        <v/>
      </c>
    </row>
    <row r="64">
      <c r="A64">
        <f>INDEX(resultados!$A$2:$ZZ$292, 58, MATCH($B$1, resultados!$A$1:$ZZ$1, 0))</f>
        <v/>
      </c>
      <c r="B64">
        <f>INDEX(resultados!$A$2:$ZZ$292, 58, MATCH($B$2, resultados!$A$1:$ZZ$1, 0))</f>
        <v/>
      </c>
      <c r="C64">
        <f>INDEX(resultados!$A$2:$ZZ$292, 58, MATCH($B$3, resultados!$A$1:$ZZ$1, 0))</f>
        <v/>
      </c>
    </row>
    <row r="65">
      <c r="A65">
        <f>INDEX(resultados!$A$2:$ZZ$292, 59, MATCH($B$1, resultados!$A$1:$ZZ$1, 0))</f>
        <v/>
      </c>
      <c r="B65">
        <f>INDEX(resultados!$A$2:$ZZ$292, 59, MATCH($B$2, resultados!$A$1:$ZZ$1, 0))</f>
        <v/>
      </c>
      <c r="C65">
        <f>INDEX(resultados!$A$2:$ZZ$292, 59, MATCH($B$3, resultados!$A$1:$ZZ$1, 0))</f>
        <v/>
      </c>
    </row>
    <row r="66">
      <c r="A66">
        <f>INDEX(resultados!$A$2:$ZZ$292, 60, MATCH($B$1, resultados!$A$1:$ZZ$1, 0))</f>
        <v/>
      </c>
      <c r="B66">
        <f>INDEX(resultados!$A$2:$ZZ$292, 60, MATCH($B$2, resultados!$A$1:$ZZ$1, 0))</f>
        <v/>
      </c>
      <c r="C66">
        <f>INDEX(resultados!$A$2:$ZZ$292, 60, MATCH($B$3, resultados!$A$1:$ZZ$1, 0))</f>
        <v/>
      </c>
    </row>
    <row r="67">
      <c r="A67">
        <f>INDEX(resultados!$A$2:$ZZ$292, 61, MATCH($B$1, resultados!$A$1:$ZZ$1, 0))</f>
        <v/>
      </c>
      <c r="B67">
        <f>INDEX(resultados!$A$2:$ZZ$292, 61, MATCH($B$2, resultados!$A$1:$ZZ$1, 0))</f>
        <v/>
      </c>
      <c r="C67">
        <f>INDEX(resultados!$A$2:$ZZ$292, 61, MATCH($B$3, resultados!$A$1:$ZZ$1, 0))</f>
        <v/>
      </c>
    </row>
    <row r="68">
      <c r="A68">
        <f>INDEX(resultados!$A$2:$ZZ$292, 62, MATCH($B$1, resultados!$A$1:$ZZ$1, 0))</f>
        <v/>
      </c>
      <c r="B68">
        <f>INDEX(resultados!$A$2:$ZZ$292, 62, MATCH($B$2, resultados!$A$1:$ZZ$1, 0))</f>
        <v/>
      </c>
      <c r="C68">
        <f>INDEX(resultados!$A$2:$ZZ$292, 62, MATCH($B$3, resultados!$A$1:$ZZ$1, 0))</f>
        <v/>
      </c>
    </row>
    <row r="69">
      <c r="A69">
        <f>INDEX(resultados!$A$2:$ZZ$292, 63, MATCH($B$1, resultados!$A$1:$ZZ$1, 0))</f>
        <v/>
      </c>
      <c r="B69">
        <f>INDEX(resultados!$A$2:$ZZ$292, 63, MATCH($B$2, resultados!$A$1:$ZZ$1, 0))</f>
        <v/>
      </c>
      <c r="C69">
        <f>INDEX(resultados!$A$2:$ZZ$292, 63, MATCH($B$3, resultados!$A$1:$ZZ$1, 0))</f>
        <v/>
      </c>
    </row>
    <row r="70">
      <c r="A70">
        <f>INDEX(resultados!$A$2:$ZZ$292, 64, MATCH($B$1, resultados!$A$1:$ZZ$1, 0))</f>
        <v/>
      </c>
      <c r="B70">
        <f>INDEX(resultados!$A$2:$ZZ$292, 64, MATCH($B$2, resultados!$A$1:$ZZ$1, 0))</f>
        <v/>
      </c>
      <c r="C70">
        <f>INDEX(resultados!$A$2:$ZZ$292, 64, MATCH($B$3, resultados!$A$1:$ZZ$1, 0))</f>
        <v/>
      </c>
    </row>
    <row r="71">
      <c r="A71">
        <f>INDEX(resultados!$A$2:$ZZ$292, 65, MATCH($B$1, resultados!$A$1:$ZZ$1, 0))</f>
        <v/>
      </c>
      <c r="B71">
        <f>INDEX(resultados!$A$2:$ZZ$292, 65, MATCH($B$2, resultados!$A$1:$ZZ$1, 0))</f>
        <v/>
      </c>
      <c r="C71">
        <f>INDEX(resultados!$A$2:$ZZ$292, 65, MATCH($B$3, resultados!$A$1:$ZZ$1, 0))</f>
        <v/>
      </c>
    </row>
    <row r="72">
      <c r="A72">
        <f>INDEX(resultados!$A$2:$ZZ$292, 66, MATCH($B$1, resultados!$A$1:$ZZ$1, 0))</f>
        <v/>
      </c>
      <c r="B72">
        <f>INDEX(resultados!$A$2:$ZZ$292, 66, MATCH($B$2, resultados!$A$1:$ZZ$1, 0))</f>
        <v/>
      </c>
      <c r="C72">
        <f>INDEX(resultados!$A$2:$ZZ$292, 66, MATCH($B$3, resultados!$A$1:$ZZ$1, 0))</f>
        <v/>
      </c>
    </row>
    <row r="73">
      <c r="A73">
        <f>INDEX(resultados!$A$2:$ZZ$292, 67, MATCH($B$1, resultados!$A$1:$ZZ$1, 0))</f>
        <v/>
      </c>
      <c r="B73">
        <f>INDEX(resultados!$A$2:$ZZ$292, 67, MATCH($B$2, resultados!$A$1:$ZZ$1, 0))</f>
        <v/>
      </c>
      <c r="C73">
        <f>INDEX(resultados!$A$2:$ZZ$292, 67, MATCH($B$3, resultados!$A$1:$ZZ$1, 0))</f>
        <v/>
      </c>
    </row>
    <row r="74">
      <c r="A74">
        <f>INDEX(resultados!$A$2:$ZZ$292, 68, MATCH($B$1, resultados!$A$1:$ZZ$1, 0))</f>
        <v/>
      </c>
      <c r="B74">
        <f>INDEX(resultados!$A$2:$ZZ$292, 68, MATCH($B$2, resultados!$A$1:$ZZ$1, 0))</f>
        <v/>
      </c>
      <c r="C74">
        <f>INDEX(resultados!$A$2:$ZZ$292, 68, MATCH($B$3, resultados!$A$1:$ZZ$1, 0))</f>
        <v/>
      </c>
    </row>
    <row r="75">
      <c r="A75">
        <f>INDEX(resultados!$A$2:$ZZ$292, 69, MATCH($B$1, resultados!$A$1:$ZZ$1, 0))</f>
        <v/>
      </c>
      <c r="B75">
        <f>INDEX(resultados!$A$2:$ZZ$292, 69, MATCH($B$2, resultados!$A$1:$ZZ$1, 0))</f>
        <v/>
      </c>
      <c r="C75">
        <f>INDEX(resultados!$A$2:$ZZ$292, 69, MATCH($B$3, resultados!$A$1:$ZZ$1, 0))</f>
        <v/>
      </c>
    </row>
    <row r="76">
      <c r="A76">
        <f>INDEX(resultados!$A$2:$ZZ$292, 70, MATCH($B$1, resultados!$A$1:$ZZ$1, 0))</f>
        <v/>
      </c>
      <c r="B76">
        <f>INDEX(resultados!$A$2:$ZZ$292, 70, MATCH($B$2, resultados!$A$1:$ZZ$1, 0))</f>
        <v/>
      </c>
      <c r="C76">
        <f>INDEX(resultados!$A$2:$ZZ$292, 70, MATCH($B$3, resultados!$A$1:$ZZ$1, 0))</f>
        <v/>
      </c>
    </row>
    <row r="77">
      <c r="A77">
        <f>INDEX(resultados!$A$2:$ZZ$292, 71, MATCH($B$1, resultados!$A$1:$ZZ$1, 0))</f>
        <v/>
      </c>
      <c r="B77">
        <f>INDEX(resultados!$A$2:$ZZ$292, 71, MATCH($B$2, resultados!$A$1:$ZZ$1, 0))</f>
        <v/>
      </c>
      <c r="C77">
        <f>INDEX(resultados!$A$2:$ZZ$292, 71, MATCH($B$3, resultados!$A$1:$ZZ$1, 0))</f>
        <v/>
      </c>
    </row>
    <row r="78">
      <c r="A78">
        <f>INDEX(resultados!$A$2:$ZZ$292, 72, MATCH($B$1, resultados!$A$1:$ZZ$1, 0))</f>
        <v/>
      </c>
      <c r="B78">
        <f>INDEX(resultados!$A$2:$ZZ$292, 72, MATCH($B$2, resultados!$A$1:$ZZ$1, 0))</f>
        <v/>
      </c>
      <c r="C78">
        <f>INDEX(resultados!$A$2:$ZZ$292, 72, MATCH($B$3, resultados!$A$1:$ZZ$1, 0))</f>
        <v/>
      </c>
    </row>
    <row r="79">
      <c r="A79">
        <f>INDEX(resultados!$A$2:$ZZ$292, 73, MATCH($B$1, resultados!$A$1:$ZZ$1, 0))</f>
        <v/>
      </c>
      <c r="B79">
        <f>INDEX(resultados!$A$2:$ZZ$292, 73, MATCH($B$2, resultados!$A$1:$ZZ$1, 0))</f>
        <v/>
      </c>
      <c r="C79">
        <f>INDEX(resultados!$A$2:$ZZ$292, 73, MATCH($B$3, resultados!$A$1:$ZZ$1, 0))</f>
        <v/>
      </c>
    </row>
    <row r="80">
      <c r="A80">
        <f>INDEX(resultados!$A$2:$ZZ$292, 74, MATCH($B$1, resultados!$A$1:$ZZ$1, 0))</f>
        <v/>
      </c>
      <c r="B80">
        <f>INDEX(resultados!$A$2:$ZZ$292, 74, MATCH($B$2, resultados!$A$1:$ZZ$1, 0))</f>
        <v/>
      </c>
      <c r="C80">
        <f>INDEX(resultados!$A$2:$ZZ$292, 74, MATCH($B$3, resultados!$A$1:$ZZ$1, 0))</f>
        <v/>
      </c>
    </row>
    <row r="81">
      <c r="A81">
        <f>INDEX(resultados!$A$2:$ZZ$292, 75, MATCH($B$1, resultados!$A$1:$ZZ$1, 0))</f>
        <v/>
      </c>
      <c r="B81">
        <f>INDEX(resultados!$A$2:$ZZ$292, 75, MATCH($B$2, resultados!$A$1:$ZZ$1, 0))</f>
        <v/>
      </c>
      <c r="C81">
        <f>INDEX(resultados!$A$2:$ZZ$292, 75, MATCH($B$3, resultados!$A$1:$ZZ$1, 0))</f>
        <v/>
      </c>
    </row>
    <row r="82">
      <c r="A82">
        <f>INDEX(resultados!$A$2:$ZZ$292, 76, MATCH($B$1, resultados!$A$1:$ZZ$1, 0))</f>
        <v/>
      </c>
      <c r="B82">
        <f>INDEX(resultados!$A$2:$ZZ$292, 76, MATCH($B$2, resultados!$A$1:$ZZ$1, 0))</f>
        <v/>
      </c>
      <c r="C82">
        <f>INDEX(resultados!$A$2:$ZZ$292, 76, MATCH($B$3, resultados!$A$1:$ZZ$1, 0))</f>
        <v/>
      </c>
    </row>
    <row r="83">
      <c r="A83">
        <f>INDEX(resultados!$A$2:$ZZ$292, 77, MATCH($B$1, resultados!$A$1:$ZZ$1, 0))</f>
        <v/>
      </c>
      <c r="B83">
        <f>INDEX(resultados!$A$2:$ZZ$292, 77, MATCH($B$2, resultados!$A$1:$ZZ$1, 0))</f>
        <v/>
      </c>
      <c r="C83">
        <f>INDEX(resultados!$A$2:$ZZ$292, 77, MATCH($B$3, resultados!$A$1:$ZZ$1, 0))</f>
        <v/>
      </c>
    </row>
    <row r="84">
      <c r="A84">
        <f>INDEX(resultados!$A$2:$ZZ$292, 78, MATCH($B$1, resultados!$A$1:$ZZ$1, 0))</f>
        <v/>
      </c>
      <c r="B84">
        <f>INDEX(resultados!$A$2:$ZZ$292, 78, MATCH($B$2, resultados!$A$1:$ZZ$1, 0))</f>
        <v/>
      </c>
      <c r="C84">
        <f>INDEX(resultados!$A$2:$ZZ$292, 78, MATCH($B$3, resultados!$A$1:$ZZ$1, 0))</f>
        <v/>
      </c>
    </row>
    <row r="85">
      <c r="A85">
        <f>INDEX(resultados!$A$2:$ZZ$292, 79, MATCH($B$1, resultados!$A$1:$ZZ$1, 0))</f>
        <v/>
      </c>
      <c r="B85">
        <f>INDEX(resultados!$A$2:$ZZ$292, 79, MATCH($B$2, resultados!$A$1:$ZZ$1, 0))</f>
        <v/>
      </c>
      <c r="C85">
        <f>INDEX(resultados!$A$2:$ZZ$292, 79, MATCH($B$3, resultados!$A$1:$ZZ$1, 0))</f>
        <v/>
      </c>
    </row>
    <row r="86">
      <c r="A86">
        <f>INDEX(resultados!$A$2:$ZZ$292, 80, MATCH($B$1, resultados!$A$1:$ZZ$1, 0))</f>
        <v/>
      </c>
      <c r="B86">
        <f>INDEX(resultados!$A$2:$ZZ$292, 80, MATCH($B$2, resultados!$A$1:$ZZ$1, 0))</f>
        <v/>
      </c>
      <c r="C86">
        <f>INDEX(resultados!$A$2:$ZZ$292, 80, MATCH($B$3, resultados!$A$1:$ZZ$1, 0))</f>
        <v/>
      </c>
    </row>
    <row r="87">
      <c r="A87">
        <f>INDEX(resultados!$A$2:$ZZ$292, 81, MATCH($B$1, resultados!$A$1:$ZZ$1, 0))</f>
        <v/>
      </c>
      <c r="B87">
        <f>INDEX(resultados!$A$2:$ZZ$292, 81, MATCH($B$2, resultados!$A$1:$ZZ$1, 0))</f>
        <v/>
      </c>
      <c r="C87">
        <f>INDEX(resultados!$A$2:$ZZ$292, 81, MATCH($B$3, resultados!$A$1:$ZZ$1, 0))</f>
        <v/>
      </c>
    </row>
    <row r="88">
      <c r="A88">
        <f>INDEX(resultados!$A$2:$ZZ$292, 82, MATCH($B$1, resultados!$A$1:$ZZ$1, 0))</f>
        <v/>
      </c>
      <c r="B88">
        <f>INDEX(resultados!$A$2:$ZZ$292, 82, MATCH($B$2, resultados!$A$1:$ZZ$1, 0))</f>
        <v/>
      </c>
      <c r="C88">
        <f>INDEX(resultados!$A$2:$ZZ$292, 82, MATCH($B$3, resultados!$A$1:$ZZ$1, 0))</f>
        <v/>
      </c>
    </row>
    <row r="89">
      <c r="A89">
        <f>INDEX(resultados!$A$2:$ZZ$292, 83, MATCH($B$1, resultados!$A$1:$ZZ$1, 0))</f>
        <v/>
      </c>
      <c r="B89">
        <f>INDEX(resultados!$A$2:$ZZ$292, 83, MATCH($B$2, resultados!$A$1:$ZZ$1, 0))</f>
        <v/>
      </c>
      <c r="C89">
        <f>INDEX(resultados!$A$2:$ZZ$292, 83, MATCH($B$3, resultados!$A$1:$ZZ$1, 0))</f>
        <v/>
      </c>
    </row>
    <row r="90">
      <c r="A90">
        <f>INDEX(resultados!$A$2:$ZZ$292, 84, MATCH($B$1, resultados!$A$1:$ZZ$1, 0))</f>
        <v/>
      </c>
      <c r="B90">
        <f>INDEX(resultados!$A$2:$ZZ$292, 84, MATCH($B$2, resultados!$A$1:$ZZ$1, 0))</f>
        <v/>
      </c>
      <c r="C90">
        <f>INDEX(resultados!$A$2:$ZZ$292, 84, MATCH($B$3, resultados!$A$1:$ZZ$1, 0))</f>
        <v/>
      </c>
    </row>
    <row r="91">
      <c r="A91">
        <f>INDEX(resultados!$A$2:$ZZ$292, 85, MATCH($B$1, resultados!$A$1:$ZZ$1, 0))</f>
        <v/>
      </c>
      <c r="B91">
        <f>INDEX(resultados!$A$2:$ZZ$292, 85, MATCH($B$2, resultados!$A$1:$ZZ$1, 0))</f>
        <v/>
      </c>
      <c r="C91">
        <f>INDEX(resultados!$A$2:$ZZ$292, 85, MATCH($B$3, resultados!$A$1:$ZZ$1, 0))</f>
        <v/>
      </c>
    </row>
    <row r="92">
      <c r="A92">
        <f>INDEX(resultados!$A$2:$ZZ$292, 86, MATCH($B$1, resultados!$A$1:$ZZ$1, 0))</f>
        <v/>
      </c>
      <c r="B92">
        <f>INDEX(resultados!$A$2:$ZZ$292, 86, MATCH($B$2, resultados!$A$1:$ZZ$1, 0))</f>
        <v/>
      </c>
      <c r="C92">
        <f>INDEX(resultados!$A$2:$ZZ$292, 86, MATCH($B$3, resultados!$A$1:$ZZ$1, 0))</f>
        <v/>
      </c>
    </row>
    <row r="93">
      <c r="A93">
        <f>INDEX(resultados!$A$2:$ZZ$292, 87, MATCH($B$1, resultados!$A$1:$ZZ$1, 0))</f>
        <v/>
      </c>
      <c r="B93">
        <f>INDEX(resultados!$A$2:$ZZ$292, 87, MATCH($B$2, resultados!$A$1:$ZZ$1, 0))</f>
        <v/>
      </c>
      <c r="C93">
        <f>INDEX(resultados!$A$2:$ZZ$292, 87, MATCH($B$3, resultados!$A$1:$ZZ$1, 0))</f>
        <v/>
      </c>
    </row>
    <row r="94">
      <c r="A94">
        <f>INDEX(resultados!$A$2:$ZZ$292, 88, MATCH($B$1, resultados!$A$1:$ZZ$1, 0))</f>
        <v/>
      </c>
      <c r="B94">
        <f>INDEX(resultados!$A$2:$ZZ$292, 88, MATCH($B$2, resultados!$A$1:$ZZ$1, 0))</f>
        <v/>
      </c>
      <c r="C94">
        <f>INDEX(resultados!$A$2:$ZZ$292, 88, MATCH($B$3, resultados!$A$1:$ZZ$1, 0))</f>
        <v/>
      </c>
    </row>
    <row r="95">
      <c r="A95">
        <f>INDEX(resultados!$A$2:$ZZ$292, 89, MATCH($B$1, resultados!$A$1:$ZZ$1, 0))</f>
        <v/>
      </c>
      <c r="B95">
        <f>INDEX(resultados!$A$2:$ZZ$292, 89, MATCH($B$2, resultados!$A$1:$ZZ$1, 0))</f>
        <v/>
      </c>
      <c r="C95">
        <f>INDEX(resultados!$A$2:$ZZ$292, 89, MATCH($B$3, resultados!$A$1:$ZZ$1, 0))</f>
        <v/>
      </c>
    </row>
    <row r="96">
      <c r="A96">
        <f>INDEX(resultados!$A$2:$ZZ$292, 90, MATCH($B$1, resultados!$A$1:$ZZ$1, 0))</f>
        <v/>
      </c>
      <c r="B96">
        <f>INDEX(resultados!$A$2:$ZZ$292, 90, MATCH($B$2, resultados!$A$1:$ZZ$1, 0))</f>
        <v/>
      </c>
      <c r="C96">
        <f>INDEX(resultados!$A$2:$ZZ$292, 90, MATCH($B$3, resultados!$A$1:$ZZ$1, 0))</f>
        <v/>
      </c>
    </row>
    <row r="97">
      <c r="A97">
        <f>INDEX(resultados!$A$2:$ZZ$292, 91, MATCH($B$1, resultados!$A$1:$ZZ$1, 0))</f>
        <v/>
      </c>
      <c r="B97">
        <f>INDEX(resultados!$A$2:$ZZ$292, 91, MATCH($B$2, resultados!$A$1:$ZZ$1, 0))</f>
        <v/>
      </c>
      <c r="C97">
        <f>INDEX(resultados!$A$2:$ZZ$292, 91, MATCH($B$3, resultados!$A$1:$ZZ$1, 0))</f>
        <v/>
      </c>
    </row>
    <row r="98">
      <c r="A98">
        <f>INDEX(resultados!$A$2:$ZZ$292, 92, MATCH($B$1, resultados!$A$1:$ZZ$1, 0))</f>
        <v/>
      </c>
      <c r="B98">
        <f>INDEX(resultados!$A$2:$ZZ$292, 92, MATCH($B$2, resultados!$A$1:$ZZ$1, 0))</f>
        <v/>
      </c>
      <c r="C98">
        <f>INDEX(resultados!$A$2:$ZZ$292, 92, MATCH($B$3, resultados!$A$1:$ZZ$1, 0))</f>
        <v/>
      </c>
    </row>
    <row r="99">
      <c r="A99">
        <f>INDEX(resultados!$A$2:$ZZ$292, 93, MATCH($B$1, resultados!$A$1:$ZZ$1, 0))</f>
        <v/>
      </c>
      <c r="B99">
        <f>INDEX(resultados!$A$2:$ZZ$292, 93, MATCH($B$2, resultados!$A$1:$ZZ$1, 0))</f>
        <v/>
      </c>
      <c r="C99">
        <f>INDEX(resultados!$A$2:$ZZ$292, 93, MATCH($B$3, resultados!$A$1:$ZZ$1, 0))</f>
        <v/>
      </c>
    </row>
    <row r="100">
      <c r="A100">
        <f>INDEX(resultados!$A$2:$ZZ$292, 94, MATCH($B$1, resultados!$A$1:$ZZ$1, 0))</f>
        <v/>
      </c>
      <c r="B100">
        <f>INDEX(resultados!$A$2:$ZZ$292, 94, MATCH($B$2, resultados!$A$1:$ZZ$1, 0))</f>
        <v/>
      </c>
      <c r="C100">
        <f>INDEX(resultados!$A$2:$ZZ$292, 94, MATCH($B$3, resultados!$A$1:$ZZ$1, 0))</f>
        <v/>
      </c>
    </row>
    <row r="101">
      <c r="A101">
        <f>INDEX(resultados!$A$2:$ZZ$292, 95, MATCH($B$1, resultados!$A$1:$ZZ$1, 0))</f>
        <v/>
      </c>
      <c r="B101">
        <f>INDEX(resultados!$A$2:$ZZ$292, 95, MATCH($B$2, resultados!$A$1:$ZZ$1, 0))</f>
        <v/>
      </c>
      <c r="C101">
        <f>INDEX(resultados!$A$2:$ZZ$292, 95, MATCH($B$3, resultados!$A$1:$ZZ$1, 0))</f>
        <v/>
      </c>
    </row>
    <row r="102">
      <c r="A102">
        <f>INDEX(resultados!$A$2:$ZZ$292, 96, MATCH($B$1, resultados!$A$1:$ZZ$1, 0))</f>
        <v/>
      </c>
      <c r="B102">
        <f>INDEX(resultados!$A$2:$ZZ$292, 96, MATCH($B$2, resultados!$A$1:$ZZ$1, 0))</f>
        <v/>
      </c>
      <c r="C102">
        <f>INDEX(resultados!$A$2:$ZZ$292, 96, MATCH($B$3, resultados!$A$1:$ZZ$1, 0))</f>
        <v/>
      </c>
    </row>
    <row r="103">
      <c r="A103">
        <f>INDEX(resultados!$A$2:$ZZ$292, 97, MATCH($B$1, resultados!$A$1:$ZZ$1, 0))</f>
        <v/>
      </c>
      <c r="B103">
        <f>INDEX(resultados!$A$2:$ZZ$292, 97, MATCH($B$2, resultados!$A$1:$ZZ$1, 0))</f>
        <v/>
      </c>
      <c r="C103">
        <f>INDEX(resultados!$A$2:$ZZ$292, 97, MATCH($B$3, resultados!$A$1:$ZZ$1, 0))</f>
        <v/>
      </c>
    </row>
    <row r="104">
      <c r="A104">
        <f>INDEX(resultados!$A$2:$ZZ$292, 98, MATCH($B$1, resultados!$A$1:$ZZ$1, 0))</f>
        <v/>
      </c>
      <c r="B104">
        <f>INDEX(resultados!$A$2:$ZZ$292, 98, MATCH($B$2, resultados!$A$1:$ZZ$1, 0))</f>
        <v/>
      </c>
      <c r="C104">
        <f>INDEX(resultados!$A$2:$ZZ$292, 98, MATCH($B$3, resultados!$A$1:$ZZ$1, 0))</f>
        <v/>
      </c>
    </row>
    <row r="105">
      <c r="A105">
        <f>INDEX(resultados!$A$2:$ZZ$292, 99, MATCH($B$1, resultados!$A$1:$ZZ$1, 0))</f>
        <v/>
      </c>
      <c r="B105">
        <f>INDEX(resultados!$A$2:$ZZ$292, 99, MATCH($B$2, resultados!$A$1:$ZZ$1, 0))</f>
        <v/>
      </c>
      <c r="C105">
        <f>INDEX(resultados!$A$2:$ZZ$292, 99, MATCH($B$3, resultados!$A$1:$ZZ$1, 0))</f>
        <v/>
      </c>
    </row>
    <row r="106">
      <c r="A106">
        <f>INDEX(resultados!$A$2:$ZZ$292, 100, MATCH($B$1, resultados!$A$1:$ZZ$1, 0))</f>
        <v/>
      </c>
      <c r="B106">
        <f>INDEX(resultados!$A$2:$ZZ$292, 100, MATCH($B$2, resultados!$A$1:$ZZ$1, 0))</f>
        <v/>
      </c>
      <c r="C106">
        <f>INDEX(resultados!$A$2:$ZZ$292, 100, MATCH($B$3, resultados!$A$1:$ZZ$1, 0))</f>
        <v/>
      </c>
    </row>
    <row r="107">
      <c r="A107">
        <f>INDEX(resultados!$A$2:$ZZ$292, 101, MATCH($B$1, resultados!$A$1:$ZZ$1, 0))</f>
        <v/>
      </c>
      <c r="B107">
        <f>INDEX(resultados!$A$2:$ZZ$292, 101, MATCH($B$2, resultados!$A$1:$ZZ$1, 0))</f>
        <v/>
      </c>
      <c r="C107">
        <f>INDEX(resultados!$A$2:$ZZ$292, 101, MATCH($B$3, resultados!$A$1:$ZZ$1, 0))</f>
        <v/>
      </c>
    </row>
    <row r="108">
      <c r="A108">
        <f>INDEX(resultados!$A$2:$ZZ$292, 102, MATCH($B$1, resultados!$A$1:$ZZ$1, 0))</f>
        <v/>
      </c>
      <c r="B108">
        <f>INDEX(resultados!$A$2:$ZZ$292, 102, MATCH($B$2, resultados!$A$1:$ZZ$1, 0))</f>
        <v/>
      </c>
      <c r="C108">
        <f>INDEX(resultados!$A$2:$ZZ$292, 102, MATCH($B$3, resultados!$A$1:$ZZ$1, 0))</f>
        <v/>
      </c>
    </row>
    <row r="109">
      <c r="A109">
        <f>INDEX(resultados!$A$2:$ZZ$292, 103, MATCH($B$1, resultados!$A$1:$ZZ$1, 0))</f>
        <v/>
      </c>
      <c r="B109">
        <f>INDEX(resultados!$A$2:$ZZ$292, 103, MATCH($B$2, resultados!$A$1:$ZZ$1, 0))</f>
        <v/>
      </c>
      <c r="C109">
        <f>INDEX(resultados!$A$2:$ZZ$292, 103, MATCH($B$3, resultados!$A$1:$ZZ$1, 0))</f>
        <v/>
      </c>
    </row>
    <row r="110">
      <c r="A110">
        <f>INDEX(resultados!$A$2:$ZZ$292, 104, MATCH($B$1, resultados!$A$1:$ZZ$1, 0))</f>
        <v/>
      </c>
      <c r="B110">
        <f>INDEX(resultados!$A$2:$ZZ$292, 104, MATCH($B$2, resultados!$A$1:$ZZ$1, 0))</f>
        <v/>
      </c>
      <c r="C110">
        <f>INDEX(resultados!$A$2:$ZZ$292, 104, MATCH($B$3, resultados!$A$1:$ZZ$1, 0))</f>
        <v/>
      </c>
    </row>
    <row r="111">
      <c r="A111">
        <f>INDEX(resultados!$A$2:$ZZ$292, 105, MATCH($B$1, resultados!$A$1:$ZZ$1, 0))</f>
        <v/>
      </c>
      <c r="B111">
        <f>INDEX(resultados!$A$2:$ZZ$292, 105, MATCH($B$2, resultados!$A$1:$ZZ$1, 0))</f>
        <v/>
      </c>
      <c r="C111">
        <f>INDEX(resultados!$A$2:$ZZ$292, 105, MATCH($B$3, resultados!$A$1:$ZZ$1, 0))</f>
        <v/>
      </c>
    </row>
    <row r="112">
      <c r="A112">
        <f>INDEX(resultados!$A$2:$ZZ$292, 106, MATCH($B$1, resultados!$A$1:$ZZ$1, 0))</f>
        <v/>
      </c>
      <c r="B112">
        <f>INDEX(resultados!$A$2:$ZZ$292, 106, MATCH($B$2, resultados!$A$1:$ZZ$1, 0))</f>
        <v/>
      </c>
      <c r="C112">
        <f>INDEX(resultados!$A$2:$ZZ$292, 106, MATCH($B$3, resultados!$A$1:$ZZ$1, 0))</f>
        <v/>
      </c>
    </row>
    <row r="113">
      <c r="A113">
        <f>INDEX(resultados!$A$2:$ZZ$292, 107, MATCH($B$1, resultados!$A$1:$ZZ$1, 0))</f>
        <v/>
      </c>
      <c r="B113">
        <f>INDEX(resultados!$A$2:$ZZ$292, 107, MATCH($B$2, resultados!$A$1:$ZZ$1, 0))</f>
        <v/>
      </c>
      <c r="C113">
        <f>INDEX(resultados!$A$2:$ZZ$292, 107, MATCH($B$3, resultados!$A$1:$ZZ$1, 0))</f>
        <v/>
      </c>
    </row>
    <row r="114">
      <c r="A114">
        <f>INDEX(resultados!$A$2:$ZZ$292, 108, MATCH($B$1, resultados!$A$1:$ZZ$1, 0))</f>
        <v/>
      </c>
      <c r="B114">
        <f>INDEX(resultados!$A$2:$ZZ$292, 108, MATCH($B$2, resultados!$A$1:$ZZ$1, 0))</f>
        <v/>
      </c>
      <c r="C114">
        <f>INDEX(resultados!$A$2:$ZZ$292, 108, MATCH($B$3, resultados!$A$1:$ZZ$1, 0))</f>
        <v/>
      </c>
    </row>
    <row r="115">
      <c r="A115">
        <f>INDEX(resultados!$A$2:$ZZ$292, 109, MATCH($B$1, resultados!$A$1:$ZZ$1, 0))</f>
        <v/>
      </c>
      <c r="B115">
        <f>INDEX(resultados!$A$2:$ZZ$292, 109, MATCH($B$2, resultados!$A$1:$ZZ$1, 0))</f>
        <v/>
      </c>
      <c r="C115">
        <f>INDEX(resultados!$A$2:$ZZ$292, 109, MATCH($B$3, resultados!$A$1:$ZZ$1, 0))</f>
        <v/>
      </c>
    </row>
    <row r="116">
      <c r="A116">
        <f>INDEX(resultados!$A$2:$ZZ$292, 110, MATCH($B$1, resultados!$A$1:$ZZ$1, 0))</f>
        <v/>
      </c>
      <c r="B116">
        <f>INDEX(resultados!$A$2:$ZZ$292, 110, MATCH($B$2, resultados!$A$1:$ZZ$1, 0))</f>
        <v/>
      </c>
      <c r="C116">
        <f>INDEX(resultados!$A$2:$ZZ$292, 110, MATCH($B$3, resultados!$A$1:$ZZ$1, 0))</f>
        <v/>
      </c>
    </row>
    <row r="117">
      <c r="A117">
        <f>INDEX(resultados!$A$2:$ZZ$292, 111, MATCH($B$1, resultados!$A$1:$ZZ$1, 0))</f>
        <v/>
      </c>
      <c r="B117">
        <f>INDEX(resultados!$A$2:$ZZ$292, 111, MATCH($B$2, resultados!$A$1:$ZZ$1, 0))</f>
        <v/>
      </c>
      <c r="C117">
        <f>INDEX(resultados!$A$2:$ZZ$292, 111, MATCH($B$3, resultados!$A$1:$ZZ$1, 0))</f>
        <v/>
      </c>
    </row>
    <row r="118">
      <c r="A118">
        <f>INDEX(resultados!$A$2:$ZZ$292, 112, MATCH($B$1, resultados!$A$1:$ZZ$1, 0))</f>
        <v/>
      </c>
      <c r="B118">
        <f>INDEX(resultados!$A$2:$ZZ$292, 112, MATCH($B$2, resultados!$A$1:$ZZ$1, 0))</f>
        <v/>
      </c>
      <c r="C118">
        <f>INDEX(resultados!$A$2:$ZZ$292, 112, MATCH($B$3, resultados!$A$1:$ZZ$1, 0))</f>
        <v/>
      </c>
    </row>
    <row r="119">
      <c r="A119">
        <f>INDEX(resultados!$A$2:$ZZ$292, 113, MATCH($B$1, resultados!$A$1:$ZZ$1, 0))</f>
        <v/>
      </c>
      <c r="B119">
        <f>INDEX(resultados!$A$2:$ZZ$292, 113, MATCH($B$2, resultados!$A$1:$ZZ$1, 0))</f>
        <v/>
      </c>
      <c r="C119">
        <f>INDEX(resultados!$A$2:$ZZ$292, 113, MATCH($B$3, resultados!$A$1:$ZZ$1, 0))</f>
        <v/>
      </c>
    </row>
    <row r="120">
      <c r="A120">
        <f>INDEX(resultados!$A$2:$ZZ$292, 114, MATCH($B$1, resultados!$A$1:$ZZ$1, 0))</f>
        <v/>
      </c>
      <c r="B120">
        <f>INDEX(resultados!$A$2:$ZZ$292, 114, MATCH($B$2, resultados!$A$1:$ZZ$1, 0))</f>
        <v/>
      </c>
      <c r="C120">
        <f>INDEX(resultados!$A$2:$ZZ$292, 114, MATCH($B$3, resultados!$A$1:$ZZ$1, 0))</f>
        <v/>
      </c>
    </row>
    <row r="121">
      <c r="A121">
        <f>INDEX(resultados!$A$2:$ZZ$292, 115, MATCH($B$1, resultados!$A$1:$ZZ$1, 0))</f>
        <v/>
      </c>
      <c r="B121">
        <f>INDEX(resultados!$A$2:$ZZ$292, 115, MATCH($B$2, resultados!$A$1:$ZZ$1, 0))</f>
        <v/>
      </c>
      <c r="C121">
        <f>INDEX(resultados!$A$2:$ZZ$292, 115, MATCH($B$3, resultados!$A$1:$ZZ$1, 0))</f>
        <v/>
      </c>
    </row>
    <row r="122">
      <c r="A122">
        <f>INDEX(resultados!$A$2:$ZZ$292, 116, MATCH($B$1, resultados!$A$1:$ZZ$1, 0))</f>
        <v/>
      </c>
      <c r="B122">
        <f>INDEX(resultados!$A$2:$ZZ$292, 116, MATCH($B$2, resultados!$A$1:$ZZ$1, 0))</f>
        <v/>
      </c>
      <c r="C122">
        <f>INDEX(resultados!$A$2:$ZZ$292, 116, MATCH($B$3, resultados!$A$1:$ZZ$1, 0))</f>
        <v/>
      </c>
    </row>
    <row r="123">
      <c r="A123">
        <f>INDEX(resultados!$A$2:$ZZ$292, 117, MATCH($B$1, resultados!$A$1:$ZZ$1, 0))</f>
        <v/>
      </c>
      <c r="B123">
        <f>INDEX(resultados!$A$2:$ZZ$292, 117, MATCH($B$2, resultados!$A$1:$ZZ$1, 0))</f>
        <v/>
      </c>
      <c r="C123">
        <f>INDEX(resultados!$A$2:$ZZ$292, 117, MATCH($B$3, resultados!$A$1:$ZZ$1, 0))</f>
        <v/>
      </c>
    </row>
    <row r="124">
      <c r="A124">
        <f>INDEX(resultados!$A$2:$ZZ$292, 118, MATCH($B$1, resultados!$A$1:$ZZ$1, 0))</f>
        <v/>
      </c>
      <c r="B124">
        <f>INDEX(resultados!$A$2:$ZZ$292, 118, MATCH($B$2, resultados!$A$1:$ZZ$1, 0))</f>
        <v/>
      </c>
      <c r="C124">
        <f>INDEX(resultados!$A$2:$ZZ$292, 118, MATCH($B$3, resultados!$A$1:$ZZ$1, 0))</f>
        <v/>
      </c>
    </row>
    <row r="125">
      <c r="A125">
        <f>INDEX(resultados!$A$2:$ZZ$292, 119, MATCH($B$1, resultados!$A$1:$ZZ$1, 0))</f>
        <v/>
      </c>
      <c r="B125">
        <f>INDEX(resultados!$A$2:$ZZ$292, 119, MATCH($B$2, resultados!$A$1:$ZZ$1, 0))</f>
        <v/>
      </c>
      <c r="C125">
        <f>INDEX(resultados!$A$2:$ZZ$292, 119, MATCH($B$3, resultados!$A$1:$ZZ$1, 0))</f>
        <v/>
      </c>
    </row>
    <row r="126">
      <c r="A126">
        <f>INDEX(resultados!$A$2:$ZZ$292, 120, MATCH($B$1, resultados!$A$1:$ZZ$1, 0))</f>
        <v/>
      </c>
      <c r="B126">
        <f>INDEX(resultados!$A$2:$ZZ$292, 120, MATCH($B$2, resultados!$A$1:$ZZ$1, 0))</f>
        <v/>
      </c>
      <c r="C126">
        <f>INDEX(resultados!$A$2:$ZZ$292, 120, MATCH($B$3, resultados!$A$1:$ZZ$1, 0))</f>
        <v/>
      </c>
    </row>
    <row r="127">
      <c r="A127">
        <f>INDEX(resultados!$A$2:$ZZ$292, 121, MATCH($B$1, resultados!$A$1:$ZZ$1, 0))</f>
        <v/>
      </c>
      <c r="B127">
        <f>INDEX(resultados!$A$2:$ZZ$292, 121, MATCH($B$2, resultados!$A$1:$ZZ$1, 0))</f>
        <v/>
      </c>
      <c r="C127">
        <f>INDEX(resultados!$A$2:$ZZ$292, 121, MATCH($B$3, resultados!$A$1:$ZZ$1, 0))</f>
        <v/>
      </c>
    </row>
    <row r="128">
      <c r="A128">
        <f>INDEX(resultados!$A$2:$ZZ$292, 122, MATCH($B$1, resultados!$A$1:$ZZ$1, 0))</f>
        <v/>
      </c>
      <c r="B128">
        <f>INDEX(resultados!$A$2:$ZZ$292, 122, MATCH($B$2, resultados!$A$1:$ZZ$1, 0))</f>
        <v/>
      </c>
      <c r="C128">
        <f>INDEX(resultados!$A$2:$ZZ$292, 122, MATCH($B$3, resultados!$A$1:$ZZ$1, 0))</f>
        <v/>
      </c>
    </row>
    <row r="129">
      <c r="A129">
        <f>INDEX(resultados!$A$2:$ZZ$292, 123, MATCH($B$1, resultados!$A$1:$ZZ$1, 0))</f>
        <v/>
      </c>
      <c r="B129">
        <f>INDEX(resultados!$A$2:$ZZ$292, 123, MATCH($B$2, resultados!$A$1:$ZZ$1, 0))</f>
        <v/>
      </c>
      <c r="C129">
        <f>INDEX(resultados!$A$2:$ZZ$292, 123, MATCH($B$3, resultados!$A$1:$ZZ$1, 0))</f>
        <v/>
      </c>
    </row>
    <row r="130">
      <c r="A130">
        <f>INDEX(resultados!$A$2:$ZZ$292, 124, MATCH($B$1, resultados!$A$1:$ZZ$1, 0))</f>
        <v/>
      </c>
      <c r="B130">
        <f>INDEX(resultados!$A$2:$ZZ$292, 124, MATCH($B$2, resultados!$A$1:$ZZ$1, 0))</f>
        <v/>
      </c>
      <c r="C130">
        <f>INDEX(resultados!$A$2:$ZZ$292, 124, MATCH($B$3, resultados!$A$1:$ZZ$1, 0))</f>
        <v/>
      </c>
    </row>
    <row r="131">
      <c r="A131">
        <f>INDEX(resultados!$A$2:$ZZ$292, 125, MATCH($B$1, resultados!$A$1:$ZZ$1, 0))</f>
        <v/>
      </c>
      <c r="B131">
        <f>INDEX(resultados!$A$2:$ZZ$292, 125, MATCH($B$2, resultados!$A$1:$ZZ$1, 0))</f>
        <v/>
      </c>
      <c r="C131">
        <f>INDEX(resultados!$A$2:$ZZ$292, 125, MATCH($B$3, resultados!$A$1:$ZZ$1, 0))</f>
        <v/>
      </c>
    </row>
    <row r="132">
      <c r="A132">
        <f>INDEX(resultados!$A$2:$ZZ$292, 126, MATCH($B$1, resultados!$A$1:$ZZ$1, 0))</f>
        <v/>
      </c>
      <c r="B132">
        <f>INDEX(resultados!$A$2:$ZZ$292, 126, MATCH($B$2, resultados!$A$1:$ZZ$1, 0))</f>
        <v/>
      </c>
      <c r="C132">
        <f>INDEX(resultados!$A$2:$ZZ$292, 126, MATCH($B$3, resultados!$A$1:$ZZ$1, 0))</f>
        <v/>
      </c>
    </row>
    <row r="133">
      <c r="A133">
        <f>INDEX(resultados!$A$2:$ZZ$292, 127, MATCH($B$1, resultados!$A$1:$ZZ$1, 0))</f>
        <v/>
      </c>
      <c r="B133">
        <f>INDEX(resultados!$A$2:$ZZ$292, 127, MATCH($B$2, resultados!$A$1:$ZZ$1, 0))</f>
        <v/>
      </c>
      <c r="C133">
        <f>INDEX(resultados!$A$2:$ZZ$292, 127, MATCH($B$3, resultados!$A$1:$ZZ$1, 0))</f>
        <v/>
      </c>
    </row>
    <row r="134">
      <c r="A134">
        <f>INDEX(resultados!$A$2:$ZZ$292, 128, MATCH($B$1, resultados!$A$1:$ZZ$1, 0))</f>
        <v/>
      </c>
      <c r="B134">
        <f>INDEX(resultados!$A$2:$ZZ$292, 128, MATCH($B$2, resultados!$A$1:$ZZ$1, 0))</f>
        <v/>
      </c>
      <c r="C134">
        <f>INDEX(resultados!$A$2:$ZZ$292, 128, MATCH($B$3, resultados!$A$1:$ZZ$1, 0))</f>
        <v/>
      </c>
    </row>
    <row r="135">
      <c r="A135">
        <f>INDEX(resultados!$A$2:$ZZ$292, 129, MATCH($B$1, resultados!$A$1:$ZZ$1, 0))</f>
        <v/>
      </c>
      <c r="B135">
        <f>INDEX(resultados!$A$2:$ZZ$292, 129, MATCH($B$2, resultados!$A$1:$ZZ$1, 0))</f>
        <v/>
      </c>
      <c r="C135">
        <f>INDEX(resultados!$A$2:$ZZ$292, 129, MATCH($B$3, resultados!$A$1:$ZZ$1, 0))</f>
        <v/>
      </c>
    </row>
    <row r="136">
      <c r="A136">
        <f>INDEX(resultados!$A$2:$ZZ$292, 130, MATCH($B$1, resultados!$A$1:$ZZ$1, 0))</f>
        <v/>
      </c>
      <c r="B136">
        <f>INDEX(resultados!$A$2:$ZZ$292, 130, MATCH($B$2, resultados!$A$1:$ZZ$1, 0))</f>
        <v/>
      </c>
      <c r="C136">
        <f>INDEX(resultados!$A$2:$ZZ$292, 130, MATCH($B$3, resultados!$A$1:$ZZ$1, 0))</f>
        <v/>
      </c>
    </row>
    <row r="137">
      <c r="A137">
        <f>INDEX(resultados!$A$2:$ZZ$292, 131, MATCH($B$1, resultados!$A$1:$ZZ$1, 0))</f>
        <v/>
      </c>
      <c r="B137">
        <f>INDEX(resultados!$A$2:$ZZ$292, 131, MATCH($B$2, resultados!$A$1:$ZZ$1, 0))</f>
        <v/>
      </c>
      <c r="C137">
        <f>INDEX(resultados!$A$2:$ZZ$292, 131, MATCH($B$3, resultados!$A$1:$ZZ$1, 0))</f>
        <v/>
      </c>
    </row>
    <row r="138">
      <c r="A138">
        <f>INDEX(resultados!$A$2:$ZZ$292, 132, MATCH($B$1, resultados!$A$1:$ZZ$1, 0))</f>
        <v/>
      </c>
      <c r="B138">
        <f>INDEX(resultados!$A$2:$ZZ$292, 132, MATCH($B$2, resultados!$A$1:$ZZ$1, 0))</f>
        <v/>
      </c>
      <c r="C138">
        <f>INDEX(resultados!$A$2:$ZZ$292, 132, MATCH($B$3, resultados!$A$1:$ZZ$1, 0))</f>
        <v/>
      </c>
    </row>
    <row r="139">
      <c r="A139">
        <f>INDEX(resultados!$A$2:$ZZ$292, 133, MATCH($B$1, resultados!$A$1:$ZZ$1, 0))</f>
        <v/>
      </c>
      <c r="B139">
        <f>INDEX(resultados!$A$2:$ZZ$292, 133, MATCH($B$2, resultados!$A$1:$ZZ$1, 0))</f>
        <v/>
      </c>
      <c r="C139">
        <f>INDEX(resultados!$A$2:$ZZ$292, 133, MATCH($B$3, resultados!$A$1:$ZZ$1, 0))</f>
        <v/>
      </c>
    </row>
    <row r="140">
      <c r="A140">
        <f>INDEX(resultados!$A$2:$ZZ$292, 134, MATCH($B$1, resultados!$A$1:$ZZ$1, 0))</f>
        <v/>
      </c>
      <c r="B140">
        <f>INDEX(resultados!$A$2:$ZZ$292, 134, MATCH($B$2, resultados!$A$1:$ZZ$1, 0))</f>
        <v/>
      </c>
      <c r="C140">
        <f>INDEX(resultados!$A$2:$ZZ$292, 134, MATCH($B$3, resultados!$A$1:$ZZ$1, 0))</f>
        <v/>
      </c>
    </row>
    <row r="141">
      <c r="A141">
        <f>INDEX(resultados!$A$2:$ZZ$292, 135, MATCH($B$1, resultados!$A$1:$ZZ$1, 0))</f>
        <v/>
      </c>
      <c r="B141">
        <f>INDEX(resultados!$A$2:$ZZ$292, 135, MATCH($B$2, resultados!$A$1:$ZZ$1, 0))</f>
        <v/>
      </c>
      <c r="C141">
        <f>INDEX(resultados!$A$2:$ZZ$292, 135, MATCH($B$3, resultados!$A$1:$ZZ$1, 0))</f>
        <v/>
      </c>
    </row>
    <row r="142">
      <c r="A142">
        <f>INDEX(resultados!$A$2:$ZZ$292, 136, MATCH($B$1, resultados!$A$1:$ZZ$1, 0))</f>
        <v/>
      </c>
      <c r="B142">
        <f>INDEX(resultados!$A$2:$ZZ$292, 136, MATCH($B$2, resultados!$A$1:$ZZ$1, 0))</f>
        <v/>
      </c>
      <c r="C142">
        <f>INDEX(resultados!$A$2:$ZZ$292, 136, MATCH($B$3, resultados!$A$1:$ZZ$1, 0))</f>
        <v/>
      </c>
    </row>
    <row r="143">
      <c r="A143">
        <f>INDEX(resultados!$A$2:$ZZ$292, 137, MATCH($B$1, resultados!$A$1:$ZZ$1, 0))</f>
        <v/>
      </c>
      <c r="B143">
        <f>INDEX(resultados!$A$2:$ZZ$292, 137, MATCH($B$2, resultados!$A$1:$ZZ$1, 0))</f>
        <v/>
      </c>
      <c r="C143">
        <f>INDEX(resultados!$A$2:$ZZ$292, 137, MATCH($B$3, resultados!$A$1:$ZZ$1, 0))</f>
        <v/>
      </c>
    </row>
    <row r="144">
      <c r="A144">
        <f>INDEX(resultados!$A$2:$ZZ$292, 138, MATCH($B$1, resultados!$A$1:$ZZ$1, 0))</f>
        <v/>
      </c>
      <c r="B144">
        <f>INDEX(resultados!$A$2:$ZZ$292, 138, MATCH($B$2, resultados!$A$1:$ZZ$1, 0))</f>
        <v/>
      </c>
      <c r="C144">
        <f>INDEX(resultados!$A$2:$ZZ$292, 138, MATCH($B$3, resultados!$A$1:$ZZ$1, 0))</f>
        <v/>
      </c>
    </row>
    <row r="145">
      <c r="A145">
        <f>INDEX(resultados!$A$2:$ZZ$292, 139, MATCH($B$1, resultados!$A$1:$ZZ$1, 0))</f>
        <v/>
      </c>
      <c r="B145">
        <f>INDEX(resultados!$A$2:$ZZ$292, 139, MATCH($B$2, resultados!$A$1:$ZZ$1, 0))</f>
        <v/>
      </c>
      <c r="C145">
        <f>INDEX(resultados!$A$2:$ZZ$292, 139, MATCH($B$3, resultados!$A$1:$ZZ$1, 0))</f>
        <v/>
      </c>
    </row>
    <row r="146">
      <c r="A146">
        <f>INDEX(resultados!$A$2:$ZZ$292, 140, MATCH($B$1, resultados!$A$1:$ZZ$1, 0))</f>
        <v/>
      </c>
      <c r="B146">
        <f>INDEX(resultados!$A$2:$ZZ$292, 140, MATCH($B$2, resultados!$A$1:$ZZ$1, 0))</f>
        <v/>
      </c>
      <c r="C146">
        <f>INDEX(resultados!$A$2:$ZZ$292, 140, MATCH($B$3, resultados!$A$1:$ZZ$1, 0))</f>
        <v/>
      </c>
    </row>
    <row r="147">
      <c r="A147">
        <f>INDEX(resultados!$A$2:$ZZ$292, 141, MATCH($B$1, resultados!$A$1:$ZZ$1, 0))</f>
        <v/>
      </c>
      <c r="B147">
        <f>INDEX(resultados!$A$2:$ZZ$292, 141, MATCH($B$2, resultados!$A$1:$ZZ$1, 0))</f>
        <v/>
      </c>
      <c r="C147">
        <f>INDEX(resultados!$A$2:$ZZ$292, 141, MATCH($B$3, resultados!$A$1:$ZZ$1, 0))</f>
        <v/>
      </c>
    </row>
    <row r="148">
      <c r="A148">
        <f>INDEX(resultados!$A$2:$ZZ$292, 142, MATCH($B$1, resultados!$A$1:$ZZ$1, 0))</f>
        <v/>
      </c>
      <c r="B148">
        <f>INDEX(resultados!$A$2:$ZZ$292, 142, MATCH($B$2, resultados!$A$1:$ZZ$1, 0))</f>
        <v/>
      </c>
      <c r="C148">
        <f>INDEX(resultados!$A$2:$ZZ$292, 142, MATCH($B$3, resultados!$A$1:$ZZ$1, 0))</f>
        <v/>
      </c>
    </row>
    <row r="149">
      <c r="A149">
        <f>INDEX(resultados!$A$2:$ZZ$292, 143, MATCH($B$1, resultados!$A$1:$ZZ$1, 0))</f>
        <v/>
      </c>
      <c r="B149">
        <f>INDEX(resultados!$A$2:$ZZ$292, 143, MATCH($B$2, resultados!$A$1:$ZZ$1, 0))</f>
        <v/>
      </c>
      <c r="C149">
        <f>INDEX(resultados!$A$2:$ZZ$292, 143, MATCH($B$3, resultados!$A$1:$ZZ$1, 0))</f>
        <v/>
      </c>
    </row>
    <row r="150">
      <c r="A150">
        <f>INDEX(resultados!$A$2:$ZZ$292, 144, MATCH($B$1, resultados!$A$1:$ZZ$1, 0))</f>
        <v/>
      </c>
      <c r="B150">
        <f>INDEX(resultados!$A$2:$ZZ$292, 144, MATCH($B$2, resultados!$A$1:$ZZ$1, 0))</f>
        <v/>
      </c>
      <c r="C150">
        <f>INDEX(resultados!$A$2:$ZZ$292, 144, MATCH($B$3, resultados!$A$1:$ZZ$1, 0))</f>
        <v/>
      </c>
    </row>
    <row r="151">
      <c r="A151">
        <f>INDEX(resultados!$A$2:$ZZ$292, 145, MATCH($B$1, resultados!$A$1:$ZZ$1, 0))</f>
        <v/>
      </c>
      <c r="B151">
        <f>INDEX(resultados!$A$2:$ZZ$292, 145, MATCH($B$2, resultados!$A$1:$ZZ$1, 0))</f>
        <v/>
      </c>
      <c r="C151">
        <f>INDEX(resultados!$A$2:$ZZ$292, 145, MATCH($B$3, resultados!$A$1:$ZZ$1, 0))</f>
        <v/>
      </c>
    </row>
    <row r="152">
      <c r="A152">
        <f>INDEX(resultados!$A$2:$ZZ$292, 146, MATCH($B$1, resultados!$A$1:$ZZ$1, 0))</f>
        <v/>
      </c>
      <c r="B152">
        <f>INDEX(resultados!$A$2:$ZZ$292, 146, MATCH($B$2, resultados!$A$1:$ZZ$1, 0))</f>
        <v/>
      </c>
      <c r="C152">
        <f>INDEX(resultados!$A$2:$ZZ$292, 146, MATCH($B$3, resultados!$A$1:$ZZ$1, 0))</f>
        <v/>
      </c>
    </row>
    <row r="153">
      <c r="A153">
        <f>INDEX(resultados!$A$2:$ZZ$292, 147, MATCH($B$1, resultados!$A$1:$ZZ$1, 0))</f>
        <v/>
      </c>
      <c r="B153">
        <f>INDEX(resultados!$A$2:$ZZ$292, 147, MATCH($B$2, resultados!$A$1:$ZZ$1, 0))</f>
        <v/>
      </c>
      <c r="C153">
        <f>INDEX(resultados!$A$2:$ZZ$292, 147, MATCH($B$3, resultados!$A$1:$ZZ$1, 0))</f>
        <v/>
      </c>
    </row>
    <row r="154">
      <c r="A154">
        <f>INDEX(resultados!$A$2:$ZZ$292, 148, MATCH($B$1, resultados!$A$1:$ZZ$1, 0))</f>
        <v/>
      </c>
      <c r="B154">
        <f>INDEX(resultados!$A$2:$ZZ$292, 148, MATCH($B$2, resultados!$A$1:$ZZ$1, 0))</f>
        <v/>
      </c>
      <c r="C154">
        <f>INDEX(resultados!$A$2:$ZZ$292, 148, MATCH($B$3, resultados!$A$1:$ZZ$1, 0))</f>
        <v/>
      </c>
    </row>
    <row r="155">
      <c r="A155">
        <f>INDEX(resultados!$A$2:$ZZ$292, 149, MATCH($B$1, resultados!$A$1:$ZZ$1, 0))</f>
        <v/>
      </c>
      <c r="B155">
        <f>INDEX(resultados!$A$2:$ZZ$292, 149, MATCH($B$2, resultados!$A$1:$ZZ$1, 0))</f>
        <v/>
      </c>
      <c r="C155">
        <f>INDEX(resultados!$A$2:$ZZ$292, 149, MATCH($B$3, resultados!$A$1:$ZZ$1, 0))</f>
        <v/>
      </c>
    </row>
    <row r="156">
      <c r="A156">
        <f>INDEX(resultados!$A$2:$ZZ$292, 150, MATCH($B$1, resultados!$A$1:$ZZ$1, 0))</f>
        <v/>
      </c>
      <c r="B156">
        <f>INDEX(resultados!$A$2:$ZZ$292, 150, MATCH($B$2, resultados!$A$1:$ZZ$1, 0))</f>
        <v/>
      </c>
      <c r="C156">
        <f>INDEX(resultados!$A$2:$ZZ$292, 150, MATCH($B$3, resultados!$A$1:$ZZ$1, 0))</f>
        <v/>
      </c>
    </row>
    <row r="157">
      <c r="A157">
        <f>INDEX(resultados!$A$2:$ZZ$292, 151, MATCH($B$1, resultados!$A$1:$ZZ$1, 0))</f>
        <v/>
      </c>
      <c r="B157">
        <f>INDEX(resultados!$A$2:$ZZ$292, 151, MATCH($B$2, resultados!$A$1:$ZZ$1, 0))</f>
        <v/>
      </c>
      <c r="C157">
        <f>INDEX(resultados!$A$2:$ZZ$292, 151, MATCH($B$3, resultados!$A$1:$ZZ$1, 0))</f>
        <v/>
      </c>
    </row>
    <row r="158">
      <c r="A158">
        <f>INDEX(resultados!$A$2:$ZZ$292, 152, MATCH($B$1, resultados!$A$1:$ZZ$1, 0))</f>
        <v/>
      </c>
      <c r="B158">
        <f>INDEX(resultados!$A$2:$ZZ$292, 152, MATCH($B$2, resultados!$A$1:$ZZ$1, 0))</f>
        <v/>
      </c>
      <c r="C158">
        <f>INDEX(resultados!$A$2:$ZZ$292, 152, MATCH($B$3, resultados!$A$1:$ZZ$1, 0))</f>
        <v/>
      </c>
    </row>
    <row r="159">
      <c r="A159">
        <f>INDEX(resultados!$A$2:$ZZ$292, 153, MATCH($B$1, resultados!$A$1:$ZZ$1, 0))</f>
        <v/>
      </c>
      <c r="B159">
        <f>INDEX(resultados!$A$2:$ZZ$292, 153, MATCH($B$2, resultados!$A$1:$ZZ$1, 0))</f>
        <v/>
      </c>
      <c r="C159">
        <f>INDEX(resultados!$A$2:$ZZ$292, 153, MATCH($B$3, resultados!$A$1:$ZZ$1, 0))</f>
        <v/>
      </c>
    </row>
    <row r="160">
      <c r="A160">
        <f>INDEX(resultados!$A$2:$ZZ$292, 154, MATCH($B$1, resultados!$A$1:$ZZ$1, 0))</f>
        <v/>
      </c>
      <c r="B160">
        <f>INDEX(resultados!$A$2:$ZZ$292, 154, MATCH($B$2, resultados!$A$1:$ZZ$1, 0))</f>
        <v/>
      </c>
      <c r="C160">
        <f>INDEX(resultados!$A$2:$ZZ$292, 154, MATCH($B$3, resultados!$A$1:$ZZ$1, 0))</f>
        <v/>
      </c>
    </row>
    <row r="161">
      <c r="A161">
        <f>INDEX(resultados!$A$2:$ZZ$292, 155, MATCH($B$1, resultados!$A$1:$ZZ$1, 0))</f>
        <v/>
      </c>
      <c r="B161">
        <f>INDEX(resultados!$A$2:$ZZ$292, 155, MATCH($B$2, resultados!$A$1:$ZZ$1, 0))</f>
        <v/>
      </c>
      <c r="C161">
        <f>INDEX(resultados!$A$2:$ZZ$292, 155, MATCH($B$3, resultados!$A$1:$ZZ$1, 0))</f>
        <v/>
      </c>
    </row>
    <row r="162">
      <c r="A162">
        <f>INDEX(resultados!$A$2:$ZZ$292, 156, MATCH($B$1, resultados!$A$1:$ZZ$1, 0))</f>
        <v/>
      </c>
      <c r="B162">
        <f>INDEX(resultados!$A$2:$ZZ$292, 156, MATCH($B$2, resultados!$A$1:$ZZ$1, 0))</f>
        <v/>
      </c>
      <c r="C162">
        <f>INDEX(resultados!$A$2:$ZZ$292, 156, MATCH($B$3, resultados!$A$1:$ZZ$1, 0))</f>
        <v/>
      </c>
    </row>
    <row r="163">
      <c r="A163">
        <f>INDEX(resultados!$A$2:$ZZ$292, 157, MATCH($B$1, resultados!$A$1:$ZZ$1, 0))</f>
        <v/>
      </c>
      <c r="B163">
        <f>INDEX(resultados!$A$2:$ZZ$292, 157, MATCH($B$2, resultados!$A$1:$ZZ$1, 0))</f>
        <v/>
      </c>
      <c r="C163">
        <f>INDEX(resultados!$A$2:$ZZ$292, 157, MATCH($B$3, resultados!$A$1:$ZZ$1, 0))</f>
        <v/>
      </c>
    </row>
    <row r="164">
      <c r="A164">
        <f>INDEX(resultados!$A$2:$ZZ$292, 158, MATCH($B$1, resultados!$A$1:$ZZ$1, 0))</f>
        <v/>
      </c>
      <c r="B164">
        <f>INDEX(resultados!$A$2:$ZZ$292, 158, MATCH($B$2, resultados!$A$1:$ZZ$1, 0))</f>
        <v/>
      </c>
      <c r="C164">
        <f>INDEX(resultados!$A$2:$ZZ$292, 158, MATCH($B$3, resultados!$A$1:$ZZ$1, 0))</f>
        <v/>
      </c>
    </row>
    <row r="165">
      <c r="A165">
        <f>INDEX(resultados!$A$2:$ZZ$292, 159, MATCH($B$1, resultados!$A$1:$ZZ$1, 0))</f>
        <v/>
      </c>
      <c r="B165">
        <f>INDEX(resultados!$A$2:$ZZ$292, 159, MATCH($B$2, resultados!$A$1:$ZZ$1, 0))</f>
        <v/>
      </c>
      <c r="C165">
        <f>INDEX(resultados!$A$2:$ZZ$292, 159, MATCH($B$3, resultados!$A$1:$ZZ$1, 0))</f>
        <v/>
      </c>
    </row>
    <row r="166">
      <c r="A166">
        <f>INDEX(resultados!$A$2:$ZZ$292, 160, MATCH($B$1, resultados!$A$1:$ZZ$1, 0))</f>
        <v/>
      </c>
      <c r="B166">
        <f>INDEX(resultados!$A$2:$ZZ$292, 160, MATCH($B$2, resultados!$A$1:$ZZ$1, 0))</f>
        <v/>
      </c>
      <c r="C166">
        <f>INDEX(resultados!$A$2:$ZZ$292, 160, MATCH($B$3, resultados!$A$1:$ZZ$1, 0))</f>
        <v/>
      </c>
    </row>
    <row r="167">
      <c r="A167">
        <f>INDEX(resultados!$A$2:$ZZ$292, 161, MATCH($B$1, resultados!$A$1:$ZZ$1, 0))</f>
        <v/>
      </c>
      <c r="B167">
        <f>INDEX(resultados!$A$2:$ZZ$292, 161, MATCH($B$2, resultados!$A$1:$ZZ$1, 0))</f>
        <v/>
      </c>
      <c r="C167">
        <f>INDEX(resultados!$A$2:$ZZ$292, 161, MATCH($B$3, resultados!$A$1:$ZZ$1, 0))</f>
        <v/>
      </c>
    </row>
    <row r="168">
      <c r="A168">
        <f>INDEX(resultados!$A$2:$ZZ$292, 162, MATCH($B$1, resultados!$A$1:$ZZ$1, 0))</f>
        <v/>
      </c>
      <c r="B168">
        <f>INDEX(resultados!$A$2:$ZZ$292, 162, MATCH($B$2, resultados!$A$1:$ZZ$1, 0))</f>
        <v/>
      </c>
      <c r="C168">
        <f>INDEX(resultados!$A$2:$ZZ$292, 162, MATCH($B$3, resultados!$A$1:$ZZ$1, 0))</f>
        <v/>
      </c>
    </row>
    <row r="169">
      <c r="A169">
        <f>INDEX(resultados!$A$2:$ZZ$292, 163, MATCH($B$1, resultados!$A$1:$ZZ$1, 0))</f>
        <v/>
      </c>
      <c r="B169">
        <f>INDEX(resultados!$A$2:$ZZ$292, 163, MATCH($B$2, resultados!$A$1:$ZZ$1, 0))</f>
        <v/>
      </c>
      <c r="C169">
        <f>INDEX(resultados!$A$2:$ZZ$292, 163, MATCH($B$3, resultados!$A$1:$ZZ$1, 0))</f>
        <v/>
      </c>
    </row>
    <row r="170">
      <c r="A170">
        <f>INDEX(resultados!$A$2:$ZZ$292, 164, MATCH($B$1, resultados!$A$1:$ZZ$1, 0))</f>
        <v/>
      </c>
      <c r="B170">
        <f>INDEX(resultados!$A$2:$ZZ$292, 164, MATCH($B$2, resultados!$A$1:$ZZ$1, 0))</f>
        <v/>
      </c>
      <c r="C170">
        <f>INDEX(resultados!$A$2:$ZZ$292, 164, MATCH($B$3, resultados!$A$1:$ZZ$1, 0))</f>
        <v/>
      </c>
    </row>
    <row r="171">
      <c r="A171">
        <f>INDEX(resultados!$A$2:$ZZ$292, 165, MATCH($B$1, resultados!$A$1:$ZZ$1, 0))</f>
        <v/>
      </c>
      <c r="B171">
        <f>INDEX(resultados!$A$2:$ZZ$292, 165, MATCH($B$2, resultados!$A$1:$ZZ$1, 0))</f>
        <v/>
      </c>
      <c r="C171">
        <f>INDEX(resultados!$A$2:$ZZ$292, 165, MATCH($B$3, resultados!$A$1:$ZZ$1, 0))</f>
        <v/>
      </c>
    </row>
    <row r="172">
      <c r="A172">
        <f>INDEX(resultados!$A$2:$ZZ$292, 166, MATCH($B$1, resultados!$A$1:$ZZ$1, 0))</f>
        <v/>
      </c>
      <c r="B172">
        <f>INDEX(resultados!$A$2:$ZZ$292, 166, MATCH($B$2, resultados!$A$1:$ZZ$1, 0))</f>
        <v/>
      </c>
      <c r="C172">
        <f>INDEX(resultados!$A$2:$ZZ$292, 166, MATCH($B$3, resultados!$A$1:$ZZ$1, 0))</f>
        <v/>
      </c>
    </row>
    <row r="173">
      <c r="A173">
        <f>INDEX(resultados!$A$2:$ZZ$292, 167, MATCH($B$1, resultados!$A$1:$ZZ$1, 0))</f>
        <v/>
      </c>
      <c r="B173">
        <f>INDEX(resultados!$A$2:$ZZ$292, 167, MATCH($B$2, resultados!$A$1:$ZZ$1, 0))</f>
        <v/>
      </c>
      <c r="C173">
        <f>INDEX(resultados!$A$2:$ZZ$292, 167, MATCH($B$3, resultados!$A$1:$ZZ$1, 0))</f>
        <v/>
      </c>
    </row>
    <row r="174">
      <c r="A174">
        <f>INDEX(resultados!$A$2:$ZZ$292, 168, MATCH($B$1, resultados!$A$1:$ZZ$1, 0))</f>
        <v/>
      </c>
      <c r="B174">
        <f>INDEX(resultados!$A$2:$ZZ$292, 168, MATCH($B$2, resultados!$A$1:$ZZ$1, 0))</f>
        <v/>
      </c>
      <c r="C174">
        <f>INDEX(resultados!$A$2:$ZZ$292, 168, MATCH($B$3, resultados!$A$1:$ZZ$1, 0))</f>
        <v/>
      </c>
    </row>
    <row r="175">
      <c r="A175">
        <f>INDEX(resultados!$A$2:$ZZ$292, 169, MATCH($B$1, resultados!$A$1:$ZZ$1, 0))</f>
        <v/>
      </c>
      <c r="B175">
        <f>INDEX(resultados!$A$2:$ZZ$292, 169, MATCH($B$2, resultados!$A$1:$ZZ$1, 0))</f>
        <v/>
      </c>
      <c r="C175">
        <f>INDEX(resultados!$A$2:$ZZ$292, 169, MATCH($B$3, resultados!$A$1:$ZZ$1, 0))</f>
        <v/>
      </c>
    </row>
    <row r="176">
      <c r="A176">
        <f>INDEX(resultados!$A$2:$ZZ$292, 170, MATCH($B$1, resultados!$A$1:$ZZ$1, 0))</f>
        <v/>
      </c>
      <c r="B176">
        <f>INDEX(resultados!$A$2:$ZZ$292, 170, MATCH($B$2, resultados!$A$1:$ZZ$1, 0))</f>
        <v/>
      </c>
      <c r="C176">
        <f>INDEX(resultados!$A$2:$ZZ$292, 170, MATCH($B$3, resultados!$A$1:$ZZ$1, 0))</f>
        <v/>
      </c>
    </row>
    <row r="177">
      <c r="A177">
        <f>INDEX(resultados!$A$2:$ZZ$292, 171, MATCH($B$1, resultados!$A$1:$ZZ$1, 0))</f>
        <v/>
      </c>
      <c r="B177">
        <f>INDEX(resultados!$A$2:$ZZ$292, 171, MATCH($B$2, resultados!$A$1:$ZZ$1, 0))</f>
        <v/>
      </c>
      <c r="C177">
        <f>INDEX(resultados!$A$2:$ZZ$292, 171, MATCH($B$3, resultados!$A$1:$ZZ$1, 0))</f>
        <v/>
      </c>
    </row>
    <row r="178">
      <c r="A178">
        <f>INDEX(resultados!$A$2:$ZZ$292, 172, MATCH($B$1, resultados!$A$1:$ZZ$1, 0))</f>
        <v/>
      </c>
      <c r="B178">
        <f>INDEX(resultados!$A$2:$ZZ$292, 172, MATCH($B$2, resultados!$A$1:$ZZ$1, 0))</f>
        <v/>
      </c>
      <c r="C178">
        <f>INDEX(resultados!$A$2:$ZZ$292, 172, MATCH($B$3, resultados!$A$1:$ZZ$1, 0))</f>
        <v/>
      </c>
    </row>
    <row r="179">
      <c r="A179">
        <f>INDEX(resultados!$A$2:$ZZ$292, 173, MATCH($B$1, resultados!$A$1:$ZZ$1, 0))</f>
        <v/>
      </c>
      <c r="B179">
        <f>INDEX(resultados!$A$2:$ZZ$292, 173, MATCH($B$2, resultados!$A$1:$ZZ$1, 0))</f>
        <v/>
      </c>
      <c r="C179">
        <f>INDEX(resultados!$A$2:$ZZ$292, 173, MATCH($B$3, resultados!$A$1:$ZZ$1, 0))</f>
        <v/>
      </c>
    </row>
    <row r="180">
      <c r="A180">
        <f>INDEX(resultados!$A$2:$ZZ$292, 174, MATCH($B$1, resultados!$A$1:$ZZ$1, 0))</f>
        <v/>
      </c>
      <c r="B180">
        <f>INDEX(resultados!$A$2:$ZZ$292, 174, MATCH($B$2, resultados!$A$1:$ZZ$1, 0))</f>
        <v/>
      </c>
      <c r="C180">
        <f>INDEX(resultados!$A$2:$ZZ$292, 174, MATCH($B$3, resultados!$A$1:$ZZ$1, 0))</f>
        <v/>
      </c>
    </row>
    <row r="181">
      <c r="A181">
        <f>INDEX(resultados!$A$2:$ZZ$292, 175, MATCH($B$1, resultados!$A$1:$ZZ$1, 0))</f>
        <v/>
      </c>
      <c r="B181">
        <f>INDEX(resultados!$A$2:$ZZ$292, 175, MATCH($B$2, resultados!$A$1:$ZZ$1, 0))</f>
        <v/>
      </c>
      <c r="C181">
        <f>INDEX(resultados!$A$2:$ZZ$292, 175, MATCH($B$3, resultados!$A$1:$ZZ$1, 0))</f>
        <v/>
      </c>
    </row>
    <row r="182">
      <c r="A182">
        <f>INDEX(resultados!$A$2:$ZZ$292, 176, MATCH($B$1, resultados!$A$1:$ZZ$1, 0))</f>
        <v/>
      </c>
      <c r="B182">
        <f>INDEX(resultados!$A$2:$ZZ$292, 176, MATCH($B$2, resultados!$A$1:$ZZ$1, 0))</f>
        <v/>
      </c>
      <c r="C182">
        <f>INDEX(resultados!$A$2:$ZZ$292, 176, MATCH($B$3, resultados!$A$1:$ZZ$1, 0))</f>
        <v/>
      </c>
    </row>
    <row r="183">
      <c r="A183">
        <f>INDEX(resultados!$A$2:$ZZ$292, 177, MATCH($B$1, resultados!$A$1:$ZZ$1, 0))</f>
        <v/>
      </c>
      <c r="B183">
        <f>INDEX(resultados!$A$2:$ZZ$292, 177, MATCH($B$2, resultados!$A$1:$ZZ$1, 0))</f>
        <v/>
      </c>
      <c r="C183">
        <f>INDEX(resultados!$A$2:$ZZ$292, 177, MATCH($B$3, resultados!$A$1:$ZZ$1, 0))</f>
        <v/>
      </c>
    </row>
    <row r="184">
      <c r="A184">
        <f>INDEX(resultados!$A$2:$ZZ$292, 178, MATCH($B$1, resultados!$A$1:$ZZ$1, 0))</f>
        <v/>
      </c>
      <c r="B184">
        <f>INDEX(resultados!$A$2:$ZZ$292, 178, MATCH($B$2, resultados!$A$1:$ZZ$1, 0))</f>
        <v/>
      </c>
      <c r="C184">
        <f>INDEX(resultados!$A$2:$ZZ$292, 178, MATCH($B$3, resultados!$A$1:$ZZ$1, 0))</f>
        <v/>
      </c>
    </row>
    <row r="185">
      <c r="A185">
        <f>INDEX(resultados!$A$2:$ZZ$292, 179, MATCH($B$1, resultados!$A$1:$ZZ$1, 0))</f>
        <v/>
      </c>
      <c r="B185">
        <f>INDEX(resultados!$A$2:$ZZ$292, 179, MATCH($B$2, resultados!$A$1:$ZZ$1, 0))</f>
        <v/>
      </c>
      <c r="C185">
        <f>INDEX(resultados!$A$2:$ZZ$292, 179, MATCH($B$3, resultados!$A$1:$ZZ$1, 0))</f>
        <v/>
      </c>
    </row>
    <row r="186">
      <c r="A186">
        <f>INDEX(resultados!$A$2:$ZZ$292, 180, MATCH($B$1, resultados!$A$1:$ZZ$1, 0))</f>
        <v/>
      </c>
      <c r="B186">
        <f>INDEX(resultados!$A$2:$ZZ$292, 180, MATCH($B$2, resultados!$A$1:$ZZ$1, 0))</f>
        <v/>
      </c>
      <c r="C186">
        <f>INDEX(resultados!$A$2:$ZZ$292, 180, MATCH($B$3, resultados!$A$1:$ZZ$1, 0))</f>
        <v/>
      </c>
    </row>
    <row r="187">
      <c r="A187">
        <f>INDEX(resultados!$A$2:$ZZ$292, 181, MATCH($B$1, resultados!$A$1:$ZZ$1, 0))</f>
        <v/>
      </c>
      <c r="B187">
        <f>INDEX(resultados!$A$2:$ZZ$292, 181, MATCH($B$2, resultados!$A$1:$ZZ$1, 0))</f>
        <v/>
      </c>
      <c r="C187">
        <f>INDEX(resultados!$A$2:$ZZ$292, 181, MATCH($B$3, resultados!$A$1:$ZZ$1, 0))</f>
        <v/>
      </c>
    </row>
    <row r="188">
      <c r="A188">
        <f>INDEX(resultados!$A$2:$ZZ$292, 182, MATCH($B$1, resultados!$A$1:$ZZ$1, 0))</f>
        <v/>
      </c>
      <c r="B188">
        <f>INDEX(resultados!$A$2:$ZZ$292, 182, MATCH($B$2, resultados!$A$1:$ZZ$1, 0))</f>
        <v/>
      </c>
      <c r="C188">
        <f>INDEX(resultados!$A$2:$ZZ$292, 182, MATCH($B$3, resultados!$A$1:$ZZ$1, 0))</f>
        <v/>
      </c>
    </row>
    <row r="189">
      <c r="A189">
        <f>INDEX(resultados!$A$2:$ZZ$292, 183, MATCH($B$1, resultados!$A$1:$ZZ$1, 0))</f>
        <v/>
      </c>
      <c r="B189">
        <f>INDEX(resultados!$A$2:$ZZ$292, 183, MATCH($B$2, resultados!$A$1:$ZZ$1, 0))</f>
        <v/>
      </c>
      <c r="C189">
        <f>INDEX(resultados!$A$2:$ZZ$292, 183, MATCH($B$3, resultados!$A$1:$ZZ$1, 0))</f>
        <v/>
      </c>
    </row>
    <row r="190">
      <c r="A190">
        <f>INDEX(resultados!$A$2:$ZZ$292, 184, MATCH($B$1, resultados!$A$1:$ZZ$1, 0))</f>
        <v/>
      </c>
      <c r="B190">
        <f>INDEX(resultados!$A$2:$ZZ$292, 184, MATCH($B$2, resultados!$A$1:$ZZ$1, 0))</f>
        <v/>
      </c>
      <c r="C190">
        <f>INDEX(resultados!$A$2:$ZZ$292, 184, MATCH($B$3, resultados!$A$1:$ZZ$1, 0))</f>
        <v/>
      </c>
    </row>
    <row r="191">
      <c r="A191">
        <f>INDEX(resultados!$A$2:$ZZ$292, 185, MATCH($B$1, resultados!$A$1:$ZZ$1, 0))</f>
        <v/>
      </c>
      <c r="B191">
        <f>INDEX(resultados!$A$2:$ZZ$292, 185, MATCH($B$2, resultados!$A$1:$ZZ$1, 0))</f>
        <v/>
      </c>
      <c r="C191">
        <f>INDEX(resultados!$A$2:$ZZ$292, 185, MATCH($B$3, resultados!$A$1:$ZZ$1, 0))</f>
        <v/>
      </c>
    </row>
    <row r="192">
      <c r="A192">
        <f>INDEX(resultados!$A$2:$ZZ$292, 186, MATCH($B$1, resultados!$A$1:$ZZ$1, 0))</f>
        <v/>
      </c>
      <c r="B192">
        <f>INDEX(resultados!$A$2:$ZZ$292, 186, MATCH($B$2, resultados!$A$1:$ZZ$1, 0))</f>
        <v/>
      </c>
      <c r="C192">
        <f>INDEX(resultados!$A$2:$ZZ$292, 186, MATCH($B$3, resultados!$A$1:$ZZ$1, 0))</f>
        <v/>
      </c>
    </row>
    <row r="193">
      <c r="A193">
        <f>INDEX(resultados!$A$2:$ZZ$292, 187, MATCH($B$1, resultados!$A$1:$ZZ$1, 0))</f>
        <v/>
      </c>
      <c r="B193">
        <f>INDEX(resultados!$A$2:$ZZ$292, 187, MATCH($B$2, resultados!$A$1:$ZZ$1, 0))</f>
        <v/>
      </c>
      <c r="C193">
        <f>INDEX(resultados!$A$2:$ZZ$292, 187, MATCH($B$3, resultados!$A$1:$ZZ$1, 0))</f>
        <v/>
      </c>
    </row>
    <row r="194">
      <c r="A194">
        <f>INDEX(resultados!$A$2:$ZZ$292, 188, MATCH($B$1, resultados!$A$1:$ZZ$1, 0))</f>
        <v/>
      </c>
      <c r="B194">
        <f>INDEX(resultados!$A$2:$ZZ$292, 188, MATCH($B$2, resultados!$A$1:$ZZ$1, 0))</f>
        <v/>
      </c>
      <c r="C194">
        <f>INDEX(resultados!$A$2:$ZZ$292, 188, MATCH($B$3, resultados!$A$1:$ZZ$1, 0))</f>
        <v/>
      </c>
    </row>
    <row r="195">
      <c r="A195">
        <f>INDEX(resultados!$A$2:$ZZ$292, 189, MATCH($B$1, resultados!$A$1:$ZZ$1, 0))</f>
        <v/>
      </c>
      <c r="B195">
        <f>INDEX(resultados!$A$2:$ZZ$292, 189, MATCH($B$2, resultados!$A$1:$ZZ$1, 0))</f>
        <v/>
      </c>
      <c r="C195">
        <f>INDEX(resultados!$A$2:$ZZ$292, 189, MATCH($B$3, resultados!$A$1:$ZZ$1, 0))</f>
        <v/>
      </c>
    </row>
    <row r="196">
      <c r="A196">
        <f>INDEX(resultados!$A$2:$ZZ$292, 190, MATCH($B$1, resultados!$A$1:$ZZ$1, 0))</f>
        <v/>
      </c>
      <c r="B196">
        <f>INDEX(resultados!$A$2:$ZZ$292, 190, MATCH($B$2, resultados!$A$1:$ZZ$1, 0))</f>
        <v/>
      </c>
      <c r="C196">
        <f>INDEX(resultados!$A$2:$ZZ$292, 190, MATCH($B$3, resultados!$A$1:$ZZ$1, 0))</f>
        <v/>
      </c>
    </row>
    <row r="197">
      <c r="A197">
        <f>INDEX(resultados!$A$2:$ZZ$292, 191, MATCH($B$1, resultados!$A$1:$ZZ$1, 0))</f>
        <v/>
      </c>
      <c r="B197">
        <f>INDEX(resultados!$A$2:$ZZ$292, 191, MATCH($B$2, resultados!$A$1:$ZZ$1, 0))</f>
        <v/>
      </c>
      <c r="C197">
        <f>INDEX(resultados!$A$2:$ZZ$292, 191, MATCH($B$3, resultados!$A$1:$ZZ$1, 0))</f>
        <v/>
      </c>
    </row>
    <row r="198">
      <c r="A198">
        <f>INDEX(resultados!$A$2:$ZZ$292, 192, MATCH($B$1, resultados!$A$1:$ZZ$1, 0))</f>
        <v/>
      </c>
      <c r="B198">
        <f>INDEX(resultados!$A$2:$ZZ$292, 192, MATCH($B$2, resultados!$A$1:$ZZ$1, 0))</f>
        <v/>
      </c>
      <c r="C198">
        <f>INDEX(resultados!$A$2:$ZZ$292, 192, MATCH($B$3, resultados!$A$1:$ZZ$1, 0))</f>
        <v/>
      </c>
    </row>
    <row r="199">
      <c r="A199">
        <f>INDEX(resultados!$A$2:$ZZ$292, 193, MATCH($B$1, resultados!$A$1:$ZZ$1, 0))</f>
        <v/>
      </c>
      <c r="B199">
        <f>INDEX(resultados!$A$2:$ZZ$292, 193, MATCH($B$2, resultados!$A$1:$ZZ$1, 0))</f>
        <v/>
      </c>
      <c r="C199">
        <f>INDEX(resultados!$A$2:$ZZ$292, 193, MATCH($B$3, resultados!$A$1:$ZZ$1, 0))</f>
        <v/>
      </c>
    </row>
    <row r="200">
      <c r="A200">
        <f>INDEX(resultados!$A$2:$ZZ$292, 194, MATCH($B$1, resultados!$A$1:$ZZ$1, 0))</f>
        <v/>
      </c>
      <c r="B200">
        <f>INDEX(resultados!$A$2:$ZZ$292, 194, MATCH($B$2, resultados!$A$1:$ZZ$1, 0))</f>
        <v/>
      </c>
      <c r="C200">
        <f>INDEX(resultados!$A$2:$ZZ$292, 194, MATCH($B$3, resultados!$A$1:$ZZ$1, 0))</f>
        <v/>
      </c>
    </row>
    <row r="201">
      <c r="A201">
        <f>INDEX(resultados!$A$2:$ZZ$292, 195, MATCH($B$1, resultados!$A$1:$ZZ$1, 0))</f>
        <v/>
      </c>
      <c r="B201">
        <f>INDEX(resultados!$A$2:$ZZ$292, 195, MATCH($B$2, resultados!$A$1:$ZZ$1, 0))</f>
        <v/>
      </c>
      <c r="C201">
        <f>INDEX(resultados!$A$2:$ZZ$292, 195, MATCH($B$3, resultados!$A$1:$ZZ$1, 0))</f>
        <v/>
      </c>
    </row>
    <row r="202">
      <c r="A202">
        <f>INDEX(resultados!$A$2:$ZZ$292, 196, MATCH($B$1, resultados!$A$1:$ZZ$1, 0))</f>
        <v/>
      </c>
      <c r="B202">
        <f>INDEX(resultados!$A$2:$ZZ$292, 196, MATCH($B$2, resultados!$A$1:$ZZ$1, 0))</f>
        <v/>
      </c>
      <c r="C202">
        <f>INDEX(resultados!$A$2:$ZZ$292, 196, MATCH($B$3, resultados!$A$1:$ZZ$1, 0))</f>
        <v/>
      </c>
    </row>
    <row r="203">
      <c r="A203">
        <f>INDEX(resultados!$A$2:$ZZ$292, 197, MATCH($B$1, resultados!$A$1:$ZZ$1, 0))</f>
        <v/>
      </c>
      <c r="B203">
        <f>INDEX(resultados!$A$2:$ZZ$292, 197, MATCH($B$2, resultados!$A$1:$ZZ$1, 0))</f>
        <v/>
      </c>
      <c r="C203">
        <f>INDEX(resultados!$A$2:$ZZ$292, 197, MATCH($B$3, resultados!$A$1:$ZZ$1, 0))</f>
        <v/>
      </c>
    </row>
    <row r="204">
      <c r="A204">
        <f>INDEX(resultados!$A$2:$ZZ$292, 198, MATCH($B$1, resultados!$A$1:$ZZ$1, 0))</f>
        <v/>
      </c>
      <c r="B204">
        <f>INDEX(resultados!$A$2:$ZZ$292, 198, MATCH($B$2, resultados!$A$1:$ZZ$1, 0))</f>
        <v/>
      </c>
      <c r="C204">
        <f>INDEX(resultados!$A$2:$ZZ$292, 198, MATCH($B$3, resultados!$A$1:$ZZ$1, 0))</f>
        <v/>
      </c>
    </row>
    <row r="205">
      <c r="A205">
        <f>INDEX(resultados!$A$2:$ZZ$292, 199, MATCH($B$1, resultados!$A$1:$ZZ$1, 0))</f>
        <v/>
      </c>
      <c r="B205">
        <f>INDEX(resultados!$A$2:$ZZ$292, 199, MATCH($B$2, resultados!$A$1:$ZZ$1, 0))</f>
        <v/>
      </c>
      <c r="C205">
        <f>INDEX(resultados!$A$2:$ZZ$292, 199, MATCH($B$3, resultados!$A$1:$ZZ$1, 0))</f>
        <v/>
      </c>
    </row>
    <row r="206">
      <c r="A206">
        <f>INDEX(resultados!$A$2:$ZZ$292, 200, MATCH($B$1, resultados!$A$1:$ZZ$1, 0))</f>
        <v/>
      </c>
      <c r="B206">
        <f>INDEX(resultados!$A$2:$ZZ$292, 200, MATCH($B$2, resultados!$A$1:$ZZ$1, 0))</f>
        <v/>
      </c>
      <c r="C206">
        <f>INDEX(resultados!$A$2:$ZZ$292, 200, MATCH($B$3, resultados!$A$1:$ZZ$1, 0))</f>
        <v/>
      </c>
    </row>
    <row r="207">
      <c r="A207">
        <f>INDEX(resultados!$A$2:$ZZ$292, 201, MATCH($B$1, resultados!$A$1:$ZZ$1, 0))</f>
        <v/>
      </c>
      <c r="B207">
        <f>INDEX(resultados!$A$2:$ZZ$292, 201, MATCH($B$2, resultados!$A$1:$ZZ$1, 0))</f>
        <v/>
      </c>
      <c r="C207">
        <f>INDEX(resultados!$A$2:$ZZ$292, 201, MATCH($B$3, resultados!$A$1:$ZZ$1, 0))</f>
        <v/>
      </c>
    </row>
    <row r="208">
      <c r="A208">
        <f>INDEX(resultados!$A$2:$ZZ$292, 202, MATCH($B$1, resultados!$A$1:$ZZ$1, 0))</f>
        <v/>
      </c>
      <c r="B208">
        <f>INDEX(resultados!$A$2:$ZZ$292, 202, MATCH($B$2, resultados!$A$1:$ZZ$1, 0))</f>
        <v/>
      </c>
      <c r="C208">
        <f>INDEX(resultados!$A$2:$ZZ$292, 202, MATCH($B$3, resultados!$A$1:$ZZ$1, 0))</f>
        <v/>
      </c>
    </row>
    <row r="209">
      <c r="A209">
        <f>INDEX(resultados!$A$2:$ZZ$292, 203, MATCH($B$1, resultados!$A$1:$ZZ$1, 0))</f>
        <v/>
      </c>
      <c r="B209">
        <f>INDEX(resultados!$A$2:$ZZ$292, 203, MATCH($B$2, resultados!$A$1:$ZZ$1, 0))</f>
        <v/>
      </c>
      <c r="C209">
        <f>INDEX(resultados!$A$2:$ZZ$292, 203, MATCH($B$3, resultados!$A$1:$ZZ$1, 0))</f>
        <v/>
      </c>
    </row>
    <row r="210">
      <c r="A210">
        <f>INDEX(resultados!$A$2:$ZZ$292, 204, MATCH($B$1, resultados!$A$1:$ZZ$1, 0))</f>
        <v/>
      </c>
      <c r="B210">
        <f>INDEX(resultados!$A$2:$ZZ$292, 204, MATCH($B$2, resultados!$A$1:$ZZ$1, 0))</f>
        <v/>
      </c>
      <c r="C210">
        <f>INDEX(resultados!$A$2:$ZZ$292, 204, MATCH($B$3, resultados!$A$1:$ZZ$1, 0))</f>
        <v/>
      </c>
    </row>
    <row r="211">
      <c r="A211">
        <f>INDEX(resultados!$A$2:$ZZ$292, 205, MATCH($B$1, resultados!$A$1:$ZZ$1, 0))</f>
        <v/>
      </c>
      <c r="B211">
        <f>INDEX(resultados!$A$2:$ZZ$292, 205, MATCH($B$2, resultados!$A$1:$ZZ$1, 0))</f>
        <v/>
      </c>
      <c r="C211">
        <f>INDEX(resultados!$A$2:$ZZ$292, 205, MATCH($B$3, resultados!$A$1:$ZZ$1, 0))</f>
        <v/>
      </c>
    </row>
    <row r="212">
      <c r="A212">
        <f>INDEX(resultados!$A$2:$ZZ$292, 206, MATCH($B$1, resultados!$A$1:$ZZ$1, 0))</f>
        <v/>
      </c>
      <c r="B212">
        <f>INDEX(resultados!$A$2:$ZZ$292, 206, MATCH($B$2, resultados!$A$1:$ZZ$1, 0))</f>
        <v/>
      </c>
      <c r="C212">
        <f>INDEX(resultados!$A$2:$ZZ$292, 206, MATCH($B$3, resultados!$A$1:$ZZ$1, 0))</f>
        <v/>
      </c>
    </row>
    <row r="213">
      <c r="A213">
        <f>INDEX(resultados!$A$2:$ZZ$292, 207, MATCH($B$1, resultados!$A$1:$ZZ$1, 0))</f>
        <v/>
      </c>
      <c r="B213">
        <f>INDEX(resultados!$A$2:$ZZ$292, 207, MATCH($B$2, resultados!$A$1:$ZZ$1, 0))</f>
        <v/>
      </c>
      <c r="C213">
        <f>INDEX(resultados!$A$2:$ZZ$292, 207, MATCH($B$3, resultados!$A$1:$ZZ$1, 0))</f>
        <v/>
      </c>
    </row>
    <row r="214">
      <c r="A214">
        <f>INDEX(resultados!$A$2:$ZZ$292, 208, MATCH($B$1, resultados!$A$1:$ZZ$1, 0))</f>
        <v/>
      </c>
      <c r="B214">
        <f>INDEX(resultados!$A$2:$ZZ$292, 208, MATCH($B$2, resultados!$A$1:$ZZ$1, 0))</f>
        <v/>
      </c>
      <c r="C214">
        <f>INDEX(resultados!$A$2:$ZZ$292, 208, MATCH($B$3, resultados!$A$1:$ZZ$1, 0))</f>
        <v/>
      </c>
    </row>
    <row r="215">
      <c r="A215">
        <f>INDEX(resultados!$A$2:$ZZ$292, 209, MATCH($B$1, resultados!$A$1:$ZZ$1, 0))</f>
        <v/>
      </c>
      <c r="B215">
        <f>INDEX(resultados!$A$2:$ZZ$292, 209, MATCH($B$2, resultados!$A$1:$ZZ$1, 0))</f>
        <v/>
      </c>
      <c r="C215">
        <f>INDEX(resultados!$A$2:$ZZ$292, 209, MATCH($B$3, resultados!$A$1:$ZZ$1, 0))</f>
        <v/>
      </c>
    </row>
    <row r="216">
      <c r="A216">
        <f>INDEX(resultados!$A$2:$ZZ$292, 210, MATCH($B$1, resultados!$A$1:$ZZ$1, 0))</f>
        <v/>
      </c>
      <c r="B216">
        <f>INDEX(resultados!$A$2:$ZZ$292, 210, MATCH($B$2, resultados!$A$1:$ZZ$1, 0))</f>
        <v/>
      </c>
      <c r="C216">
        <f>INDEX(resultados!$A$2:$ZZ$292, 210, MATCH($B$3, resultados!$A$1:$ZZ$1, 0))</f>
        <v/>
      </c>
    </row>
    <row r="217">
      <c r="A217">
        <f>INDEX(resultados!$A$2:$ZZ$292, 211, MATCH($B$1, resultados!$A$1:$ZZ$1, 0))</f>
        <v/>
      </c>
      <c r="B217">
        <f>INDEX(resultados!$A$2:$ZZ$292, 211, MATCH($B$2, resultados!$A$1:$ZZ$1, 0))</f>
        <v/>
      </c>
      <c r="C217">
        <f>INDEX(resultados!$A$2:$ZZ$292, 211, MATCH($B$3, resultados!$A$1:$ZZ$1, 0))</f>
        <v/>
      </c>
    </row>
    <row r="218">
      <c r="A218">
        <f>INDEX(resultados!$A$2:$ZZ$292, 212, MATCH($B$1, resultados!$A$1:$ZZ$1, 0))</f>
        <v/>
      </c>
      <c r="B218">
        <f>INDEX(resultados!$A$2:$ZZ$292, 212, MATCH($B$2, resultados!$A$1:$ZZ$1, 0))</f>
        <v/>
      </c>
      <c r="C218">
        <f>INDEX(resultados!$A$2:$ZZ$292, 212, MATCH($B$3, resultados!$A$1:$ZZ$1, 0))</f>
        <v/>
      </c>
    </row>
    <row r="219">
      <c r="A219">
        <f>INDEX(resultados!$A$2:$ZZ$292, 213, MATCH($B$1, resultados!$A$1:$ZZ$1, 0))</f>
        <v/>
      </c>
      <c r="B219">
        <f>INDEX(resultados!$A$2:$ZZ$292, 213, MATCH($B$2, resultados!$A$1:$ZZ$1, 0))</f>
        <v/>
      </c>
      <c r="C219">
        <f>INDEX(resultados!$A$2:$ZZ$292, 213, MATCH($B$3, resultados!$A$1:$ZZ$1, 0))</f>
        <v/>
      </c>
    </row>
    <row r="220">
      <c r="A220">
        <f>INDEX(resultados!$A$2:$ZZ$292, 214, MATCH($B$1, resultados!$A$1:$ZZ$1, 0))</f>
        <v/>
      </c>
      <c r="B220">
        <f>INDEX(resultados!$A$2:$ZZ$292, 214, MATCH($B$2, resultados!$A$1:$ZZ$1, 0))</f>
        <v/>
      </c>
      <c r="C220">
        <f>INDEX(resultados!$A$2:$ZZ$292, 214, MATCH($B$3, resultados!$A$1:$ZZ$1, 0))</f>
        <v/>
      </c>
    </row>
    <row r="221">
      <c r="A221">
        <f>INDEX(resultados!$A$2:$ZZ$292, 215, MATCH($B$1, resultados!$A$1:$ZZ$1, 0))</f>
        <v/>
      </c>
      <c r="B221">
        <f>INDEX(resultados!$A$2:$ZZ$292, 215, MATCH($B$2, resultados!$A$1:$ZZ$1, 0))</f>
        <v/>
      </c>
      <c r="C221">
        <f>INDEX(resultados!$A$2:$ZZ$292, 215, MATCH($B$3, resultados!$A$1:$ZZ$1, 0))</f>
        <v/>
      </c>
    </row>
    <row r="222">
      <c r="A222">
        <f>INDEX(resultados!$A$2:$ZZ$292, 216, MATCH($B$1, resultados!$A$1:$ZZ$1, 0))</f>
        <v/>
      </c>
      <c r="B222">
        <f>INDEX(resultados!$A$2:$ZZ$292, 216, MATCH($B$2, resultados!$A$1:$ZZ$1, 0))</f>
        <v/>
      </c>
      <c r="C222">
        <f>INDEX(resultados!$A$2:$ZZ$292, 216, MATCH($B$3, resultados!$A$1:$ZZ$1, 0))</f>
        <v/>
      </c>
    </row>
    <row r="223">
      <c r="A223">
        <f>INDEX(resultados!$A$2:$ZZ$292, 217, MATCH($B$1, resultados!$A$1:$ZZ$1, 0))</f>
        <v/>
      </c>
      <c r="B223">
        <f>INDEX(resultados!$A$2:$ZZ$292, 217, MATCH($B$2, resultados!$A$1:$ZZ$1, 0))</f>
        <v/>
      </c>
      <c r="C223">
        <f>INDEX(resultados!$A$2:$ZZ$292, 217, MATCH($B$3, resultados!$A$1:$ZZ$1, 0))</f>
        <v/>
      </c>
    </row>
    <row r="224">
      <c r="A224">
        <f>INDEX(resultados!$A$2:$ZZ$292, 218, MATCH($B$1, resultados!$A$1:$ZZ$1, 0))</f>
        <v/>
      </c>
      <c r="B224">
        <f>INDEX(resultados!$A$2:$ZZ$292, 218, MATCH($B$2, resultados!$A$1:$ZZ$1, 0))</f>
        <v/>
      </c>
      <c r="C224">
        <f>INDEX(resultados!$A$2:$ZZ$292, 218, MATCH($B$3, resultados!$A$1:$ZZ$1, 0))</f>
        <v/>
      </c>
    </row>
    <row r="225">
      <c r="A225">
        <f>INDEX(resultados!$A$2:$ZZ$292, 219, MATCH($B$1, resultados!$A$1:$ZZ$1, 0))</f>
        <v/>
      </c>
      <c r="B225">
        <f>INDEX(resultados!$A$2:$ZZ$292, 219, MATCH($B$2, resultados!$A$1:$ZZ$1, 0))</f>
        <v/>
      </c>
      <c r="C225">
        <f>INDEX(resultados!$A$2:$ZZ$292, 219, MATCH($B$3, resultados!$A$1:$ZZ$1, 0))</f>
        <v/>
      </c>
    </row>
    <row r="226">
      <c r="A226">
        <f>INDEX(resultados!$A$2:$ZZ$292, 220, MATCH($B$1, resultados!$A$1:$ZZ$1, 0))</f>
        <v/>
      </c>
      <c r="B226">
        <f>INDEX(resultados!$A$2:$ZZ$292, 220, MATCH($B$2, resultados!$A$1:$ZZ$1, 0))</f>
        <v/>
      </c>
      <c r="C226">
        <f>INDEX(resultados!$A$2:$ZZ$292, 220, MATCH($B$3, resultados!$A$1:$ZZ$1, 0))</f>
        <v/>
      </c>
    </row>
    <row r="227">
      <c r="A227">
        <f>INDEX(resultados!$A$2:$ZZ$292, 221, MATCH($B$1, resultados!$A$1:$ZZ$1, 0))</f>
        <v/>
      </c>
      <c r="B227">
        <f>INDEX(resultados!$A$2:$ZZ$292, 221, MATCH($B$2, resultados!$A$1:$ZZ$1, 0))</f>
        <v/>
      </c>
      <c r="C227">
        <f>INDEX(resultados!$A$2:$ZZ$292, 221, MATCH($B$3, resultados!$A$1:$ZZ$1, 0))</f>
        <v/>
      </c>
    </row>
    <row r="228">
      <c r="A228">
        <f>INDEX(resultados!$A$2:$ZZ$292, 222, MATCH($B$1, resultados!$A$1:$ZZ$1, 0))</f>
        <v/>
      </c>
      <c r="B228">
        <f>INDEX(resultados!$A$2:$ZZ$292, 222, MATCH($B$2, resultados!$A$1:$ZZ$1, 0))</f>
        <v/>
      </c>
      <c r="C228">
        <f>INDEX(resultados!$A$2:$ZZ$292, 222, MATCH($B$3, resultados!$A$1:$ZZ$1, 0))</f>
        <v/>
      </c>
    </row>
    <row r="229">
      <c r="A229">
        <f>INDEX(resultados!$A$2:$ZZ$292, 223, MATCH($B$1, resultados!$A$1:$ZZ$1, 0))</f>
        <v/>
      </c>
      <c r="B229">
        <f>INDEX(resultados!$A$2:$ZZ$292, 223, MATCH($B$2, resultados!$A$1:$ZZ$1, 0))</f>
        <v/>
      </c>
      <c r="C229">
        <f>INDEX(resultados!$A$2:$ZZ$292, 223, MATCH($B$3, resultados!$A$1:$ZZ$1, 0))</f>
        <v/>
      </c>
    </row>
    <row r="230">
      <c r="A230">
        <f>INDEX(resultados!$A$2:$ZZ$292, 224, MATCH($B$1, resultados!$A$1:$ZZ$1, 0))</f>
        <v/>
      </c>
      <c r="B230">
        <f>INDEX(resultados!$A$2:$ZZ$292, 224, MATCH($B$2, resultados!$A$1:$ZZ$1, 0))</f>
        <v/>
      </c>
      <c r="C230">
        <f>INDEX(resultados!$A$2:$ZZ$292, 224, MATCH($B$3, resultados!$A$1:$ZZ$1, 0))</f>
        <v/>
      </c>
    </row>
    <row r="231">
      <c r="A231">
        <f>INDEX(resultados!$A$2:$ZZ$292, 225, MATCH($B$1, resultados!$A$1:$ZZ$1, 0))</f>
        <v/>
      </c>
      <c r="B231">
        <f>INDEX(resultados!$A$2:$ZZ$292, 225, MATCH($B$2, resultados!$A$1:$ZZ$1, 0))</f>
        <v/>
      </c>
      <c r="C231">
        <f>INDEX(resultados!$A$2:$ZZ$292, 225, MATCH($B$3, resultados!$A$1:$ZZ$1, 0))</f>
        <v/>
      </c>
    </row>
    <row r="232">
      <c r="A232">
        <f>INDEX(resultados!$A$2:$ZZ$292, 226, MATCH($B$1, resultados!$A$1:$ZZ$1, 0))</f>
        <v/>
      </c>
      <c r="B232">
        <f>INDEX(resultados!$A$2:$ZZ$292, 226, MATCH($B$2, resultados!$A$1:$ZZ$1, 0))</f>
        <v/>
      </c>
      <c r="C232">
        <f>INDEX(resultados!$A$2:$ZZ$292, 226, MATCH($B$3, resultados!$A$1:$ZZ$1, 0))</f>
        <v/>
      </c>
    </row>
    <row r="233">
      <c r="A233">
        <f>INDEX(resultados!$A$2:$ZZ$292, 227, MATCH($B$1, resultados!$A$1:$ZZ$1, 0))</f>
        <v/>
      </c>
      <c r="B233">
        <f>INDEX(resultados!$A$2:$ZZ$292, 227, MATCH($B$2, resultados!$A$1:$ZZ$1, 0))</f>
        <v/>
      </c>
      <c r="C233">
        <f>INDEX(resultados!$A$2:$ZZ$292, 227, MATCH($B$3, resultados!$A$1:$ZZ$1, 0))</f>
        <v/>
      </c>
    </row>
    <row r="234">
      <c r="A234">
        <f>INDEX(resultados!$A$2:$ZZ$292, 228, MATCH($B$1, resultados!$A$1:$ZZ$1, 0))</f>
        <v/>
      </c>
      <c r="B234">
        <f>INDEX(resultados!$A$2:$ZZ$292, 228, MATCH($B$2, resultados!$A$1:$ZZ$1, 0))</f>
        <v/>
      </c>
      <c r="C234">
        <f>INDEX(resultados!$A$2:$ZZ$292, 228, MATCH($B$3, resultados!$A$1:$ZZ$1, 0))</f>
        <v/>
      </c>
    </row>
    <row r="235">
      <c r="A235">
        <f>INDEX(resultados!$A$2:$ZZ$292, 229, MATCH($B$1, resultados!$A$1:$ZZ$1, 0))</f>
        <v/>
      </c>
      <c r="B235">
        <f>INDEX(resultados!$A$2:$ZZ$292, 229, MATCH($B$2, resultados!$A$1:$ZZ$1, 0))</f>
        <v/>
      </c>
      <c r="C235">
        <f>INDEX(resultados!$A$2:$ZZ$292, 229, MATCH($B$3, resultados!$A$1:$ZZ$1, 0))</f>
        <v/>
      </c>
    </row>
    <row r="236">
      <c r="A236">
        <f>INDEX(resultados!$A$2:$ZZ$292, 230, MATCH($B$1, resultados!$A$1:$ZZ$1, 0))</f>
        <v/>
      </c>
      <c r="B236">
        <f>INDEX(resultados!$A$2:$ZZ$292, 230, MATCH($B$2, resultados!$A$1:$ZZ$1, 0))</f>
        <v/>
      </c>
      <c r="C236">
        <f>INDEX(resultados!$A$2:$ZZ$292, 230, MATCH($B$3, resultados!$A$1:$ZZ$1, 0))</f>
        <v/>
      </c>
    </row>
    <row r="237">
      <c r="A237">
        <f>INDEX(resultados!$A$2:$ZZ$292, 231, MATCH($B$1, resultados!$A$1:$ZZ$1, 0))</f>
        <v/>
      </c>
      <c r="B237">
        <f>INDEX(resultados!$A$2:$ZZ$292, 231, MATCH($B$2, resultados!$A$1:$ZZ$1, 0))</f>
        <v/>
      </c>
      <c r="C237">
        <f>INDEX(resultados!$A$2:$ZZ$292, 231, MATCH($B$3, resultados!$A$1:$ZZ$1, 0))</f>
        <v/>
      </c>
    </row>
    <row r="238">
      <c r="A238">
        <f>INDEX(resultados!$A$2:$ZZ$292, 232, MATCH($B$1, resultados!$A$1:$ZZ$1, 0))</f>
        <v/>
      </c>
      <c r="B238">
        <f>INDEX(resultados!$A$2:$ZZ$292, 232, MATCH($B$2, resultados!$A$1:$ZZ$1, 0))</f>
        <v/>
      </c>
      <c r="C238">
        <f>INDEX(resultados!$A$2:$ZZ$292, 232, MATCH($B$3, resultados!$A$1:$ZZ$1, 0))</f>
        <v/>
      </c>
    </row>
    <row r="239">
      <c r="A239">
        <f>INDEX(resultados!$A$2:$ZZ$292, 233, MATCH($B$1, resultados!$A$1:$ZZ$1, 0))</f>
        <v/>
      </c>
      <c r="B239">
        <f>INDEX(resultados!$A$2:$ZZ$292, 233, MATCH($B$2, resultados!$A$1:$ZZ$1, 0))</f>
        <v/>
      </c>
      <c r="C239">
        <f>INDEX(resultados!$A$2:$ZZ$292, 233, MATCH($B$3, resultados!$A$1:$ZZ$1, 0))</f>
        <v/>
      </c>
    </row>
    <row r="240">
      <c r="A240">
        <f>INDEX(resultados!$A$2:$ZZ$292, 234, MATCH($B$1, resultados!$A$1:$ZZ$1, 0))</f>
        <v/>
      </c>
      <c r="B240">
        <f>INDEX(resultados!$A$2:$ZZ$292, 234, MATCH($B$2, resultados!$A$1:$ZZ$1, 0))</f>
        <v/>
      </c>
      <c r="C240">
        <f>INDEX(resultados!$A$2:$ZZ$292, 234, MATCH($B$3, resultados!$A$1:$ZZ$1, 0))</f>
        <v/>
      </c>
    </row>
    <row r="241">
      <c r="A241">
        <f>INDEX(resultados!$A$2:$ZZ$292, 235, MATCH($B$1, resultados!$A$1:$ZZ$1, 0))</f>
        <v/>
      </c>
      <c r="B241">
        <f>INDEX(resultados!$A$2:$ZZ$292, 235, MATCH($B$2, resultados!$A$1:$ZZ$1, 0))</f>
        <v/>
      </c>
      <c r="C241">
        <f>INDEX(resultados!$A$2:$ZZ$292, 235, MATCH($B$3, resultados!$A$1:$ZZ$1, 0))</f>
        <v/>
      </c>
    </row>
    <row r="242">
      <c r="A242">
        <f>INDEX(resultados!$A$2:$ZZ$292, 236, MATCH($B$1, resultados!$A$1:$ZZ$1, 0))</f>
        <v/>
      </c>
      <c r="B242">
        <f>INDEX(resultados!$A$2:$ZZ$292, 236, MATCH($B$2, resultados!$A$1:$ZZ$1, 0))</f>
        <v/>
      </c>
      <c r="C242">
        <f>INDEX(resultados!$A$2:$ZZ$292, 236, MATCH($B$3, resultados!$A$1:$ZZ$1, 0))</f>
        <v/>
      </c>
    </row>
    <row r="243">
      <c r="A243">
        <f>INDEX(resultados!$A$2:$ZZ$292, 237, MATCH($B$1, resultados!$A$1:$ZZ$1, 0))</f>
        <v/>
      </c>
      <c r="B243">
        <f>INDEX(resultados!$A$2:$ZZ$292, 237, MATCH($B$2, resultados!$A$1:$ZZ$1, 0))</f>
        <v/>
      </c>
      <c r="C243">
        <f>INDEX(resultados!$A$2:$ZZ$292, 237, MATCH($B$3, resultados!$A$1:$ZZ$1, 0))</f>
        <v/>
      </c>
    </row>
    <row r="244">
      <c r="A244">
        <f>INDEX(resultados!$A$2:$ZZ$292, 238, MATCH($B$1, resultados!$A$1:$ZZ$1, 0))</f>
        <v/>
      </c>
      <c r="B244">
        <f>INDEX(resultados!$A$2:$ZZ$292, 238, MATCH($B$2, resultados!$A$1:$ZZ$1, 0))</f>
        <v/>
      </c>
      <c r="C244">
        <f>INDEX(resultados!$A$2:$ZZ$292, 238, MATCH($B$3, resultados!$A$1:$ZZ$1, 0))</f>
        <v/>
      </c>
    </row>
    <row r="245">
      <c r="A245">
        <f>INDEX(resultados!$A$2:$ZZ$292, 239, MATCH($B$1, resultados!$A$1:$ZZ$1, 0))</f>
        <v/>
      </c>
      <c r="B245">
        <f>INDEX(resultados!$A$2:$ZZ$292, 239, MATCH($B$2, resultados!$A$1:$ZZ$1, 0))</f>
        <v/>
      </c>
      <c r="C245">
        <f>INDEX(resultados!$A$2:$ZZ$292, 239, MATCH($B$3, resultados!$A$1:$ZZ$1, 0))</f>
        <v/>
      </c>
    </row>
    <row r="246">
      <c r="A246">
        <f>INDEX(resultados!$A$2:$ZZ$292, 240, MATCH($B$1, resultados!$A$1:$ZZ$1, 0))</f>
        <v/>
      </c>
      <c r="B246">
        <f>INDEX(resultados!$A$2:$ZZ$292, 240, MATCH($B$2, resultados!$A$1:$ZZ$1, 0))</f>
        <v/>
      </c>
      <c r="C246">
        <f>INDEX(resultados!$A$2:$ZZ$292, 240, MATCH($B$3, resultados!$A$1:$ZZ$1, 0))</f>
        <v/>
      </c>
    </row>
    <row r="247">
      <c r="A247">
        <f>INDEX(resultados!$A$2:$ZZ$292, 241, MATCH($B$1, resultados!$A$1:$ZZ$1, 0))</f>
        <v/>
      </c>
      <c r="B247">
        <f>INDEX(resultados!$A$2:$ZZ$292, 241, MATCH($B$2, resultados!$A$1:$ZZ$1, 0))</f>
        <v/>
      </c>
      <c r="C247">
        <f>INDEX(resultados!$A$2:$ZZ$292, 241, MATCH($B$3, resultados!$A$1:$ZZ$1, 0))</f>
        <v/>
      </c>
    </row>
    <row r="248">
      <c r="A248">
        <f>INDEX(resultados!$A$2:$ZZ$292, 242, MATCH($B$1, resultados!$A$1:$ZZ$1, 0))</f>
        <v/>
      </c>
      <c r="B248">
        <f>INDEX(resultados!$A$2:$ZZ$292, 242, MATCH($B$2, resultados!$A$1:$ZZ$1, 0))</f>
        <v/>
      </c>
      <c r="C248">
        <f>INDEX(resultados!$A$2:$ZZ$292, 242, MATCH($B$3, resultados!$A$1:$ZZ$1, 0))</f>
        <v/>
      </c>
    </row>
    <row r="249">
      <c r="A249">
        <f>INDEX(resultados!$A$2:$ZZ$292, 243, MATCH($B$1, resultados!$A$1:$ZZ$1, 0))</f>
        <v/>
      </c>
      <c r="B249">
        <f>INDEX(resultados!$A$2:$ZZ$292, 243, MATCH($B$2, resultados!$A$1:$ZZ$1, 0))</f>
        <v/>
      </c>
      <c r="C249">
        <f>INDEX(resultados!$A$2:$ZZ$292, 243, MATCH($B$3, resultados!$A$1:$ZZ$1, 0))</f>
        <v/>
      </c>
    </row>
    <row r="250">
      <c r="A250">
        <f>INDEX(resultados!$A$2:$ZZ$292, 244, MATCH($B$1, resultados!$A$1:$ZZ$1, 0))</f>
        <v/>
      </c>
      <c r="B250">
        <f>INDEX(resultados!$A$2:$ZZ$292, 244, MATCH($B$2, resultados!$A$1:$ZZ$1, 0))</f>
        <v/>
      </c>
      <c r="C250">
        <f>INDEX(resultados!$A$2:$ZZ$292, 244, MATCH($B$3, resultados!$A$1:$ZZ$1, 0))</f>
        <v/>
      </c>
    </row>
    <row r="251">
      <c r="A251">
        <f>INDEX(resultados!$A$2:$ZZ$292, 245, MATCH($B$1, resultados!$A$1:$ZZ$1, 0))</f>
        <v/>
      </c>
      <c r="B251">
        <f>INDEX(resultados!$A$2:$ZZ$292, 245, MATCH($B$2, resultados!$A$1:$ZZ$1, 0))</f>
        <v/>
      </c>
      <c r="C251">
        <f>INDEX(resultados!$A$2:$ZZ$292, 245, MATCH($B$3, resultados!$A$1:$ZZ$1, 0))</f>
        <v/>
      </c>
    </row>
    <row r="252">
      <c r="A252">
        <f>INDEX(resultados!$A$2:$ZZ$292, 246, MATCH($B$1, resultados!$A$1:$ZZ$1, 0))</f>
        <v/>
      </c>
      <c r="B252">
        <f>INDEX(resultados!$A$2:$ZZ$292, 246, MATCH($B$2, resultados!$A$1:$ZZ$1, 0))</f>
        <v/>
      </c>
      <c r="C252">
        <f>INDEX(resultados!$A$2:$ZZ$292, 246, MATCH($B$3, resultados!$A$1:$ZZ$1, 0))</f>
        <v/>
      </c>
    </row>
    <row r="253">
      <c r="A253">
        <f>INDEX(resultados!$A$2:$ZZ$292, 247, MATCH($B$1, resultados!$A$1:$ZZ$1, 0))</f>
        <v/>
      </c>
      <c r="B253">
        <f>INDEX(resultados!$A$2:$ZZ$292, 247, MATCH($B$2, resultados!$A$1:$ZZ$1, 0))</f>
        <v/>
      </c>
      <c r="C253">
        <f>INDEX(resultados!$A$2:$ZZ$292, 247, MATCH($B$3, resultados!$A$1:$ZZ$1, 0))</f>
        <v/>
      </c>
    </row>
    <row r="254">
      <c r="A254">
        <f>INDEX(resultados!$A$2:$ZZ$292, 248, MATCH($B$1, resultados!$A$1:$ZZ$1, 0))</f>
        <v/>
      </c>
      <c r="B254">
        <f>INDEX(resultados!$A$2:$ZZ$292, 248, MATCH($B$2, resultados!$A$1:$ZZ$1, 0))</f>
        <v/>
      </c>
      <c r="C254">
        <f>INDEX(resultados!$A$2:$ZZ$292, 248, MATCH($B$3, resultados!$A$1:$ZZ$1, 0))</f>
        <v/>
      </c>
    </row>
    <row r="255">
      <c r="A255">
        <f>INDEX(resultados!$A$2:$ZZ$292, 249, MATCH($B$1, resultados!$A$1:$ZZ$1, 0))</f>
        <v/>
      </c>
      <c r="B255">
        <f>INDEX(resultados!$A$2:$ZZ$292, 249, MATCH($B$2, resultados!$A$1:$ZZ$1, 0))</f>
        <v/>
      </c>
      <c r="C255">
        <f>INDEX(resultados!$A$2:$ZZ$292, 249, MATCH($B$3, resultados!$A$1:$ZZ$1, 0))</f>
        <v/>
      </c>
    </row>
    <row r="256">
      <c r="A256">
        <f>INDEX(resultados!$A$2:$ZZ$292, 250, MATCH($B$1, resultados!$A$1:$ZZ$1, 0))</f>
        <v/>
      </c>
      <c r="B256">
        <f>INDEX(resultados!$A$2:$ZZ$292, 250, MATCH($B$2, resultados!$A$1:$ZZ$1, 0))</f>
        <v/>
      </c>
      <c r="C256">
        <f>INDEX(resultados!$A$2:$ZZ$292, 250, MATCH($B$3, resultados!$A$1:$ZZ$1, 0))</f>
        <v/>
      </c>
    </row>
    <row r="257">
      <c r="A257">
        <f>INDEX(resultados!$A$2:$ZZ$292, 251, MATCH($B$1, resultados!$A$1:$ZZ$1, 0))</f>
        <v/>
      </c>
      <c r="B257">
        <f>INDEX(resultados!$A$2:$ZZ$292, 251, MATCH($B$2, resultados!$A$1:$ZZ$1, 0))</f>
        <v/>
      </c>
      <c r="C257">
        <f>INDEX(resultados!$A$2:$ZZ$292, 251, MATCH($B$3, resultados!$A$1:$ZZ$1, 0))</f>
        <v/>
      </c>
    </row>
    <row r="258">
      <c r="A258">
        <f>INDEX(resultados!$A$2:$ZZ$292, 252, MATCH($B$1, resultados!$A$1:$ZZ$1, 0))</f>
        <v/>
      </c>
      <c r="B258">
        <f>INDEX(resultados!$A$2:$ZZ$292, 252, MATCH($B$2, resultados!$A$1:$ZZ$1, 0))</f>
        <v/>
      </c>
      <c r="C258">
        <f>INDEX(resultados!$A$2:$ZZ$292, 252, MATCH($B$3, resultados!$A$1:$ZZ$1, 0))</f>
        <v/>
      </c>
    </row>
    <row r="259">
      <c r="A259">
        <f>INDEX(resultados!$A$2:$ZZ$292, 253, MATCH($B$1, resultados!$A$1:$ZZ$1, 0))</f>
        <v/>
      </c>
      <c r="B259">
        <f>INDEX(resultados!$A$2:$ZZ$292, 253, MATCH($B$2, resultados!$A$1:$ZZ$1, 0))</f>
        <v/>
      </c>
      <c r="C259">
        <f>INDEX(resultados!$A$2:$ZZ$292, 253, MATCH($B$3, resultados!$A$1:$ZZ$1, 0))</f>
        <v/>
      </c>
    </row>
    <row r="260">
      <c r="A260">
        <f>INDEX(resultados!$A$2:$ZZ$292, 254, MATCH($B$1, resultados!$A$1:$ZZ$1, 0))</f>
        <v/>
      </c>
      <c r="B260">
        <f>INDEX(resultados!$A$2:$ZZ$292, 254, MATCH($B$2, resultados!$A$1:$ZZ$1, 0))</f>
        <v/>
      </c>
      <c r="C260">
        <f>INDEX(resultados!$A$2:$ZZ$292, 254, MATCH($B$3, resultados!$A$1:$ZZ$1, 0))</f>
        <v/>
      </c>
    </row>
    <row r="261">
      <c r="A261">
        <f>INDEX(resultados!$A$2:$ZZ$292, 255, MATCH($B$1, resultados!$A$1:$ZZ$1, 0))</f>
        <v/>
      </c>
      <c r="B261">
        <f>INDEX(resultados!$A$2:$ZZ$292, 255, MATCH($B$2, resultados!$A$1:$ZZ$1, 0))</f>
        <v/>
      </c>
      <c r="C261">
        <f>INDEX(resultados!$A$2:$ZZ$292, 255, MATCH($B$3, resultados!$A$1:$ZZ$1, 0))</f>
        <v/>
      </c>
    </row>
    <row r="262">
      <c r="A262">
        <f>INDEX(resultados!$A$2:$ZZ$292, 256, MATCH($B$1, resultados!$A$1:$ZZ$1, 0))</f>
        <v/>
      </c>
      <c r="B262">
        <f>INDEX(resultados!$A$2:$ZZ$292, 256, MATCH($B$2, resultados!$A$1:$ZZ$1, 0))</f>
        <v/>
      </c>
      <c r="C262">
        <f>INDEX(resultados!$A$2:$ZZ$292, 256, MATCH($B$3, resultados!$A$1:$ZZ$1, 0))</f>
        <v/>
      </c>
    </row>
    <row r="263">
      <c r="A263">
        <f>INDEX(resultados!$A$2:$ZZ$292, 257, MATCH($B$1, resultados!$A$1:$ZZ$1, 0))</f>
        <v/>
      </c>
      <c r="B263">
        <f>INDEX(resultados!$A$2:$ZZ$292, 257, MATCH($B$2, resultados!$A$1:$ZZ$1, 0))</f>
        <v/>
      </c>
      <c r="C263">
        <f>INDEX(resultados!$A$2:$ZZ$292, 257, MATCH($B$3, resultados!$A$1:$ZZ$1, 0))</f>
        <v/>
      </c>
    </row>
    <row r="264">
      <c r="A264">
        <f>INDEX(resultados!$A$2:$ZZ$292, 258, MATCH($B$1, resultados!$A$1:$ZZ$1, 0))</f>
        <v/>
      </c>
      <c r="B264">
        <f>INDEX(resultados!$A$2:$ZZ$292, 258, MATCH($B$2, resultados!$A$1:$ZZ$1, 0))</f>
        <v/>
      </c>
      <c r="C264">
        <f>INDEX(resultados!$A$2:$ZZ$292, 258, MATCH($B$3, resultados!$A$1:$ZZ$1, 0))</f>
        <v/>
      </c>
    </row>
    <row r="265">
      <c r="A265">
        <f>INDEX(resultados!$A$2:$ZZ$292, 259, MATCH($B$1, resultados!$A$1:$ZZ$1, 0))</f>
        <v/>
      </c>
      <c r="B265">
        <f>INDEX(resultados!$A$2:$ZZ$292, 259, MATCH($B$2, resultados!$A$1:$ZZ$1, 0))</f>
        <v/>
      </c>
      <c r="C265">
        <f>INDEX(resultados!$A$2:$ZZ$292, 259, MATCH($B$3, resultados!$A$1:$ZZ$1, 0))</f>
        <v/>
      </c>
    </row>
    <row r="266">
      <c r="A266">
        <f>INDEX(resultados!$A$2:$ZZ$292, 260, MATCH($B$1, resultados!$A$1:$ZZ$1, 0))</f>
        <v/>
      </c>
      <c r="B266">
        <f>INDEX(resultados!$A$2:$ZZ$292, 260, MATCH($B$2, resultados!$A$1:$ZZ$1, 0))</f>
        <v/>
      </c>
      <c r="C266">
        <f>INDEX(resultados!$A$2:$ZZ$292, 260, MATCH($B$3, resultados!$A$1:$ZZ$1, 0))</f>
        <v/>
      </c>
    </row>
    <row r="267">
      <c r="A267">
        <f>INDEX(resultados!$A$2:$ZZ$292, 261, MATCH($B$1, resultados!$A$1:$ZZ$1, 0))</f>
        <v/>
      </c>
      <c r="B267">
        <f>INDEX(resultados!$A$2:$ZZ$292, 261, MATCH($B$2, resultados!$A$1:$ZZ$1, 0))</f>
        <v/>
      </c>
      <c r="C267">
        <f>INDEX(resultados!$A$2:$ZZ$292, 261, MATCH($B$3, resultados!$A$1:$ZZ$1, 0))</f>
        <v/>
      </c>
    </row>
    <row r="268">
      <c r="A268">
        <f>INDEX(resultados!$A$2:$ZZ$292, 262, MATCH($B$1, resultados!$A$1:$ZZ$1, 0))</f>
        <v/>
      </c>
      <c r="B268">
        <f>INDEX(resultados!$A$2:$ZZ$292, 262, MATCH($B$2, resultados!$A$1:$ZZ$1, 0))</f>
        <v/>
      </c>
      <c r="C268">
        <f>INDEX(resultados!$A$2:$ZZ$292, 262, MATCH($B$3, resultados!$A$1:$ZZ$1, 0))</f>
        <v/>
      </c>
    </row>
    <row r="269">
      <c r="A269">
        <f>INDEX(resultados!$A$2:$ZZ$292, 263, MATCH($B$1, resultados!$A$1:$ZZ$1, 0))</f>
        <v/>
      </c>
      <c r="B269">
        <f>INDEX(resultados!$A$2:$ZZ$292, 263, MATCH($B$2, resultados!$A$1:$ZZ$1, 0))</f>
        <v/>
      </c>
      <c r="C269">
        <f>INDEX(resultados!$A$2:$ZZ$292, 263, MATCH($B$3, resultados!$A$1:$ZZ$1, 0))</f>
        <v/>
      </c>
    </row>
    <row r="270">
      <c r="A270">
        <f>INDEX(resultados!$A$2:$ZZ$292, 264, MATCH($B$1, resultados!$A$1:$ZZ$1, 0))</f>
        <v/>
      </c>
      <c r="B270">
        <f>INDEX(resultados!$A$2:$ZZ$292, 264, MATCH($B$2, resultados!$A$1:$ZZ$1, 0))</f>
        <v/>
      </c>
      <c r="C270">
        <f>INDEX(resultados!$A$2:$ZZ$292, 264, MATCH($B$3, resultados!$A$1:$ZZ$1, 0))</f>
        <v/>
      </c>
    </row>
    <row r="271">
      <c r="A271">
        <f>INDEX(resultados!$A$2:$ZZ$292, 265, MATCH($B$1, resultados!$A$1:$ZZ$1, 0))</f>
        <v/>
      </c>
      <c r="B271">
        <f>INDEX(resultados!$A$2:$ZZ$292, 265, MATCH($B$2, resultados!$A$1:$ZZ$1, 0))</f>
        <v/>
      </c>
      <c r="C271">
        <f>INDEX(resultados!$A$2:$ZZ$292, 265, MATCH($B$3, resultados!$A$1:$ZZ$1, 0))</f>
        <v/>
      </c>
    </row>
    <row r="272">
      <c r="A272">
        <f>INDEX(resultados!$A$2:$ZZ$292, 266, MATCH($B$1, resultados!$A$1:$ZZ$1, 0))</f>
        <v/>
      </c>
      <c r="B272">
        <f>INDEX(resultados!$A$2:$ZZ$292, 266, MATCH($B$2, resultados!$A$1:$ZZ$1, 0))</f>
        <v/>
      </c>
      <c r="C272">
        <f>INDEX(resultados!$A$2:$ZZ$292, 266, MATCH($B$3, resultados!$A$1:$ZZ$1, 0))</f>
        <v/>
      </c>
    </row>
    <row r="273">
      <c r="A273">
        <f>INDEX(resultados!$A$2:$ZZ$292, 267, MATCH($B$1, resultados!$A$1:$ZZ$1, 0))</f>
        <v/>
      </c>
      <c r="B273">
        <f>INDEX(resultados!$A$2:$ZZ$292, 267, MATCH($B$2, resultados!$A$1:$ZZ$1, 0))</f>
        <v/>
      </c>
      <c r="C273">
        <f>INDEX(resultados!$A$2:$ZZ$292, 267, MATCH($B$3, resultados!$A$1:$ZZ$1, 0))</f>
        <v/>
      </c>
    </row>
    <row r="274">
      <c r="A274">
        <f>INDEX(resultados!$A$2:$ZZ$292, 268, MATCH($B$1, resultados!$A$1:$ZZ$1, 0))</f>
        <v/>
      </c>
      <c r="B274">
        <f>INDEX(resultados!$A$2:$ZZ$292, 268, MATCH($B$2, resultados!$A$1:$ZZ$1, 0))</f>
        <v/>
      </c>
      <c r="C274">
        <f>INDEX(resultados!$A$2:$ZZ$292, 268, MATCH($B$3, resultados!$A$1:$ZZ$1, 0))</f>
        <v/>
      </c>
    </row>
    <row r="275">
      <c r="A275">
        <f>INDEX(resultados!$A$2:$ZZ$292, 269, MATCH($B$1, resultados!$A$1:$ZZ$1, 0))</f>
        <v/>
      </c>
      <c r="B275">
        <f>INDEX(resultados!$A$2:$ZZ$292, 269, MATCH($B$2, resultados!$A$1:$ZZ$1, 0))</f>
        <v/>
      </c>
      <c r="C275">
        <f>INDEX(resultados!$A$2:$ZZ$292, 269, MATCH($B$3, resultados!$A$1:$ZZ$1, 0))</f>
        <v/>
      </c>
    </row>
    <row r="276">
      <c r="A276">
        <f>INDEX(resultados!$A$2:$ZZ$292, 270, MATCH($B$1, resultados!$A$1:$ZZ$1, 0))</f>
        <v/>
      </c>
      <c r="B276">
        <f>INDEX(resultados!$A$2:$ZZ$292, 270, MATCH($B$2, resultados!$A$1:$ZZ$1, 0))</f>
        <v/>
      </c>
      <c r="C276">
        <f>INDEX(resultados!$A$2:$ZZ$292, 270, MATCH($B$3, resultados!$A$1:$ZZ$1, 0))</f>
        <v/>
      </c>
    </row>
    <row r="277">
      <c r="A277">
        <f>INDEX(resultados!$A$2:$ZZ$292, 271, MATCH($B$1, resultados!$A$1:$ZZ$1, 0))</f>
        <v/>
      </c>
      <c r="B277">
        <f>INDEX(resultados!$A$2:$ZZ$292, 271, MATCH($B$2, resultados!$A$1:$ZZ$1, 0))</f>
        <v/>
      </c>
      <c r="C277">
        <f>INDEX(resultados!$A$2:$ZZ$292, 271, MATCH($B$3, resultados!$A$1:$ZZ$1, 0))</f>
        <v/>
      </c>
    </row>
    <row r="278">
      <c r="A278">
        <f>INDEX(resultados!$A$2:$ZZ$292, 272, MATCH($B$1, resultados!$A$1:$ZZ$1, 0))</f>
        <v/>
      </c>
      <c r="B278">
        <f>INDEX(resultados!$A$2:$ZZ$292, 272, MATCH($B$2, resultados!$A$1:$ZZ$1, 0))</f>
        <v/>
      </c>
      <c r="C278">
        <f>INDEX(resultados!$A$2:$ZZ$292, 272, MATCH($B$3, resultados!$A$1:$ZZ$1, 0))</f>
        <v/>
      </c>
    </row>
    <row r="279">
      <c r="A279">
        <f>INDEX(resultados!$A$2:$ZZ$292, 273, MATCH($B$1, resultados!$A$1:$ZZ$1, 0))</f>
        <v/>
      </c>
      <c r="B279">
        <f>INDEX(resultados!$A$2:$ZZ$292, 273, MATCH($B$2, resultados!$A$1:$ZZ$1, 0))</f>
        <v/>
      </c>
      <c r="C279">
        <f>INDEX(resultados!$A$2:$ZZ$292, 273, MATCH($B$3, resultados!$A$1:$ZZ$1, 0))</f>
        <v/>
      </c>
    </row>
    <row r="280">
      <c r="A280">
        <f>INDEX(resultados!$A$2:$ZZ$292, 274, MATCH($B$1, resultados!$A$1:$ZZ$1, 0))</f>
        <v/>
      </c>
      <c r="B280">
        <f>INDEX(resultados!$A$2:$ZZ$292, 274, MATCH($B$2, resultados!$A$1:$ZZ$1, 0))</f>
        <v/>
      </c>
      <c r="C280">
        <f>INDEX(resultados!$A$2:$ZZ$292, 274, MATCH($B$3, resultados!$A$1:$ZZ$1, 0))</f>
        <v/>
      </c>
    </row>
    <row r="281">
      <c r="A281">
        <f>INDEX(resultados!$A$2:$ZZ$292, 275, MATCH($B$1, resultados!$A$1:$ZZ$1, 0))</f>
        <v/>
      </c>
      <c r="B281">
        <f>INDEX(resultados!$A$2:$ZZ$292, 275, MATCH($B$2, resultados!$A$1:$ZZ$1, 0))</f>
        <v/>
      </c>
      <c r="C281">
        <f>INDEX(resultados!$A$2:$ZZ$292, 275, MATCH($B$3, resultados!$A$1:$ZZ$1, 0))</f>
        <v/>
      </c>
    </row>
    <row r="282">
      <c r="A282">
        <f>INDEX(resultados!$A$2:$ZZ$292, 276, MATCH($B$1, resultados!$A$1:$ZZ$1, 0))</f>
        <v/>
      </c>
      <c r="B282">
        <f>INDEX(resultados!$A$2:$ZZ$292, 276, MATCH($B$2, resultados!$A$1:$ZZ$1, 0))</f>
        <v/>
      </c>
      <c r="C282">
        <f>INDEX(resultados!$A$2:$ZZ$292, 276, MATCH($B$3, resultados!$A$1:$ZZ$1, 0))</f>
        <v/>
      </c>
    </row>
    <row r="283">
      <c r="A283">
        <f>INDEX(resultados!$A$2:$ZZ$292, 277, MATCH($B$1, resultados!$A$1:$ZZ$1, 0))</f>
        <v/>
      </c>
      <c r="B283">
        <f>INDEX(resultados!$A$2:$ZZ$292, 277, MATCH($B$2, resultados!$A$1:$ZZ$1, 0))</f>
        <v/>
      </c>
      <c r="C283">
        <f>INDEX(resultados!$A$2:$ZZ$292, 277, MATCH($B$3, resultados!$A$1:$ZZ$1, 0))</f>
        <v/>
      </c>
    </row>
    <row r="284">
      <c r="A284">
        <f>INDEX(resultados!$A$2:$ZZ$292, 278, MATCH($B$1, resultados!$A$1:$ZZ$1, 0))</f>
        <v/>
      </c>
      <c r="B284">
        <f>INDEX(resultados!$A$2:$ZZ$292, 278, MATCH($B$2, resultados!$A$1:$ZZ$1, 0))</f>
        <v/>
      </c>
      <c r="C284">
        <f>INDEX(resultados!$A$2:$ZZ$292, 278, MATCH($B$3, resultados!$A$1:$ZZ$1, 0))</f>
        <v/>
      </c>
    </row>
    <row r="285">
      <c r="A285">
        <f>INDEX(resultados!$A$2:$ZZ$292, 279, MATCH($B$1, resultados!$A$1:$ZZ$1, 0))</f>
        <v/>
      </c>
      <c r="B285">
        <f>INDEX(resultados!$A$2:$ZZ$292, 279, MATCH($B$2, resultados!$A$1:$ZZ$1, 0))</f>
        <v/>
      </c>
      <c r="C285">
        <f>INDEX(resultados!$A$2:$ZZ$292, 279, MATCH($B$3, resultados!$A$1:$ZZ$1, 0))</f>
        <v/>
      </c>
    </row>
    <row r="286">
      <c r="A286">
        <f>INDEX(resultados!$A$2:$ZZ$292, 280, MATCH($B$1, resultados!$A$1:$ZZ$1, 0))</f>
        <v/>
      </c>
      <c r="B286">
        <f>INDEX(resultados!$A$2:$ZZ$292, 280, MATCH($B$2, resultados!$A$1:$ZZ$1, 0))</f>
        <v/>
      </c>
      <c r="C286">
        <f>INDEX(resultados!$A$2:$ZZ$292, 280, MATCH($B$3, resultados!$A$1:$ZZ$1, 0))</f>
        <v/>
      </c>
    </row>
    <row r="287">
      <c r="A287">
        <f>INDEX(resultados!$A$2:$ZZ$292, 281, MATCH($B$1, resultados!$A$1:$ZZ$1, 0))</f>
        <v/>
      </c>
      <c r="B287">
        <f>INDEX(resultados!$A$2:$ZZ$292, 281, MATCH($B$2, resultados!$A$1:$ZZ$1, 0))</f>
        <v/>
      </c>
      <c r="C287">
        <f>INDEX(resultados!$A$2:$ZZ$292, 281, MATCH($B$3, resultados!$A$1:$ZZ$1, 0))</f>
        <v/>
      </c>
    </row>
    <row r="288">
      <c r="A288">
        <f>INDEX(resultados!$A$2:$ZZ$292, 282, MATCH($B$1, resultados!$A$1:$ZZ$1, 0))</f>
        <v/>
      </c>
      <c r="B288">
        <f>INDEX(resultados!$A$2:$ZZ$292, 282, MATCH($B$2, resultados!$A$1:$ZZ$1, 0))</f>
        <v/>
      </c>
      <c r="C288">
        <f>INDEX(resultados!$A$2:$ZZ$292, 282, MATCH($B$3, resultados!$A$1:$ZZ$1, 0))</f>
        <v/>
      </c>
    </row>
    <row r="289">
      <c r="A289">
        <f>INDEX(resultados!$A$2:$ZZ$292, 283, MATCH($B$1, resultados!$A$1:$ZZ$1, 0))</f>
        <v/>
      </c>
      <c r="B289">
        <f>INDEX(resultados!$A$2:$ZZ$292, 283, MATCH($B$2, resultados!$A$1:$ZZ$1, 0))</f>
        <v/>
      </c>
      <c r="C289">
        <f>INDEX(resultados!$A$2:$ZZ$292, 283, MATCH($B$3, resultados!$A$1:$ZZ$1, 0))</f>
        <v/>
      </c>
    </row>
    <row r="290">
      <c r="A290">
        <f>INDEX(resultados!$A$2:$ZZ$292, 284, MATCH($B$1, resultados!$A$1:$ZZ$1, 0))</f>
        <v/>
      </c>
      <c r="B290">
        <f>INDEX(resultados!$A$2:$ZZ$292, 284, MATCH($B$2, resultados!$A$1:$ZZ$1, 0))</f>
        <v/>
      </c>
      <c r="C290">
        <f>INDEX(resultados!$A$2:$ZZ$292, 284, MATCH($B$3, resultados!$A$1:$ZZ$1, 0))</f>
        <v/>
      </c>
    </row>
    <row r="291">
      <c r="A291">
        <f>INDEX(resultados!$A$2:$ZZ$292, 285, MATCH($B$1, resultados!$A$1:$ZZ$1, 0))</f>
        <v/>
      </c>
      <c r="B291">
        <f>INDEX(resultados!$A$2:$ZZ$292, 285, MATCH($B$2, resultados!$A$1:$ZZ$1, 0))</f>
        <v/>
      </c>
      <c r="C291">
        <f>INDEX(resultados!$A$2:$ZZ$292, 285, MATCH($B$3, resultados!$A$1:$ZZ$1, 0))</f>
        <v/>
      </c>
    </row>
    <row r="292">
      <c r="A292">
        <f>INDEX(resultados!$A$2:$ZZ$292, 286, MATCH($B$1, resultados!$A$1:$ZZ$1, 0))</f>
        <v/>
      </c>
      <c r="B292">
        <f>INDEX(resultados!$A$2:$ZZ$292, 286, MATCH($B$2, resultados!$A$1:$ZZ$1, 0))</f>
        <v/>
      </c>
      <c r="C292">
        <f>INDEX(resultados!$A$2:$ZZ$292, 286, MATCH($B$3, resultados!$A$1:$ZZ$1, 0))</f>
        <v/>
      </c>
    </row>
    <row r="293">
      <c r="A293">
        <f>INDEX(resultados!$A$2:$ZZ$292, 287, MATCH($B$1, resultados!$A$1:$ZZ$1, 0))</f>
        <v/>
      </c>
      <c r="B293">
        <f>INDEX(resultados!$A$2:$ZZ$292, 287, MATCH($B$2, resultados!$A$1:$ZZ$1, 0))</f>
        <v/>
      </c>
      <c r="C293">
        <f>INDEX(resultados!$A$2:$ZZ$292, 287, MATCH($B$3, resultados!$A$1:$ZZ$1, 0))</f>
        <v/>
      </c>
    </row>
    <row r="294">
      <c r="A294">
        <f>INDEX(resultados!$A$2:$ZZ$292, 288, MATCH($B$1, resultados!$A$1:$ZZ$1, 0))</f>
        <v/>
      </c>
      <c r="B294">
        <f>INDEX(resultados!$A$2:$ZZ$292, 288, MATCH($B$2, resultados!$A$1:$ZZ$1, 0))</f>
        <v/>
      </c>
      <c r="C294">
        <f>INDEX(resultados!$A$2:$ZZ$292, 288, MATCH($B$3, resultados!$A$1:$ZZ$1, 0))</f>
        <v/>
      </c>
    </row>
    <row r="295">
      <c r="A295">
        <f>INDEX(resultados!$A$2:$ZZ$292, 289, MATCH($B$1, resultados!$A$1:$ZZ$1, 0))</f>
        <v/>
      </c>
      <c r="B295">
        <f>INDEX(resultados!$A$2:$ZZ$292, 289, MATCH($B$2, resultados!$A$1:$ZZ$1, 0))</f>
        <v/>
      </c>
      <c r="C295">
        <f>INDEX(resultados!$A$2:$ZZ$292, 289, MATCH($B$3, resultados!$A$1:$ZZ$1, 0))</f>
        <v/>
      </c>
    </row>
    <row r="296">
      <c r="A296">
        <f>INDEX(resultados!$A$2:$ZZ$292, 290, MATCH($B$1, resultados!$A$1:$ZZ$1, 0))</f>
        <v/>
      </c>
      <c r="B296">
        <f>INDEX(resultados!$A$2:$ZZ$292, 290, MATCH($B$2, resultados!$A$1:$ZZ$1, 0))</f>
        <v/>
      </c>
      <c r="C296">
        <f>INDEX(resultados!$A$2:$ZZ$292, 290, MATCH($B$3, resultados!$A$1:$ZZ$1, 0))</f>
        <v/>
      </c>
    </row>
    <row r="297">
      <c r="A297">
        <f>INDEX(resultados!$A$2:$ZZ$292, 291, MATCH($B$1, resultados!$A$1:$ZZ$1, 0))</f>
        <v/>
      </c>
      <c r="B297">
        <f>INDEX(resultados!$A$2:$ZZ$292, 291, MATCH($B$2, resultados!$A$1:$ZZ$1, 0))</f>
        <v/>
      </c>
      <c r="C297">
        <f>INDEX(resultados!$A$2:$ZZ$292, 291,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2.3286</v>
      </c>
      <c r="E2" t="n">
        <v>42.94</v>
      </c>
      <c r="F2" t="n">
        <v>38.08</v>
      </c>
      <c r="G2" t="n">
        <v>11.78</v>
      </c>
      <c r="H2" t="n">
        <v>0.24</v>
      </c>
      <c r="I2" t="n">
        <v>194</v>
      </c>
      <c r="J2" t="n">
        <v>71.52</v>
      </c>
      <c r="K2" t="n">
        <v>32.27</v>
      </c>
      <c r="L2" t="n">
        <v>1</v>
      </c>
      <c r="M2" t="n">
        <v>192</v>
      </c>
      <c r="N2" t="n">
        <v>8.25</v>
      </c>
      <c r="O2" t="n">
        <v>9054.6</v>
      </c>
      <c r="P2" t="n">
        <v>266.86</v>
      </c>
      <c r="Q2" t="n">
        <v>795.73</v>
      </c>
      <c r="R2" t="n">
        <v>301.06</v>
      </c>
      <c r="S2" t="n">
        <v>51.23</v>
      </c>
      <c r="T2" t="n">
        <v>122929.48</v>
      </c>
      <c r="U2" t="n">
        <v>0.17</v>
      </c>
      <c r="V2" t="n">
        <v>0.76</v>
      </c>
      <c r="W2" t="n">
        <v>0.42</v>
      </c>
      <c r="X2" t="n">
        <v>7.37</v>
      </c>
      <c r="Y2" t="n">
        <v>0.5</v>
      </c>
      <c r="Z2" t="n">
        <v>10</v>
      </c>
      <c r="AA2" t="n">
        <v>248.3943287460702</v>
      </c>
      <c r="AB2" t="n">
        <v>339.8640789745943</v>
      </c>
      <c r="AC2" t="n">
        <v>307.427928279591</v>
      </c>
      <c r="AD2" t="n">
        <v>248394.3287460702</v>
      </c>
      <c r="AE2" t="n">
        <v>339864.0789745944</v>
      </c>
      <c r="AF2" t="n">
        <v>3.224285896863579e-06</v>
      </c>
      <c r="AG2" t="n">
        <v>10</v>
      </c>
      <c r="AH2" t="n">
        <v>307427.928279591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2.7085</v>
      </c>
      <c r="E3" t="n">
        <v>36.92</v>
      </c>
      <c r="F3" t="n">
        <v>33.79</v>
      </c>
      <c r="G3" t="n">
        <v>24.42</v>
      </c>
      <c r="H3" t="n">
        <v>0.48</v>
      </c>
      <c r="I3" t="n">
        <v>83</v>
      </c>
      <c r="J3" t="n">
        <v>72.7</v>
      </c>
      <c r="K3" t="n">
        <v>32.27</v>
      </c>
      <c r="L3" t="n">
        <v>2</v>
      </c>
      <c r="M3" t="n">
        <v>81</v>
      </c>
      <c r="N3" t="n">
        <v>8.43</v>
      </c>
      <c r="O3" t="n">
        <v>9200.25</v>
      </c>
      <c r="P3" t="n">
        <v>227.57</v>
      </c>
      <c r="Q3" t="n">
        <v>795.6900000000001</v>
      </c>
      <c r="R3" t="n">
        <v>157.41</v>
      </c>
      <c r="S3" t="n">
        <v>51.23</v>
      </c>
      <c r="T3" t="n">
        <v>51659.53</v>
      </c>
      <c r="U3" t="n">
        <v>0.33</v>
      </c>
      <c r="V3" t="n">
        <v>0.85</v>
      </c>
      <c r="W3" t="n">
        <v>0.24</v>
      </c>
      <c r="X3" t="n">
        <v>3.08</v>
      </c>
      <c r="Y3" t="n">
        <v>0.5</v>
      </c>
      <c r="Z3" t="n">
        <v>10</v>
      </c>
      <c r="AA3" t="n">
        <v>195.2653791179457</v>
      </c>
      <c r="AB3" t="n">
        <v>267.1707062095962</v>
      </c>
      <c r="AC3" t="n">
        <v>241.6723089854717</v>
      </c>
      <c r="AD3" t="n">
        <v>195265.3791179457</v>
      </c>
      <c r="AE3" t="n">
        <v>267170.7062095962</v>
      </c>
      <c r="AF3" t="n">
        <v>3.750312785216441e-06</v>
      </c>
      <c r="AG3" t="n">
        <v>9</v>
      </c>
      <c r="AH3" t="n">
        <v>241672.3089854717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2.8355</v>
      </c>
      <c r="E4" t="n">
        <v>35.27</v>
      </c>
      <c r="F4" t="n">
        <v>32.61</v>
      </c>
      <c r="G4" t="n">
        <v>37.63</v>
      </c>
      <c r="H4" t="n">
        <v>0.71</v>
      </c>
      <c r="I4" t="n">
        <v>52</v>
      </c>
      <c r="J4" t="n">
        <v>73.88</v>
      </c>
      <c r="K4" t="n">
        <v>32.27</v>
      </c>
      <c r="L4" t="n">
        <v>3</v>
      </c>
      <c r="M4" t="n">
        <v>50</v>
      </c>
      <c r="N4" t="n">
        <v>8.609999999999999</v>
      </c>
      <c r="O4" t="n">
        <v>9346.23</v>
      </c>
      <c r="P4" t="n">
        <v>210.35</v>
      </c>
      <c r="Q4" t="n">
        <v>795.64</v>
      </c>
      <c r="R4" t="n">
        <v>118.07</v>
      </c>
      <c r="S4" t="n">
        <v>51.23</v>
      </c>
      <c r="T4" t="n">
        <v>32146.42</v>
      </c>
      <c r="U4" t="n">
        <v>0.43</v>
      </c>
      <c r="V4" t="n">
        <v>0.88</v>
      </c>
      <c r="W4" t="n">
        <v>0.2</v>
      </c>
      <c r="X4" t="n">
        <v>1.91</v>
      </c>
      <c r="Y4" t="n">
        <v>0.5</v>
      </c>
      <c r="Z4" t="n">
        <v>10</v>
      </c>
      <c r="AA4" t="n">
        <v>173.494988478221</v>
      </c>
      <c r="AB4" t="n">
        <v>237.3834972944894</v>
      </c>
      <c r="AC4" t="n">
        <v>214.727949482603</v>
      </c>
      <c r="AD4" t="n">
        <v>173494.988478221</v>
      </c>
      <c r="AE4" t="n">
        <v>237383.4972944894</v>
      </c>
      <c r="AF4" t="n">
        <v>3.926162784744774e-06</v>
      </c>
      <c r="AG4" t="n">
        <v>8</v>
      </c>
      <c r="AH4" t="n">
        <v>214727.9494826029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2.9206</v>
      </c>
      <c r="E5" t="n">
        <v>34.24</v>
      </c>
      <c r="F5" t="n">
        <v>31.84</v>
      </c>
      <c r="G5" t="n">
        <v>53.06</v>
      </c>
      <c r="H5" t="n">
        <v>0.93</v>
      </c>
      <c r="I5" t="n">
        <v>36</v>
      </c>
      <c r="J5" t="n">
        <v>75.06999999999999</v>
      </c>
      <c r="K5" t="n">
        <v>32.27</v>
      </c>
      <c r="L5" t="n">
        <v>4</v>
      </c>
      <c r="M5" t="n">
        <v>34</v>
      </c>
      <c r="N5" t="n">
        <v>8.800000000000001</v>
      </c>
      <c r="O5" t="n">
        <v>9492.549999999999</v>
      </c>
      <c r="P5" t="n">
        <v>194.01</v>
      </c>
      <c r="Q5" t="n">
        <v>795.64</v>
      </c>
      <c r="R5" t="n">
        <v>91.54000000000001</v>
      </c>
      <c r="S5" t="n">
        <v>51.23</v>
      </c>
      <c r="T5" t="n">
        <v>18963.26</v>
      </c>
      <c r="U5" t="n">
        <v>0.5600000000000001</v>
      </c>
      <c r="V5" t="n">
        <v>0.91</v>
      </c>
      <c r="W5" t="n">
        <v>0.17</v>
      </c>
      <c r="X5" t="n">
        <v>1.13</v>
      </c>
      <c r="Y5" t="n">
        <v>0.5</v>
      </c>
      <c r="Z5" t="n">
        <v>10</v>
      </c>
      <c r="AA5" t="n">
        <v>162.2956566654777</v>
      </c>
      <c r="AB5" t="n">
        <v>222.0600774286526</v>
      </c>
      <c r="AC5" t="n">
        <v>200.8669753022018</v>
      </c>
      <c r="AD5" t="n">
        <v>162295.6566654777</v>
      </c>
      <c r="AE5" t="n">
        <v>222060.0774286526</v>
      </c>
      <c r="AF5" t="n">
        <v>4.043996130885411e-06</v>
      </c>
      <c r="AG5" t="n">
        <v>8</v>
      </c>
      <c r="AH5" t="n">
        <v>200866.9753022018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2.9348</v>
      </c>
      <c r="E6" t="n">
        <v>34.07</v>
      </c>
      <c r="F6" t="n">
        <v>31.78</v>
      </c>
      <c r="G6" t="n">
        <v>65.75</v>
      </c>
      <c r="H6" t="n">
        <v>1.15</v>
      </c>
      <c r="I6" t="n">
        <v>29</v>
      </c>
      <c r="J6" t="n">
        <v>76.26000000000001</v>
      </c>
      <c r="K6" t="n">
        <v>32.27</v>
      </c>
      <c r="L6" t="n">
        <v>5</v>
      </c>
      <c r="M6" t="n">
        <v>9</v>
      </c>
      <c r="N6" t="n">
        <v>8.99</v>
      </c>
      <c r="O6" t="n">
        <v>9639.200000000001</v>
      </c>
      <c r="P6" t="n">
        <v>185.58</v>
      </c>
      <c r="Q6" t="n">
        <v>795.64</v>
      </c>
      <c r="R6" t="n">
        <v>89.56999999999999</v>
      </c>
      <c r="S6" t="n">
        <v>51.23</v>
      </c>
      <c r="T6" t="n">
        <v>18008.66</v>
      </c>
      <c r="U6" t="n">
        <v>0.57</v>
      </c>
      <c r="V6" t="n">
        <v>0.91</v>
      </c>
      <c r="W6" t="n">
        <v>0.18</v>
      </c>
      <c r="X6" t="n">
        <v>1.07</v>
      </c>
      <c r="Y6" t="n">
        <v>0.5</v>
      </c>
      <c r="Z6" t="n">
        <v>10</v>
      </c>
      <c r="AA6" t="n">
        <v>157.8713868171264</v>
      </c>
      <c r="AB6" t="n">
        <v>216.006596237131</v>
      </c>
      <c r="AC6" t="n">
        <v>195.391229859483</v>
      </c>
      <c r="AD6" t="n">
        <v>157871.3868171264</v>
      </c>
      <c r="AE6" t="n">
        <v>216006.596237131</v>
      </c>
      <c r="AF6" t="n">
        <v>4.063658099336611e-06</v>
      </c>
      <c r="AG6" t="n">
        <v>8</v>
      </c>
      <c r="AH6" t="n">
        <v>195391.229859483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2.9353</v>
      </c>
      <c r="E7" t="n">
        <v>34.07</v>
      </c>
      <c r="F7" t="n">
        <v>31.79</v>
      </c>
      <c r="G7" t="n">
        <v>68.12</v>
      </c>
      <c r="H7" t="n">
        <v>1.36</v>
      </c>
      <c r="I7" t="n">
        <v>28</v>
      </c>
      <c r="J7" t="n">
        <v>77.45</v>
      </c>
      <c r="K7" t="n">
        <v>32.27</v>
      </c>
      <c r="L7" t="n">
        <v>6</v>
      </c>
      <c r="M7" t="n">
        <v>1</v>
      </c>
      <c r="N7" t="n">
        <v>9.18</v>
      </c>
      <c r="O7" t="n">
        <v>9786.190000000001</v>
      </c>
      <c r="P7" t="n">
        <v>186.48</v>
      </c>
      <c r="Q7" t="n">
        <v>795.64</v>
      </c>
      <c r="R7" t="n">
        <v>89.53</v>
      </c>
      <c r="S7" t="n">
        <v>51.23</v>
      </c>
      <c r="T7" t="n">
        <v>17993.5</v>
      </c>
      <c r="U7" t="n">
        <v>0.57</v>
      </c>
      <c r="V7" t="n">
        <v>0.91</v>
      </c>
      <c r="W7" t="n">
        <v>0.19</v>
      </c>
      <c r="X7" t="n">
        <v>1.08</v>
      </c>
      <c r="Y7" t="n">
        <v>0.5</v>
      </c>
      <c r="Z7" t="n">
        <v>10</v>
      </c>
      <c r="AA7" t="n">
        <v>158.2755637889368</v>
      </c>
      <c r="AB7" t="n">
        <v>216.5596090009913</v>
      </c>
      <c r="AC7" t="n">
        <v>195.891463861319</v>
      </c>
      <c r="AD7" t="n">
        <v>158275.5637889368</v>
      </c>
      <c r="AE7" t="n">
        <v>216559.6090009913</v>
      </c>
      <c r="AF7" t="n">
        <v>4.064350422169399e-06</v>
      </c>
      <c r="AG7" t="n">
        <v>8</v>
      </c>
      <c r="AH7" t="n">
        <v>195891.4638613189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2.9355</v>
      </c>
      <c r="E8" t="n">
        <v>34.07</v>
      </c>
      <c r="F8" t="n">
        <v>31.79</v>
      </c>
      <c r="G8" t="n">
        <v>68.11</v>
      </c>
      <c r="H8" t="n">
        <v>1.56</v>
      </c>
      <c r="I8" t="n">
        <v>28</v>
      </c>
      <c r="J8" t="n">
        <v>78.65000000000001</v>
      </c>
      <c r="K8" t="n">
        <v>32.27</v>
      </c>
      <c r="L8" t="n">
        <v>7</v>
      </c>
      <c r="M8" t="n">
        <v>0</v>
      </c>
      <c r="N8" t="n">
        <v>9.380000000000001</v>
      </c>
      <c r="O8" t="n">
        <v>9933.52</v>
      </c>
      <c r="P8" t="n">
        <v>189.04</v>
      </c>
      <c r="Q8" t="n">
        <v>795.65</v>
      </c>
      <c r="R8" t="n">
        <v>89.42</v>
      </c>
      <c r="S8" t="n">
        <v>51.23</v>
      </c>
      <c r="T8" t="n">
        <v>17940.3</v>
      </c>
      <c r="U8" t="n">
        <v>0.57</v>
      </c>
      <c r="V8" t="n">
        <v>0.91</v>
      </c>
      <c r="W8" t="n">
        <v>0.19</v>
      </c>
      <c r="X8" t="n">
        <v>1.08</v>
      </c>
      <c r="Y8" t="n">
        <v>0.5</v>
      </c>
      <c r="Z8" t="n">
        <v>10</v>
      </c>
      <c r="AA8" t="n">
        <v>159.455337817247</v>
      </c>
      <c r="AB8" t="n">
        <v>218.1738278744813</v>
      </c>
      <c r="AC8" t="n">
        <v>197.3516239510939</v>
      </c>
      <c r="AD8" t="n">
        <v>159455.337817247</v>
      </c>
      <c r="AE8" t="n">
        <v>218173.8278744813</v>
      </c>
      <c r="AF8" t="n">
        <v>4.064627351302515e-06</v>
      </c>
      <c r="AG8" t="n">
        <v>8</v>
      </c>
      <c r="AH8" t="n">
        <v>197351.6239510939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2.6498</v>
      </c>
      <c r="E2" t="n">
        <v>37.74</v>
      </c>
      <c r="F2" t="n">
        <v>34.82</v>
      </c>
      <c r="G2" t="n">
        <v>18.99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108</v>
      </c>
      <c r="N2" t="n">
        <v>4.24</v>
      </c>
      <c r="O2" t="n">
        <v>5140</v>
      </c>
      <c r="P2" t="n">
        <v>151.01</v>
      </c>
      <c r="Q2" t="n">
        <v>795.67</v>
      </c>
      <c r="R2" t="n">
        <v>191.86</v>
      </c>
      <c r="S2" t="n">
        <v>51.23</v>
      </c>
      <c r="T2" t="n">
        <v>68749.03999999999</v>
      </c>
      <c r="U2" t="n">
        <v>0.27</v>
      </c>
      <c r="V2" t="n">
        <v>0.83</v>
      </c>
      <c r="W2" t="n">
        <v>0.28</v>
      </c>
      <c r="X2" t="n">
        <v>4.11</v>
      </c>
      <c r="Y2" t="n">
        <v>0.5</v>
      </c>
      <c r="Z2" t="n">
        <v>10</v>
      </c>
      <c r="AA2" t="n">
        <v>154.4310150543522</v>
      </c>
      <c r="AB2" t="n">
        <v>211.2993278128156</v>
      </c>
      <c r="AC2" t="n">
        <v>191.13321652689</v>
      </c>
      <c r="AD2" t="n">
        <v>154431.0150543522</v>
      </c>
      <c r="AE2" t="n">
        <v>211299.3278128156</v>
      </c>
      <c r="AF2" t="n">
        <v>3.752630778108836e-06</v>
      </c>
      <c r="AG2" t="n">
        <v>9</v>
      </c>
      <c r="AH2" t="n">
        <v>191133.21652689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2.8473</v>
      </c>
      <c r="E3" t="n">
        <v>35.12</v>
      </c>
      <c r="F3" t="n">
        <v>32.81</v>
      </c>
      <c r="G3" t="n">
        <v>35.79</v>
      </c>
      <c r="H3" t="n">
        <v>0.84</v>
      </c>
      <c r="I3" t="n">
        <v>55</v>
      </c>
      <c r="J3" t="n">
        <v>40.89</v>
      </c>
      <c r="K3" t="n">
        <v>19.54</v>
      </c>
      <c r="L3" t="n">
        <v>2</v>
      </c>
      <c r="M3" t="n">
        <v>3</v>
      </c>
      <c r="N3" t="n">
        <v>4.35</v>
      </c>
      <c r="O3" t="n">
        <v>5277.26</v>
      </c>
      <c r="P3" t="n">
        <v>129.12</v>
      </c>
      <c r="Q3" t="n">
        <v>795.64</v>
      </c>
      <c r="R3" t="n">
        <v>122.45</v>
      </c>
      <c r="S3" t="n">
        <v>51.23</v>
      </c>
      <c r="T3" t="n">
        <v>34320.84</v>
      </c>
      <c r="U3" t="n">
        <v>0.42</v>
      </c>
      <c r="V3" t="n">
        <v>0.88</v>
      </c>
      <c r="W3" t="n">
        <v>0.27</v>
      </c>
      <c r="X3" t="n">
        <v>2.11</v>
      </c>
      <c r="Y3" t="n">
        <v>0.5</v>
      </c>
      <c r="Z3" t="n">
        <v>10</v>
      </c>
      <c r="AA3" t="n">
        <v>130.0833057400819</v>
      </c>
      <c r="AB3" t="n">
        <v>177.9857177839221</v>
      </c>
      <c r="AC3" t="n">
        <v>160.9990106831982</v>
      </c>
      <c r="AD3" t="n">
        <v>130083.3057400819</v>
      </c>
      <c r="AE3" t="n">
        <v>177985.7177839221</v>
      </c>
      <c r="AF3" t="n">
        <v>4.032329086915725e-06</v>
      </c>
      <c r="AG3" t="n">
        <v>8</v>
      </c>
      <c r="AH3" t="n">
        <v>160999.0106831981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2.8464</v>
      </c>
      <c r="E4" t="n">
        <v>35.13</v>
      </c>
      <c r="F4" t="n">
        <v>32.82</v>
      </c>
      <c r="G4" t="n">
        <v>35.81</v>
      </c>
      <c r="H4" t="n">
        <v>1.22</v>
      </c>
      <c r="I4" t="n">
        <v>55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131.72</v>
      </c>
      <c r="Q4" t="n">
        <v>795.64</v>
      </c>
      <c r="R4" t="n">
        <v>122.69</v>
      </c>
      <c r="S4" t="n">
        <v>51.23</v>
      </c>
      <c r="T4" t="n">
        <v>34441.25</v>
      </c>
      <c r="U4" t="n">
        <v>0.42</v>
      </c>
      <c r="V4" t="n">
        <v>0.88</v>
      </c>
      <c r="W4" t="n">
        <v>0.27</v>
      </c>
      <c r="X4" t="n">
        <v>2.12</v>
      </c>
      <c r="Y4" t="n">
        <v>0.5</v>
      </c>
      <c r="Z4" t="n">
        <v>10</v>
      </c>
      <c r="AA4" t="n">
        <v>131.3513780288056</v>
      </c>
      <c r="AB4" t="n">
        <v>179.720750232754</v>
      </c>
      <c r="AC4" t="n">
        <v>162.5684540702475</v>
      </c>
      <c r="AD4" t="n">
        <v>131351.3780288056</v>
      </c>
      <c r="AE4" t="n">
        <v>179720.750232754</v>
      </c>
      <c r="AF4" t="n">
        <v>4.031054512343947e-06</v>
      </c>
      <c r="AG4" t="n">
        <v>8</v>
      </c>
      <c r="AH4" t="n">
        <v>162568.4540702475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1.7131</v>
      </c>
      <c r="E2" t="n">
        <v>58.37</v>
      </c>
      <c r="F2" t="n">
        <v>45.34</v>
      </c>
      <c r="G2" t="n">
        <v>7.27</v>
      </c>
      <c r="H2" t="n">
        <v>0.12</v>
      </c>
      <c r="I2" t="n">
        <v>374</v>
      </c>
      <c r="J2" t="n">
        <v>141.81</v>
      </c>
      <c r="K2" t="n">
        <v>47.83</v>
      </c>
      <c r="L2" t="n">
        <v>1</v>
      </c>
      <c r="M2" t="n">
        <v>372</v>
      </c>
      <c r="N2" t="n">
        <v>22.98</v>
      </c>
      <c r="O2" t="n">
        <v>17723.39</v>
      </c>
      <c r="P2" t="n">
        <v>512.5700000000001</v>
      </c>
      <c r="Q2" t="n">
        <v>795.8200000000001</v>
      </c>
      <c r="R2" t="n">
        <v>544.9400000000001</v>
      </c>
      <c r="S2" t="n">
        <v>51.23</v>
      </c>
      <c r="T2" t="n">
        <v>243972.85</v>
      </c>
      <c r="U2" t="n">
        <v>0.09</v>
      </c>
      <c r="V2" t="n">
        <v>0.64</v>
      </c>
      <c r="W2" t="n">
        <v>0.7</v>
      </c>
      <c r="X2" t="n">
        <v>14.63</v>
      </c>
      <c r="Y2" t="n">
        <v>0.5</v>
      </c>
      <c r="Z2" t="n">
        <v>10</v>
      </c>
      <c r="AA2" t="n">
        <v>547.302217987518</v>
      </c>
      <c r="AB2" t="n">
        <v>748.843039920293</v>
      </c>
      <c r="AC2" t="n">
        <v>677.3745111981071</v>
      </c>
      <c r="AD2" t="n">
        <v>547302.2179875181</v>
      </c>
      <c r="AE2" t="n">
        <v>748843.039920293</v>
      </c>
      <c r="AF2" t="n">
        <v>2.286931719937322e-06</v>
      </c>
      <c r="AG2" t="n">
        <v>13</v>
      </c>
      <c r="AH2" t="n">
        <v>677374.5111981072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2.3414</v>
      </c>
      <c r="E3" t="n">
        <v>42.71</v>
      </c>
      <c r="F3" t="n">
        <v>36.23</v>
      </c>
      <c r="G3" t="n">
        <v>14.79</v>
      </c>
      <c r="H3" t="n">
        <v>0.25</v>
      </c>
      <c r="I3" t="n">
        <v>147</v>
      </c>
      <c r="J3" t="n">
        <v>143.17</v>
      </c>
      <c r="K3" t="n">
        <v>47.83</v>
      </c>
      <c r="L3" t="n">
        <v>2</v>
      </c>
      <c r="M3" t="n">
        <v>145</v>
      </c>
      <c r="N3" t="n">
        <v>23.34</v>
      </c>
      <c r="O3" t="n">
        <v>17891.86</v>
      </c>
      <c r="P3" t="n">
        <v>404.97</v>
      </c>
      <c r="Q3" t="n">
        <v>795.75</v>
      </c>
      <c r="R3" t="n">
        <v>239.28</v>
      </c>
      <c r="S3" t="n">
        <v>51.23</v>
      </c>
      <c r="T3" t="n">
        <v>92276.71000000001</v>
      </c>
      <c r="U3" t="n">
        <v>0.21</v>
      </c>
      <c r="V3" t="n">
        <v>0.8</v>
      </c>
      <c r="W3" t="n">
        <v>0.34</v>
      </c>
      <c r="X3" t="n">
        <v>5.53</v>
      </c>
      <c r="Y3" t="n">
        <v>0.5</v>
      </c>
      <c r="Z3" t="n">
        <v>10</v>
      </c>
      <c r="AA3" t="n">
        <v>336.0925018974895</v>
      </c>
      <c r="AB3" t="n">
        <v>459.8565884508678</v>
      </c>
      <c r="AC3" t="n">
        <v>415.9685210618916</v>
      </c>
      <c r="AD3" t="n">
        <v>336092.5018974895</v>
      </c>
      <c r="AE3" t="n">
        <v>459856.5884508678</v>
      </c>
      <c r="AF3" t="n">
        <v>3.125691395167385e-06</v>
      </c>
      <c r="AG3" t="n">
        <v>10</v>
      </c>
      <c r="AH3" t="n">
        <v>415968.5210618916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2.5627</v>
      </c>
      <c r="E4" t="n">
        <v>39.02</v>
      </c>
      <c r="F4" t="n">
        <v>34.14</v>
      </c>
      <c r="G4" t="n">
        <v>22.26</v>
      </c>
      <c r="H4" t="n">
        <v>0.37</v>
      </c>
      <c r="I4" t="n">
        <v>92</v>
      </c>
      <c r="J4" t="n">
        <v>144.54</v>
      </c>
      <c r="K4" t="n">
        <v>47.83</v>
      </c>
      <c r="L4" t="n">
        <v>3</v>
      </c>
      <c r="M4" t="n">
        <v>90</v>
      </c>
      <c r="N4" t="n">
        <v>23.71</v>
      </c>
      <c r="O4" t="n">
        <v>18060.85</v>
      </c>
      <c r="P4" t="n">
        <v>377.44</v>
      </c>
      <c r="Q4" t="n">
        <v>795.65</v>
      </c>
      <c r="R4" t="n">
        <v>169.14</v>
      </c>
      <c r="S4" t="n">
        <v>51.23</v>
      </c>
      <c r="T4" t="n">
        <v>57480.58</v>
      </c>
      <c r="U4" t="n">
        <v>0.3</v>
      </c>
      <c r="V4" t="n">
        <v>0.85</v>
      </c>
      <c r="W4" t="n">
        <v>0.25</v>
      </c>
      <c r="X4" t="n">
        <v>3.43</v>
      </c>
      <c r="Y4" t="n">
        <v>0.5</v>
      </c>
      <c r="Z4" t="n">
        <v>10</v>
      </c>
      <c r="AA4" t="n">
        <v>290.306159622283</v>
      </c>
      <c r="AB4" t="n">
        <v>397.20969499907</v>
      </c>
      <c r="AC4" t="n">
        <v>359.3005591956663</v>
      </c>
      <c r="AD4" t="n">
        <v>290306.159622283</v>
      </c>
      <c r="AE4" t="n">
        <v>397209.69499907</v>
      </c>
      <c r="AF4" t="n">
        <v>3.42111956026115e-06</v>
      </c>
      <c r="AG4" t="n">
        <v>9</v>
      </c>
      <c r="AH4" t="n">
        <v>359300.5591956663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2.6732</v>
      </c>
      <c r="E5" t="n">
        <v>37.41</v>
      </c>
      <c r="F5" t="n">
        <v>33.24</v>
      </c>
      <c r="G5" t="n">
        <v>29.77</v>
      </c>
      <c r="H5" t="n">
        <v>0.49</v>
      </c>
      <c r="I5" t="n">
        <v>67</v>
      </c>
      <c r="J5" t="n">
        <v>145.92</v>
      </c>
      <c r="K5" t="n">
        <v>47.83</v>
      </c>
      <c r="L5" t="n">
        <v>4</v>
      </c>
      <c r="M5" t="n">
        <v>65</v>
      </c>
      <c r="N5" t="n">
        <v>24.09</v>
      </c>
      <c r="O5" t="n">
        <v>18230.35</v>
      </c>
      <c r="P5" t="n">
        <v>363.31</v>
      </c>
      <c r="Q5" t="n">
        <v>795.6900000000001</v>
      </c>
      <c r="R5" t="n">
        <v>139.39</v>
      </c>
      <c r="S5" t="n">
        <v>51.23</v>
      </c>
      <c r="T5" t="n">
        <v>42732.09</v>
      </c>
      <c r="U5" t="n">
        <v>0.37</v>
      </c>
      <c r="V5" t="n">
        <v>0.87</v>
      </c>
      <c r="W5" t="n">
        <v>0.21</v>
      </c>
      <c r="X5" t="n">
        <v>2.54</v>
      </c>
      <c r="Y5" t="n">
        <v>0.5</v>
      </c>
      <c r="Z5" t="n">
        <v>10</v>
      </c>
      <c r="AA5" t="n">
        <v>273.4826400878632</v>
      </c>
      <c r="AB5" t="n">
        <v>374.1910133707769</v>
      </c>
      <c r="AC5" t="n">
        <v>338.4787482350549</v>
      </c>
      <c r="AD5" t="n">
        <v>273482.6400878631</v>
      </c>
      <c r="AE5" t="n">
        <v>374191.0133707769</v>
      </c>
      <c r="AF5" t="n">
        <v>3.568633397779727e-06</v>
      </c>
      <c r="AG5" t="n">
        <v>9</v>
      </c>
      <c r="AH5" t="n">
        <v>338478.7482350548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2.752</v>
      </c>
      <c r="E6" t="n">
        <v>36.34</v>
      </c>
      <c r="F6" t="n">
        <v>32.61</v>
      </c>
      <c r="G6" t="n">
        <v>37.62</v>
      </c>
      <c r="H6" t="n">
        <v>0.6</v>
      </c>
      <c r="I6" t="n">
        <v>52</v>
      </c>
      <c r="J6" t="n">
        <v>147.3</v>
      </c>
      <c r="K6" t="n">
        <v>47.83</v>
      </c>
      <c r="L6" t="n">
        <v>5</v>
      </c>
      <c r="M6" t="n">
        <v>50</v>
      </c>
      <c r="N6" t="n">
        <v>24.47</v>
      </c>
      <c r="O6" t="n">
        <v>18400.38</v>
      </c>
      <c r="P6" t="n">
        <v>352.65</v>
      </c>
      <c r="Q6" t="n">
        <v>795.6799999999999</v>
      </c>
      <c r="R6" t="n">
        <v>118.13</v>
      </c>
      <c r="S6" t="n">
        <v>51.23</v>
      </c>
      <c r="T6" t="n">
        <v>32173.99</v>
      </c>
      <c r="U6" t="n">
        <v>0.43</v>
      </c>
      <c r="V6" t="n">
        <v>0.89</v>
      </c>
      <c r="W6" t="n">
        <v>0.19</v>
      </c>
      <c r="X6" t="n">
        <v>1.9</v>
      </c>
      <c r="Y6" t="n">
        <v>0.5</v>
      </c>
      <c r="Z6" t="n">
        <v>10</v>
      </c>
      <c r="AA6" t="n">
        <v>254.4499621876376</v>
      </c>
      <c r="AB6" t="n">
        <v>348.1496638050352</v>
      </c>
      <c r="AC6" t="n">
        <v>314.9227485227087</v>
      </c>
      <c r="AD6" t="n">
        <v>254449.9621876376</v>
      </c>
      <c r="AE6" t="n">
        <v>348149.6638050352</v>
      </c>
      <c r="AF6" t="n">
        <v>3.673828785983019e-06</v>
      </c>
      <c r="AG6" t="n">
        <v>8</v>
      </c>
      <c r="AH6" t="n">
        <v>314922.7485227087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2.7978</v>
      </c>
      <c r="E7" t="n">
        <v>35.74</v>
      </c>
      <c r="F7" t="n">
        <v>32.27</v>
      </c>
      <c r="G7" t="n">
        <v>45.03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41</v>
      </c>
      <c r="N7" t="n">
        <v>24.85</v>
      </c>
      <c r="O7" t="n">
        <v>18570.94</v>
      </c>
      <c r="P7" t="n">
        <v>344.47</v>
      </c>
      <c r="Q7" t="n">
        <v>795.65</v>
      </c>
      <c r="R7" t="n">
        <v>106.82</v>
      </c>
      <c r="S7" t="n">
        <v>51.23</v>
      </c>
      <c r="T7" t="n">
        <v>26567.4</v>
      </c>
      <c r="U7" t="n">
        <v>0.48</v>
      </c>
      <c r="V7" t="n">
        <v>0.89</v>
      </c>
      <c r="W7" t="n">
        <v>0.18</v>
      </c>
      <c r="X7" t="n">
        <v>1.57</v>
      </c>
      <c r="Y7" t="n">
        <v>0.5</v>
      </c>
      <c r="Z7" t="n">
        <v>10</v>
      </c>
      <c r="AA7" t="n">
        <v>247.1385519307956</v>
      </c>
      <c r="AB7" t="n">
        <v>338.1458697349734</v>
      </c>
      <c r="AC7" t="n">
        <v>305.8737025182771</v>
      </c>
      <c r="AD7" t="n">
        <v>247138.5519307956</v>
      </c>
      <c r="AE7" t="n">
        <v>338145.8697349734</v>
      </c>
      <c r="AF7" t="n">
        <v>3.734970267959045e-06</v>
      </c>
      <c r="AG7" t="n">
        <v>8</v>
      </c>
      <c r="AH7" t="n">
        <v>305873.7025182771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2.8535</v>
      </c>
      <c r="E8" t="n">
        <v>35.04</v>
      </c>
      <c r="F8" t="n">
        <v>31.78</v>
      </c>
      <c r="G8" t="n">
        <v>52.96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335.88</v>
      </c>
      <c r="Q8" t="n">
        <v>795.64</v>
      </c>
      <c r="R8" t="n">
        <v>89.59999999999999</v>
      </c>
      <c r="S8" t="n">
        <v>51.23</v>
      </c>
      <c r="T8" t="n">
        <v>17989.76</v>
      </c>
      <c r="U8" t="n">
        <v>0.57</v>
      </c>
      <c r="V8" t="n">
        <v>0.91</v>
      </c>
      <c r="W8" t="n">
        <v>0.17</v>
      </c>
      <c r="X8" t="n">
        <v>1.07</v>
      </c>
      <c r="Y8" t="n">
        <v>0.5</v>
      </c>
      <c r="Z8" t="n">
        <v>10</v>
      </c>
      <c r="AA8" t="n">
        <v>239.1697841366135</v>
      </c>
      <c r="AB8" t="n">
        <v>327.2426500817555</v>
      </c>
      <c r="AC8" t="n">
        <v>296.011070845994</v>
      </c>
      <c r="AD8" t="n">
        <v>239169.7841366135</v>
      </c>
      <c r="AE8" t="n">
        <v>327242.6500817555</v>
      </c>
      <c r="AF8" t="n">
        <v>3.809327921803251e-06</v>
      </c>
      <c r="AG8" t="n">
        <v>8</v>
      </c>
      <c r="AH8" t="n">
        <v>296011.070845994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2.8579</v>
      </c>
      <c r="E9" t="n">
        <v>34.99</v>
      </c>
      <c r="F9" t="n">
        <v>31.87</v>
      </c>
      <c r="G9" t="n">
        <v>61.68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333</v>
      </c>
      <c r="Q9" t="n">
        <v>795.64</v>
      </c>
      <c r="R9" t="n">
        <v>93.3</v>
      </c>
      <c r="S9" t="n">
        <v>51.23</v>
      </c>
      <c r="T9" t="n">
        <v>19864.18</v>
      </c>
      <c r="U9" t="n">
        <v>0.55</v>
      </c>
      <c r="V9" t="n">
        <v>0.91</v>
      </c>
      <c r="W9" t="n">
        <v>0.16</v>
      </c>
      <c r="X9" t="n">
        <v>1.16</v>
      </c>
      <c r="Y9" t="n">
        <v>0.5</v>
      </c>
      <c r="Z9" t="n">
        <v>10</v>
      </c>
      <c r="AA9" t="n">
        <v>237.5740380513825</v>
      </c>
      <c r="AB9" t="n">
        <v>325.0592798885948</v>
      </c>
      <c r="AC9" t="n">
        <v>294.0360784396885</v>
      </c>
      <c r="AD9" t="n">
        <v>237574.0380513825</v>
      </c>
      <c r="AE9" t="n">
        <v>325059.2798885948</v>
      </c>
      <c r="AF9" t="n">
        <v>3.815201775966887e-06</v>
      </c>
      <c r="AG9" t="n">
        <v>8</v>
      </c>
      <c r="AH9" t="n">
        <v>294036.0784396885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2.8831</v>
      </c>
      <c r="E10" t="n">
        <v>34.68</v>
      </c>
      <c r="F10" t="n">
        <v>31.68</v>
      </c>
      <c r="G10" t="n">
        <v>70.39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326.51</v>
      </c>
      <c r="Q10" t="n">
        <v>795.64</v>
      </c>
      <c r="R10" t="n">
        <v>86.93000000000001</v>
      </c>
      <c r="S10" t="n">
        <v>51.23</v>
      </c>
      <c r="T10" t="n">
        <v>16702.49</v>
      </c>
      <c r="U10" t="n">
        <v>0.59</v>
      </c>
      <c r="V10" t="n">
        <v>0.91</v>
      </c>
      <c r="W10" t="n">
        <v>0.15</v>
      </c>
      <c r="X10" t="n">
        <v>0.97</v>
      </c>
      <c r="Y10" t="n">
        <v>0.5</v>
      </c>
      <c r="Z10" t="n">
        <v>10</v>
      </c>
      <c r="AA10" t="n">
        <v>232.8774709947311</v>
      </c>
      <c r="AB10" t="n">
        <v>318.6332296437724</v>
      </c>
      <c r="AC10" t="n">
        <v>288.2233214112117</v>
      </c>
      <c r="AD10" t="n">
        <v>232877.4709947311</v>
      </c>
      <c r="AE10" t="n">
        <v>318633.2296437724</v>
      </c>
      <c r="AF10" t="n">
        <v>3.848842940722255e-06</v>
      </c>
      <c r="AG10" t="n">
        <v>8</v>
      </c>
      <c r="AH10" t="n">
        <v>288223.3214112117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2.9008</v>
      </c>
      <c r="E11" t="n">
        <v>34.47</v>
      </c>
      <c r="F11" t="n">
        <v>31.55</v>
      </c>
      <c r="G11" t="n">
        <v>78.88</v>
      </c>
      <c r="H11" t="n">
        <v>1.15</v>
      </c>
      <c r="I11" t="n">
        <v>24</v>
      </c>
      <c r="J11" t="n">
        <v>154.25</v>
      </c>
      <c r="K11" t="n">
        <v>47.83</v>
      </c>
      <c r="L11" t="n">
        <v>10</v>
      </c>
      <c r="M11" t="n">
        <v>22</v>
      </c>
      <c r="N11" t="n">
        <v>26.43</v>
      </c>
      <c r="O11" t="n">
        <v>19258.55</v>
      </c>
      <c r="P11" t="n">
        <v>320.55</v>
      </c>
      <c r="Q11" t="n">
        <v>795.64</v>
      </c>
      <c r="R11" t="n">
        <v>82.77</v>
      </c>
      <c r="S11" t="n">
        <v>51.23</v>
      </c>
      <c r="T11" t="n">
        <v>14637.99</v>
      </c>
      <c r="U11" t="n">
        <v>0.62</v>
      </c>
      <c r="V11" t="n">
        <v>0.91</v>
      </c>
      <c r="W11" t="n">
        <v>0.15</v>
      </c>
      <c r="X11" t="n">
        <v>0.85</v>
      </c>
      <c r="Y11" t="n">
        <v>0.5</v>
      </c>
      <c r="Z11" t="n">
        <v>10</v>
      </c>
      <c r="AA11" t="n">
        <v>228.9719546126556</v>
      </c>
      <c r="AB11" t="n">
        <v>313.2895298305967</v>
      </c>
      <c r="AC11" t="n">
        <v>283.3896168082742</v>
      </c>
      <c r="AD11" t="n">
        <v>228971.9546126556</v>
      </c>
      <c r="AE11" t="n">
        <v>313289.5298305968</v>
      </c>
      <c r="AF11" t="n">
        <v>3.872471854062334e-06</v>
      </c>
      <c r="AG11" t="n">
        <v>8</v>
      </c>
      <c r="AH11" t="n">
        <v>283389.6168082742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2.9101</v>
      </c>
      <c r="E12" t="n">
        <v>34.36</v>
      </c>
      <c r="F12" t="n">
        <v>31.5</v>
      </c>
      <c r="G12" t="n">
        <v>85.91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20</v>
      </c>
      <c r="N12" t="n">
        <v>26.83</v>
      </c>
      <c r="O12" t="n">
        <v>19431.82</v>
      </c>
      <c r="P12" t="n">
        <v>316.31</v>
      </c>
      <c r="Q12" t="n">
        <v>795.65</v>
      </c>
      <c r="R12" t="n">
        <v>80.89</v>
      </c>
      <c r="S12" t="n">
        <v>51.23</v>
      </c>
      <c r="T12" t="n">
        <v>13705.05</v>
      </c>
      <c r="U12" t="n">
        <v>0.63</v>
      </c>
      <c r="V12" t="n">
        <v>0.92</v>
      </c>
      <c r="W12" t="n">
        <v>0.15</v>
      </c>
      <c r="X12" t="n">
        <v>0.79</v>
      </c>
      <c r="Y12" t="n">
        <v>0.5</v>
      </c>
      <c r="Z12" t="n">
        <v>10</v>
      </c>
      <c r="AA12" t="n">
        <v>226.4302899093158</v>
      </c>
      <c r="AB12" t="n">
        <v>309.8119120531561</v>
      </c>
      <c r="AC12" t="n">
        <v>280.2438979906441</v>
      </c>
      <c r="AD12" t="n">
        <v>226430.2899093158</v>
      </c>
      <c r="AE12" t="n">
        <v>309811.9120531561</v>
      </c>
      <c r="AF12" t="n">
        <v>3.884887045817291e-06</v>
      </c>
      <c r="AG12" t="n">
        <v>8</v>
      </c>
      <c r="AH12" t="n">
        <v>280243.8979906442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2.9226</v>
      </c>
      <c r="E13" t="n">
        <v>34.22</v>
      </c>
      <c r="F13" t="n">
        <v>31.41</v>
      </c>
      <c r="G13" t="n">
        <v>94.23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18</v>
      </c>
      <c r="N13" t="n">
        <v>27.24</v>
      </c>
      <c r="O13" t="n">
        <v>19605.66</v>
      </c>
      <c r="P13" t="n">
        <v>310.97</v>
      </c>
      <c r="Q13" t="n">
        <v>795.64</v>
      </c>
      <c r="R13" t="n">
        <v>77.94</v>
      </c>
      <c r="S13" t="n">
        <v>51.23</v>
      </c>
      <c r="T13" t="n">
        <v>12242.6</v>
      </c>
      <c r="U13" t="n">
        <v>0.66</v>
      </c>
      <c r="V13" t="n">
        <v>0.92</v>
      </c>
      <c r="W13" t="n">
        <v>0.14</v>
      </c>
      <c r="X13" t="n">
        <v>0.7</v>
      </c>
      <c r="Y13" t="n">
        <v>0.5</v>
      </c>
      <c r="Z13" t="n">
        <v>10</v>
      </c>
      <c r="AA13" t="n">
        <v>223.1947759454577</v>
      </c>
      <c r="AB13" t="n">
        <v>305.3849391070057</v>
      </c>
      <c r="AC13" t="n">
        <v>276.2394291291773</v>
      </c>
      <c r="AD13" t="n">
        <v>223194.7759454577</v>
      </c>
      <c r="AE13" t="n">
        <v>305384.9391070057</v>
      </c>
      <c r="AF13" t="n">
        <v>3.901574131509438e-06</v>
      </c>
      <c r="AG13" t="n">
        <v>8</v>
      </c>
      <c r="AH13" t="n">
        <v>276239.4291291773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2.9471</v>
      </c>
      <c r="E14" t="n">
        <v>33.93</v>
      </c>
      <c r="F14" t="n">
        <v>31.18</v>
      </c>
      <c r="G14" t="n">
        <v>103.94</v>
      </c>
      <c r="H14" t="n">
        <v>1.45</v>
      </c>
      <c r="I14" t="n">
        <v>18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303.81</v>
      </c>
      <c r="Q14" t="n">
        <v>795.64</v>
      </c>
      <c r="R14" t="n">
        <v>70.41</v>
      </c>
      <c r="S14" t="n">
        <v>51.23</v>
      </c>
      <c r="T14" t="n">
        <v>8486.639999999999</v>
      </c>
      <c r="U14" t="n">
        <v>0.73</v>
      </c>
      <c r="V14" t="n">
        <v>0.93</v>
      </c>
      <c r="W14" t="n">
        <v>0.13</v>
      </c>
      <c r="X14" t="n">
        <v>0.48</v>
      </c>
      <c r="Y14" t="n">
        <v>0.5</v>
      </c>
      <c r="Z14" t="n">
        <v>10</v>
      </c>
      <c r="AA14" t="n">
        <v>218.4314824803224</v>
      </c>
      <c r="AB14" t="n">
        <v>298.8675908463342</v>
      </c>
      <c r="AC14" t="n">
        <v>270.3440874393465</v>
      </c>
      <c r="AD14" t="n">
        <v>218431.4824803224</v>
      </c>
      <c r="AE14" t="n">
        <v>298867.5908463342</v>
      </c>
      <c r="AF14" t="n">
        <v>3.934280819466045e-06</v>
      </c>
      <c r="AG14" t="n">
        <v>8</v>
      </c>
      <c r="AH14" t="n">
        <v>270344.0874393465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2.9388</v>
      </c>
      <c r="E15" t="n">
        <v>34.03</v>
      </c>
      <c r="F15" t="n">
        <v>31.31</v>
      </c>
      <c r="G15" t="n">
        <v>110.5</v>
      </c>
      <c r="H15" t="n">
        <v>1.55</v>
      </c>
      <c r="I15" t="n">
        <v>17</v>
      </c>
      <c r="J15" t="n">
        <v>159.9</v>
      </c>
      <c r="K15" t="n">
        <v>47.83</v>
      </c>
      <c r="L15" t="n">
        <v>14</v>
      </c>
      <c r="M15" t="n">
        <v>15</v>
      </c>
      <c r="N15" t="n">
        <v>28.07</v>
      </c>
      <c r="O15" t="n">
        <v>19955.16</v>
      </c>
      <c r="P15" t="n">
        <v>299.32</v>
      </c>
      <c r="Q15" t="n">
        <v>795.64</v>
      </c>
      <c r="R15" t="n">
        <v>74.63</v>
      </c>
      <c r="S15" t="n">
        <v>51.23</v>
      </c>
      <c r="T15" t="n">
        <v>10599.75</v>
      </c>
      <c r="U15" t="n">
        <v>0.6899999999999999</v>
      </c>
      <c r="V15" t="n">
        <v>0.92</v>
      </c>
      <c r="W15" t="n">
        <v>0.13</v>
      </c>
      <c r="X15" t="n">
        <v>0.6</v>
      </c>
      <c r="Y15" t="n">
        <v>0.5</v>
      </c>
      <c r="Z15" t="n">
        <v>10</v>
      </c>
      <c r="AA15" t="n">
        <v>216.8616988839451</v>
      </c>
      <c r="AB15" t="n">
        <v>296.7197436758074</v>
      </c>
      <c r="AC15" t="n">
        <v>268.4012277882517</v>
      </c>
      <c r="AD15" t="n">
        <v>216861.6988839452</v>
      </c>
      <c r="AE15" t="n">
        <v>296719.7436758074</v>
      </c>
      <c r="AF15" t="n">
        <v>3.92320059456646e-06</v>
      </c>
      <c r="AG15" t="n">
        <v>8</v>
      </c>
      <c r="AH15" t="n">
        <v>268401.2277882517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2.9432</v>
      </c>
      <c r="E16" t="n">
        <v>33.98</v>
      </c>
      <c r="F16" t="n">
        <v>31.29</v>
      </c>
      <c r="G16" t="n">
        <v>117.32</v>
      </c>
      <c r="H16" t="n">
        <v>1.65</v>
      </c>
      <c r="I16" t="n">
        <v>16</v>
      </c>
      <c r="J16" t="n">
        <v>161.32</v>
      </c>
      <c r="K16" t="n">
        <v>47.83</v>
      </c>
      <c r="L16" t="n">
        <v>15</v>
      </c>
      <c r="M16" t="n">
        <v>14</v>
      </c>
      <c r="N16" t="n">
        <v>28.5</v>
      </c>
      <c r="O16" t="n">
        <v>20130.71</v>
      </c>
      <c r="P16" t="n">
        <v>294.6</v>
      </c>
      <c r="Q16" t="n">
        <v>795.64</v>
      </c>
      <c r="R16" t="n">
        <v>73.95</v>
      </c>
      <c r="S16" t="n">
        <v>51.23</v>
      </c>
      <c r="T16" t="n">
        <v>10264.35</v>
      </c>
      <c r="U16" t="n">
        <v>0.6899999999999999</v>
      </c>
      <c r="V16" t="n">
        <v>0.92</v>
      </c>
      <c r="W16" t="n">
        <v>0.13</v>
      </c>
      <c r="X16" t="n">
        <v>0.58</v>
      </c>
      <c r="Y16" t="n">
        <v>0.5</v>
      </c>
      <c r="Z16" t="n">
        <v>10</v>
      </c>
      <c r="AA16" t="n">
        <v>214.4381757436224</v>
      </c>
      <c r="AB16" t="n">
        <v>293.4037723969245</v>
      </c>
      <c r="AC16" t="n">
        <v>265.4017281542293</v>
      </c>
      <c r="AD16" t="n">
        <v>214438.1757436224</v>
      </c>
      <c r="AE16" t="n">
        <v>293403.7723969244</v>
      </c>
      <c r="AF16" t="n">
        <v>3.929074448730096e-06</v>
      </c>
      <c r="AG16" t="n">
        <v>8</v>
      </c>
      <c r="AH16" t="n">
        <v>265401.7281542293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2.9568</v>
      </c>
      <c r="E17" t="n">
        <v>33.82</v>
      </c>
      <c r="F17" t="n">
        <v>31.19</v>
      </c>
      <c r="G17" t="n">
        <v>133.66</v>
      </c>
      <c r="H17" t="n">
        <v>1.74</v>
      </c>
      <c r="I17" t="n">
        <v>14</v>
      </c>
      <c r="J17" t="n">
        <v>162.75</v>
      </c>
      <c r="K17" t="n">
        <v>47.83</v>
      </c>
      <c r="L17" t="n">
        <v>16</v>
      </c>
      <c r="M17" t="n">
        <v>11</v>
      </c>
      <c r="N17" t="n">
        <v>28.92</v>
      </c>
      <c r="O17" t="n">
        <v>20306.85</v>
      </c>
      <c r="P17" t="n">
        <v>288.71</v>
      </c>
      <c r="Q17" t="n">
        <v>795.64</v>
      </c>
      <c r="R17" t="n">
        <v>70.5</v>
      </c>
      <c r="S17" t="n">
        <v>51.23</v>
      </c>
      <c r="T17" t="n">
        <v>8550</v>
      </c>
      <c r="U17" t="n">
        <v>0.73</v>
      </c>
      <c r="V17" t="n">
        <v>0.93</v>
      </c>
      <c r="W17" t="n">
        <v>0.13</v>
      </c>
      <c r="X17" t="n">
        <v>0.48</v>
      </c>
      <c r="Y17" t="n">
        <v>0.5</v>
      </c>
      <c r="Z17" t="n">
        <v>10</v>
      </c>
      <c r="AA17" t="n">
        <v>210.9758957336435</v>
      </c>
      <c r="AB17" t="n">
        <v>288.6665281422598</v>
      </c>
      <c r="AC17" t="n">
        <v>261.1165998424643</v>
      </c>
      <c r="AD17" t="n">
        <v>210975.8957336435</v>
      </c>
      <c r="AE17" t="n">
        <v>288666.5281422598</v>
      </c>
      <c r="AF17" t="n">
        <v>3.947229997963151e-06</v>
      </c>
      <c r="AG17" t="n">
        <v>8</v>
      </c>
      <c r="AH17" t="n">
        <v>261116.5998424643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2.9548</v>
      </c>
      <c r="E18" t="n">
        <v>33.84</v>
      </c>
      <c r="F18" t="n">
        <v>31.21</v>
      </c>
      <c r="G18" t="n">
        <v>133.76</v>
      </c>
      <c r="H18" t="n">
        <v>1.83</v>
      </c>
      <c r="I18" t="n">
        <v>14</v>
      </c>
      <c r="J18" t="n">
        <v>164.19</v>
      </c>
      <c r="K18" t="n">
        <v>47.83</v>
      </c>
      <c r="L18" t="n">
        <v>17</v>
      </c>
      <c r="M18" t="n">
        <v>10</v>
      </c>
      <c r="N18" t="n">
        <v>29.36</v>
      </c>
      <c r="O18" t="n">
        <v>20483.57</v>
      </c>
      <c r="P18" t="n">
        <v>286.4</v>
      </c>
      <c r="Q18" t="n">
        <v>795.64</v>
      </c>
      <c r="R18" t="n">
        <v>71.28</v>
      </c>
      <c r="S18" t="n">
        <v>51.23</v>
      </c>
      <c r="T18" t="n">
        <v>8939.360000000001</v>
      </c>
      <c r="U18" t="n">
        <v>0.72</v>
      </c>
      <c r="V18" t="n">
        <v>0.92</v>
      </c>
      <c r="W18" t="n">
        <v>0.13</v>
      </c>
      <c r="X18" t="n">
        <v>0.51</v>
      </c>
      <c r="Y18" t="n">
        <v>0.5</v>
      </c>
      <c r="Z18" t="n">
        <v>10</v>
      </c>
      <c r="AA18" t="n">
        <v>210.0233616280207</v>
      </c>
      <c r="AB18" t="n">
        <v>287.3632289561084</v>
      </c>
      <c r="AC18" t="n">
        <v>259.9376857014469</v>
      </c>
      <c r="AD18" t="n">
        <v>210023.3616280207</v>
      </c>
      <c r="AE18" t="n">
        <v>287363.2289561084</v>
      </c>
      <c r="AF18" t="n">
        <v>3.944560064252408e-06</v>
      </c>
      <c r="AG18" t="n">
        <v>8</v>
      </c>
      <c r="AH18" t="n">
        <v>259937.6857014469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2.9694</v>
      </c>
      <c r="E19" t="n">
        <v>33.68</v>
      </c>
      <c r="F19" t="n">
        <v>31.07</v>
      </c>
      <c r="G19" t="n">
        <v>143.42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4</v>
      </c>
      <c r="N19" t="n">
        <v>29.8</v>
      </c>
      <c r="O19" t="n">
        <v>20660.89</v>
      </c>
      <c r="P19" t="n">
        <v>282.59</v>
      </c>
      <c r="Q19" t="n">
        <v>795.67</v>
      </c>
      <c r="R19" t="n">
        <v>66.23999999999999</v>
      </c>
      <c r="S19" t="n">
        <v>51.23</v>
      </c>
      <c r="T19" t="n">
        <v>6424.84</v>
      </c>
      <c r="U19" t="n">
        <v>0.77</v>
      </c>
      <c r="V19" t="n">
        <v>0.93</v>
      </c>
      <c r="W19" t="n">
        <v>0.14</v>
      </c>
      <c r="X19" t="n">
        <v>0.37</v>
      </c>
      <c r="Y19" t="n">
        <v>0.5</v>
      </c>
      <c r="Z19" t="n">
        <v>10</v>
      </c>
      <c r="AA19" t="n">
        <v>207.4786819086814</v>
      </c>
      <c r="AB19" t="n">
        <v>283.8814859007641</v>
      </c>
      <c r="AC19" t="n">
        <v>256.7882353166465</v>
      </c>
      <c r="AD19" t="n">
        <v>207478.6819086814</v>
      </c>
      <c r="AE19" t="n">
        <v>283881.4859007641</v>
      </c>
      <c r="AF19" t="n">
        <v>3.964050580340835e-06</v>
      </c>
      <c r="AG19" t="n">
        <v>8</v>
      </c>
      <c r="AH19" t="n">
        <v>256788.2353166465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2.9675</v>
      </c>
      <c r="E20" t="n">
        <v>33.7</v>
      </c>
      <c r="F20" t="n">
        <v>31.09</v>
      </c>
      <c r="G20" t="n">
        <v>143.51</v>
      </c>
      <c r="H20" t="n">
        <v>2.02</v>
      </c>
      <c r="I20" t="n">
        <v>13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284.23</v>
      </c>
      <c r="Q20" t="n">
        <v>795.64</v>
      </c>
      <c r="R20" t="n">
        <v>66.87</v>
      </c>
      <c r="S20" t="n">
        <v>51.23</v>
      </c>
      <c r="T20" t="n">
        <v>6738.54</v>
      </c>
      <c r="U20" t="n">
        <v>0.77</v>
      </c>
      <c r="V20" t="n">
        <v>0.93</v>
      </c>
      <c r="W20" t="n">
        <v>0.14</v>
      </c>
      <c r="X20" t="n">
        <v>0.39</v>
      </c>
      <c r="Y20" t="n">
        <v>0.5</v>
      </c>
      <c r="Z20" t="n">
        <v>10</v>
      </c>
      <c r="AA20" t="n">
        <v>208.3338978187184</v>
      </c>
      <c r="AB20" t="n">
        <v>285.0516300383392</v>
      </c>
      <c r="AC20" t="n">
        <v>257.8467025400394</v>
      </c>
      <c r="AD20" t="n">
        <v>208333.8978187184</v>
      </c>
      <c r="AE20" t="n">
        <v>285051.6300383392</v>
      </c>
      <c r="AF20" t="n">
        <v>3.961514143315629e-06</v>
      </c>
      <c r="AG20" t="n">
        <v>8</v>
      </c>
      <c r="AH20" t="n">
        <v>257846.7025400394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1.4549</v>
      </c>
      <c r="E2" t="n">
        <v>68.73</v>
      </c>
      <c r="F2" t="n">
        <v>49.49</v>
      </c>
      <c r="G2" t="n">
        <v>6.28</v>
      </c>
      <c r="H2" t="n">
        <v>0.1</v>
      </c>
      <c r="I2" t="n">
        <v>473</v>
      </c>
      <c r="J2" t="n">
        <v>176.73</v>
      </c>
      <c r="K2" t="n">
        <v>52.44</v>
      </c>
      <c r="L2" t="n">
        <v>1</v>
      </c>
      <c r="M2" t="n">
        <v>471</v>
      </c>
      <c r="N2" t="n">
        <v>33.29</v>
      </c>
      <c r="O2" t="n">
        <v>22031.19</v>
      </c>
      <c r="P2" t="n">
        <v>646.61</v>
      </c>
      <c r="Q2" t="n">
        <v>795.8</v>
      </c>
      <c r="R2" t="n">
        <v>684.7</v>
      </c>
      <c r="S2" t="n">
        <v>51.23</v>
      </c>
      <c r="T2" t="n">
        <v>313358.46</v>
      </c>
      <c r="U2" t="n">
        <v>0.07000000000000001</v>
      </c>
      <c r="V2" t="n">
        <v>0.58</v>
      </c>
      <c r="W2" t="n">
        <v>0.86</v>
      </c>
      <c r="X2" t="n">
        <v>18.78</v>
      </c>
      <c r="Y2" t="n">
        <v>0.5</v>
      </c>
      <c r="Z2" t="n">
        <v>10</v>
      </c>
      <c r="AA2" t="n">
        <v>778.3918826183869</v>
      </c>
      <c r="AB2" t="n">
        <v>1065.030114024727</v>
      </c>
      <c r="AC2" t="n">
        <v>963.3851347213598</v>
      </c>
      <c r="AD2" t="n">
        <v>778391.882618387</v>
      </c>
      <c r="AE2" t="n">
        <v>1065030.114024727</v>
      </c>
      <c r="AF2" t="n">
        <v>1.916896553206082e-06</v>
      </c>
      <c r="AG2" t="n">
        <v>15</v>
      </c>
      <c r="AH2" t="n">
        <v>963385.1347213598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2.1719</v>
      </c>
      <c r="E3" t="n">
        <v>46.04</v>
      </c>
      <c r="F3" t="n">
        <v>37.37</v>
      </c>
      <c r="G3" t="n">
        <v>12.74</v>
      </c>
      <c r="H3" t="n">
        <v>0.2</v>
      </c>
      <c r="I3" t="n">
        <v>176</v>
      </c>
      <c r="J3" t="n">
        <v>178.21</v>
      </c>
      <c r="K3" t="n">
        <v>52.44</v>
      </c>
      <c r="L3" t="n">
        <v>2</v>
      </c>
      <c r="M3" t="n">
        <v>174</v>
      </c>
      <c r="N3" t="n">
        <v>33.77</v>
      </c>
      <c r="O3" t="n">
        <v>22213.89</v>
      </c>
      <c r="P3" t="n">
        <v>484.22</v>
      </c>
      <c r="Q3" t="n">
        <v>795.72</v>
      </c>
      <c r="R3" t="n">
        <v>277.3</v>
      </c>
      <c r="S3" t="n">
        <v>51.23</v>
      </c>
      <c r="T3" t="n">
        <v>111139.81</v>
      </c>
      <c r="U3" t="n">
        <v>0.18</v>
      </c>
      <c r="V3" t="n">
        <v>0.77</v>
      </c>
      <c r="W3" t="n">
        <v>0.38</v>
      </c>
      <c r="X3" t="n">
        <v>6.66</v>
      </c>
      <c r="Y3" t="n">
        <v>0.5</v>
      </c>
      <c r="Z3" t="n">
        <v>10</v>
      </c>
      <c r="AA3" t="n">
        <v>410.4245454118417</v>
      </c>
      <c r="AB3" t="n">
        <v>561.560969685523</v>
      </c>
      <c r="AC3" t="n">
        <v>507.9663788945069</v>
      </c>
      <c r="AD3" t="n">
        <v>410424.5454118417</v>
      </c>
      <c r="AE3" t="n">
        <v>561560.969685523</v>
      </c>
      <c r="AF3" t="n">
        <v>2.86157648216942e-06</v>
      </c>
      <c r="AG3" t="n">
        <v>10</v>
      </c>
      <c r="AH3" t="n">
        <v>507966.378894507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2.4342</v>
      </c>
      <c r="E4" t="n">
        <v>41.08</v>
      </c>
      <c r="F4" t="n">
        <v>34.79</v>
      </c>
      <c r="G4" t="n">
        <v>19.15</v>
      </c>
      <c r="H4" t="n">
        <v>0.3</v>
      </c>
      <c r="I4" t="n">
        <v>109</v>
      </c>
      <c r="J4" t="n">
        <v>179.7</v>
      </c>
      <c r="K4" t="n">
        <v>52.44</v>
      </c>
      <c r="L4" t="n">
        <v>3</v>
      </c>
      <c r="M4" t="n">
        <v>107</v>
      </c>
      <c r="N4" t="n">
        <v>34.26</v>
      </c>
      <c r="O4" t="n">
        <v>22397.24</v>
      </c>
      <c r="P4" t="n">
        <v>447.76</v>
      </c>
      <c r="Q4" t="n">
        <v>795.6900000000001</v>
      </c>
      <c r="R4" t="n">
        <v>190.56</v>
      </c>
      <c r="S4" t="n">
        <v>51.23</v>
      </c>
      <c r="T4" t="n">
        <v>68107.67999999999</v>
      </c>
      <c r="U4" t="n">
        <v>0.27</v>
      </c>
      <c r="V4" t="n">
        <v>0.83</v>
      </c>
      <c r="W4" t="n">
        <v>0.29</v>
      </c>
      <c r="X4" t="n">
        <v>4.08</v>
      </c>
      <c r="Y4" t="n">
        <v>0.5</v>
      </c>
      <c r="Z4" t="n">
        <v>10</v>
      </c>
      <c r="AA4" t="n">
        <v>344.7895610976634</v>
      </c>
      <c r="AB4" t="n">
        <v>471.7562885357183</v>
      </c>
      <c r="AC4" t="n">
        <v>426.732530471978</v>
      </c>
      <c r="AD4" t="n">
        <v>344789.5610976634</v>
      </c>
      <c r="AE4" t="n">
        <v>471756.2885357183</v>
      </c>
      <c r="AF4" t="n">
        <v>3.207168595652104e-06</v>
      </c>
      <c r="AG4" t="n">
        <v>9</v>
      </c>
      <c r="AH4" t="n">
        <v>426732.530471978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2.5727</v>
      </c>
      <c r="E5" t="n">
        <v>38.87</v>
      </c>
      <c r="F5" t="n">
        <v>33.64</v>
      </c>
      <c r="G5" t="n">
        <v>25.55</v>
      </c>
      <c r="H5" t="n">
        <v>0.39</v>
      </c>
      <c r="I5" t="n">
        <v>79</v>
      </c>
      <c r="J5" t="n">
        <v>181.19</v>
      </c>
      <c r="K5" t="n">
        <v>52.44</v>
      </c>
      <c r="L5" t="n">
        <v>4</v>
      </c>
      <c r="M5" t="n">
        <v>77</v>
      </c>
      <c r="N5" t="n">
        <v>34.75</v>
      </c>
      <c r="O5" t="n">
        <v>22581.25</v>
      </c>
      <c r="P5" t="n">
        <v>430.18</v>
      </c>
      <c r="Q5" t="n">
        <v>795.66</v>
      </c>
      <c r="R5" t="n">
        <v>152.78</v>
      </c>
      <c r="S5" t="n">
        <v>51.23</v>
      </c>
      <c r="T5" t="n">
        <v>49365.03</v>
      </c>
      <c r="U5" t="n">
        <v>0.34</v>
      </c>
      <c r="V5" t="n">
        <v>0.86</v>
      </c>
      <c r="W5" t="n">
        <v>0.23</v>
      </c>
      <c r="X5" t="n">
        <v>2.94</v>
      </c>
      <c r="Y5" t="n">
        <v>0.5</v>
      </c>
      <c r="Z5" t="n">
        <v>10</v>
      </c>
      <c r="AA5" t="n">
        <v>319.9732773904533</v>
      </c>
      <c r="AB5" t="n">
        <v>437.8015543503446</v>
      </c>
      <c r="AC5" t="n">
        <v>396.0183884614876</v>
      </c>
      <c r="AD5" t="n">
        <v>319973.2773904533</v>
      </c>
      <c r="AE5" t="n">
        <v>437801.5543503446</v>
      </c>
      <c r="AF5" t="n">
        <v>3.389648609824241e-06</v>
      </c>
      <c r="AG5" t="n">
        <v>9</v>
      </c>
      <c r="AH5" t="n">
        <v>396018.3884614877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2.6645</v>
      </c>
      <c r="E6" t="n">
        <v>37.53</v>
      </c>
      <c r="F6" t="n">
        <v>32.94</v>
      </c>
      <c r="G6" t="n">
        <v>32.4</v>
      </c>
      <c r="H6" t="n">
        <v>0.49</v>
      </c>
      <c r="I6" t="n">
        <v>61</v>
      </c>
      <c r="J6" t="n">
        <v>182.69</v>
      </c>
      <c r="K6" t="n">
        <v>52.44</v>
      </c>
      <c r="L6" t="n">
        <v>5</v>
      </c>
      <c r="M6" t="n">
        <v>59</v>
      </c>
      <c r="N6" t="n">
        <v>35.25</v>
      </c>
      <c r="O6" t="n">
        <v>22766.06</v>
      </c>
      <c r="P6" t="n">
        <v>418.08</v>
      </c>
      <c r="Q6" t="n">
        <v>795.64</v>
      </c>
      <c r="R6" t="n">
        <v>128.93</v>
      </c>
      <c r="S6" t="n">
        <v>51.23</v>
      </c>
      <c r="T6" t="n">
        <v>37531.82</v>
      </c>
      <c r="U6" t="n">
        <v>0.4</v>
      </c>
      <c r="V6" t="n">
        <v>0.88</v>
      </c>
      <c r="W6" t="n">
        <v>0.21</v>
      </c>
      <c r="X6" t="n">
        <v>2.24</v>
      </c>
      <c r="Y6" t="n">
        <v>0.5</v>
      </c>
      <c r="Z6" t="n">
        <v>10</v>
      </c>
      <c r="AA6" t="n">
        <v>304.7570696969171</v>
      </c>
      <c r="AB6" t="n">
        <v>416.9820676923424</v>
      </c>
      <c r="AC6" t="n">
        <v>377.185884389792</v>
      </c>
      <c r="AD6" t="n">
        <v>304757.0696969171</v>
      </c>
      <c r="AE6" t="n">
        <v>416982.0676923423</v>
      </c>
      <c r="AF6" t="n">
        <v>3.510599261817036e-06</v>
      </c>
      <c r="AG6" t="n">
        <v>9</v>
      </c>
      <c r="AH6" t="n">
        <v>377185.884389792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2.7155</v>
      </c>
      <c r="E7" t="n">
        <v>36.83</v>
      </c>
      <c r="F7" t="n">
        <v>32.59</v>
      </c>
      <c r="G7" t="n">
        <v>38.34</v>
      </c>
      <c r="H7" t="n">
        <v>0.58</v>
      </c>
      <c r="I7" t="n">
        <v>51</v>
      </c>
      <c r="J7" t="n">
        <v>184.19</v>
      </c>
      <c r="K7" t="n">
        <v>52.44</v>
      </c>
      <c r="L7" t="n">
        <v>6</v>
      </c>
      <c r="M7" t="n">
        <v>49</v>
      </c>
      <c r="N7" t="n">
        <v>35.75</v>
      </c>
      <c r="O7" t="n">
        <v>22951.43</v>
      </c>
      <c r="P7" t="n">
        <v>411.02</v>
      </c>
      <c r="Q7" t="n">
        <v>795.65</v>
      </c>
      <c r="R7" t="n">
        <v>117.7</v>
      </c>
      <c r="S7" t="n">
        <v>51.23</v>
      </c>
      <c r="T7" t="n">
        <v>31963.82</v>
      </c>
      <c r="U7" t="n">
        <v>0.44</v>
      </c>
      <c r="V7" t="n">
        <v>0.89</v>
      </c>
      <c r="W7" t="n">
        <v>0.18</v>
      </c>
      <c r="X7" t="n">
        <v>1.89</v>
      </c>
      <c r="Y7" t="n">
        <v>0.5</v>
      </c>
      <c r="Z7" t="n">
        <v>10</v>
      </c>
      <c r="AA7" t="n">
        <v>288.9344560854058</v>
      </c>
      <c r="AB7" t="n">
        <v>395.3328697046255</v>
      </c>
      <c r="AC7" t="n">
        <v>357.6028554731827</v>
      </c>
      <c r="AD7" t="n">
        <v>288934.4560854058</v>
      </c>
      <c r="AE7" t="n">
        <v>395332.8697046255</v>
      </c>
      <c r="AF7" t="n">
        <v>3.577794068479701e-06</v>
      </c>
      <c r="AG7" t="n">
        <v>8</v>
      </c>
      <c r="AH7" t="n">
        <v>357602.8554731827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2.7609</v>
      </c>
      <c r="E8" t="n">
        <v>36.22</v>
      </c>
      <c r="F8" t="n">
        <v>32.27</v>
      </c>
      <c r="G8" t="n">
        <v>45.03</v>
      </c>
      <c r="H8" t="n">
        <v>0.67</v>
      </c>
      <c r="I8" t="n">
        <v>43</v>
      </c>
      <c r="J8" t="n">
        <v>185.7</v>
      </c>
      <c r="K8" t="n">
        <v>52.44</v>
      </c>
      <c r="L8" t="n">
        <v>7</v>
      </c>
      <c r="M8" t="n">
        <v>41</v>
      </c>
      <c r="N8" t="n">
        <v>36.26</v>
      </c>
      <c r="O8" t="n">
        <v>23137.49</v>
      </c>
      <c r="P8" t="n">
        <v>404.18</v>
      </c>
      <c r="Q8" t="n">
        <v>795.64</v>
      </c>
      <c r="R8" t="n">
        <v>106.77</v>
      </c>
      <c r="S8" t="n">
        <v>51.23</v>
      </c>
      <c r="T8" t="n">
        <v>26542.03</v>
      </c>
      <c r="U8" t="n">
        <v>0.48</v>
      </c>
      <c r="V8" t="n">
        <v>0.89</v>
      </c>
      <c r="W8" t="n">
        <v>0.17</v>
      </c>
      <c r="X8" t="n">
        <v>1.57</v>
      </c>
      <c r="Y8" t="n">
        <v>0.5</v>
      </c>
      <c r="Z8" t="n">
        <v>10</v>
      </c>
      <c r="AA8" t="n">
        <v>281.6504789375875</v>
      </c>
      <c r="AB8" t="n">
        <v>385.3666108245882</v>
      </c>
      <c r="AC8" t="n">
        <v>348.587762352924</v>
      </c>
      <c r="AD8" t="n">
        <v>281650.4789375875</v>
      </c>
      <c r="AE8" t="n">
        <v>385366.6108245882</v>
      </c>
      <c r="AF8" t="n">
        <v>3.637610621861758e-06</v>
      </c>
      <c r="AG8" t="n">
        <v>8</v>
      </c>
      <c r="AH8" t="n">
        <v>348587.762352924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2.8007</v>
      </c>
      <c r="E9" t="n">
        <v>35.7</v>
      </c>
      <c r="F9" t="n">
        <v>31.97</v>
      </c>
      <c r="G9" t="n">
        <v>51.84</v>
      </c>
      <c r="H9" t="n">
        <v>0.76</v>
      </c>
      <c r="I9" t="n">
        <v>37</v>
      </c>
      <c r="J9" t="n">
        <v>187.22</v>
      </c>
      <c r="K9" t="n">
        <v>52.44</v>
      </c>
      <c r="L9" t="n">
        <v>8</v>
      </c>
      <c r="M9" t="n">
        <v>35</v>
      </c>
      <c r="N9" t="n">
        <v>36.78</v>
      </c>
      <c r="O9" t="n">
        <v>23324.24</v>
      </c>
      <c r="P9" t="n">
        <v>397.52</v>
      </c>
      <c r="Q9" t="n">
        <v>795.64</v>
      </c>
      <c r="R9" t="n">
        <v>96.42</v>
      </c>
      <c r="S9" t="n">
        <v>51.23</v>
      </c>
      <c r="T9" t="n">
        <v>21394.84</v>
      </c>
      <c r="U9" t="n">
        <v>0.53</v>
      </c>
      <c r="V9" t="n">
        <v>0.9</v>
      </c>
      <c r="W9" t="n">
        <v>0.17</v>
      </c>
      <c r="X9" t="n">
        <v>1.26</v>
      </c>
      <c r="Y9" t="n">
        <v>0.5</v>
      </c>
      <c r="Z9" t="n">
        <v>10</v>
      </c>
      <c r="AA9" t="n">
        <v>275.125114144374</v>
      </c>
      <c r="AB9" t="n">
        <v>376.4383188357364</v>
      </c>
      <c r="AC9" t="n">
        <v>340.5115740205517</v>
      </c>
      <c r="AD9" t="n">
        <v>275125.114144374</v>
      </c>
      <c r="AE9" t="n">
        <v>376438.3188357364</v>
      </c>
      <c r="AF9" t="n">
        <v>3.69004892196321e-06</v>
      </c>
      <c r="AG9" t="n">
        <v>8</v>
      </c>
      <c r="AH9" t="n">
        <v>340511.5740205517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2.815</v>
      </c>
      <c r="E10" t="n">
        <v>35.52</v>
      </c>
      <c r="F10" t="n">
        <v>31.93</v>
      </c>
      <c r="G10" t="n">
        <v>58.05</v>
      </c>
      <c r="H10" t="n">
        <v>0.85</v>
      </c>
      <c r="I10" t="n">
        <v>33</v>
      </c>
      <c r="J10" t="n">
        <v>188.74</v>
      </c>
      <c r="K10" t="n">
        <v>52.44</v>
      </c>
      <c r="L10" t="n">
        <v>9</v>
      </c>
      <c r="M10" t="n">
        <v>31</v>
      </c>
      <c r="N10" t="n">
        <v>37.3</v>
      </c>
      <c r="O10" t="n">
        <v>23511.69</v>
      </c>
      <c r="P10" t="n">
        <v>394.16</v>
      </c>
      <c r="Q10" t="n">
        <v>795.65</v>
      </c>
      <c r="R10" t="n">
        <v>95.5</v>
      </c>
      <c r="S10" t="n">
        <v>51.23</v>
      </c>
      <c r="T10" t="n">
        <v>20957.2</v>
      </c>
      <c r="U10" t="n">
        <v>0.54</v>
      </c>
      <c r="V10" t="n">
        <v>0.9</v>
      </c>
      <c r="W10" t="n">
        <v>0.16</v>
      </c>
      <c r="X10" t="n">
        <v>1.22</v>
      </c>
      <c r="Y10" t="n">
        <v>0.5</v>
      </c>
      <c r="Z10" t="n">
        <v>10</v>
      </c>
      <c r="AA10" t="n">
        <v>272.3987693568678</v>
      </c>
      <c r="AB10" t="n">
        <v>372.7080136196272</v>
      </c>
      <c r="AC10" t="n">
        <v>337.1372838987517</v>
      </c>
      <c r="AD10" t="n">
        <v>272398.7693568678</v>
      </c>
      <c r="AE10" t="n">
        <v>372708.0136196272</v>
      </c>
      <c r="AF10" t="n">
        <v>3.70888981873333e-06</v>
      </c>
      <c r="AG10" t="n">
        <v>8</v>
      </c>
      <c r="AH10" t="n">
        <v>337137.2838987517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2.8392</v>
      </c>
      <c r="E11" t="n">
        <v>35.22</v>
      </c>
      <c r="F11" t="n">
        <v>31.77</v>
      </c>
      <c r="G11" t="n">
        <v>65.73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389.2</v>
      </c>
      <c r="Q11" t="n">
        <v>795.6799999999999</v>
      </c>
      <c r="R11" t="n">
        <v>89.95999999999999</v>
      </c>
      <c r="S11" t="n">
        <v>51.23</v>
      </c>
      <c r="T11" t="n">
        <v>18205.55</v>
      </c>
      <c r="U11" t="n">
        <v>0.57</v>
      </c>
      <c r="V11" t="n">
        <v>0.91</v>
      </c>
      <c r="W11" t="n">
        <v>0.15</v>
      </c>
      <c r="X11" t="n">
        <v>1.06</v>
      </c>
      <c r="Y11" t="n">
        <v>0.5</v>
      </c>
      <c r="Z11" t="n">
        <v>10</v>
      </c>
      <c r="AA11" t="n">
        <v>268.1407593247253</v>
      </c>
      <c r="AB11" t="n">
        <v>366.8820164435049</v>
      </c>
      <c r="AC11" t="n">
        <v>331.8673117162802</v>
      </c>
      <c r="AD11" t="n">
        <v>268140.7593247253</v>
      </c>
      <c r="AE11" t="n">
        <v>366882.016443505</v>
      </c>
      <c r="AF11" t="n">
        <v>3.740774413267378e-06</v>
      </c>
      <c r="AG11" t="n">
        <v>8</v>
      </c>
      <c r="AH11" t="n">
        <v>331867.3117162802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2.8499</v>
      </c>
      <c r="E12" t="n">
        <v>35.09</v>
      </c>
      <c r="F12" t="n">
        <v>31.71</v>
      </c>
      <c r="G12" t="n">
        <v>70.45999999999999</v>
      </c>
      <c r="H12" t="n">
        <v>1.02</v>
      </c>
      <c r="I12" t="n">
        <v>27</v>
      </c>
      <c r="J12" t="n">
        <v>191.79</v>
      </c>
      <c r="K12" t="n">
        <v>52.44</v>
      </c>
      <c r="L12" t="n">
        <v>11</v>
      </c>
      <c r="M12" t="n">
        <v>25</v>
      </c>
      <c r="N12" t="n">
        <v>38.35</v>
      </c>
      <c r="O12" t="n">
        <v>23888.73</v>
      </c>
      <c r="P12" t="n">
        <v>385.6</v>
      </c>
      <c r="Q12" t="n">
        <v>795.6799999999999</v>
      </c>
      <c r="R12" t="n">
        <v>88.17</v>
      </c>
      <c r="S12" t="n">
        <v>51.23</v>
      </c>
      <c r="T12" t="n">
        <v>17319.61</v>
      </c>
      <c r="U12" t="n">
        <v>0.58</v>
      </c>
      <c r="V12" t="n">
        <v>0.91</v>
      </c>
      <c r="W12" t="n">
        <v>0.15</v>
      </c>
      <c r="X12" t="n">
        <v>1</v>
      </c>
      <c r="Y12" t="n">
        <v>0.5</v>
      </c>
      <c r="Z12" t="n">
        <v>10</v>
      </c>
      <c r="AA12" t="n">
        <v>265.6158374293307</v>
      </c>
      <c r="AB12" t="n">
        <v>363.4273069145337</v>
      </c>
      <c r="AC12" t="n">
        <v>328.7423148160386</v>
      </c>
      <c r="AD12" t="n">
        <v>265615.8374293307</v>
      </c>
      <c r="AE12" t="n">
        <v>363427.3069145337</v>
      </c>
      <c r="AF12" t="n">
        <v>3.754872147214251e-06</v>
      </c>
      <c r="AG12" t="n">
        <v>8</v>
      </c>
      <c r="AH12" t="n">
        <v>328742.3148160386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2.8703</v>
      </c>
      <c r="E13" t="n">
        <v>34.84</v>
      </c>
      <c r="F13" t="n">
        <v>31.57</v>
      </c>
      <c r="G13" t="n">
        <v>78.91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381.23</v>
      </c>
      <c r="Q13" t="n">
        <v>795.65</v>
      </c>
      <c r="R13" t="n">
        <v>83.22</v>
      </c>
      <c r="S13" t="n">
        <v>51.23</v>
      </c>
      <c r="T13" t="n">
        <v>14858.9</v>
      </c>
      <c r="U13" t="n">
        <v>0.62</v>
      </c>
      <c r="V13" t="n">
        <v>0.91</v>
      </c>
      <c r="W13" t="n">
        <v>0.15</v>
      </c>
      <c r="X13" t="n">
        <v>0.86</v>
      </c>
      <c r="Y13" t="n">
        <v>0.5</v>
      </c>
      <c r="Z13" t="n">
        <v>10</v>
      </c>
      <c r="AA13" t="n">
        <v>262.0210262360957</v>
      </c>
      <c r="AB13" t="n">
        <v>358.5087276480726</v>
      </c>
      <c r="AC13" t="n">
        <v>324.2931578514992</v>
      </c>
      <c r="AD13" t="n">
        <v>262021.0262360957</v>
      </c>
      <c r="AE13" t="n">
        <v>358508.7276480726</v>
      </c>
      <c r="AF13" t="n">
        <v>3.781750069879316e-06</v>
      </c>
      <c r="AG13" t="n">
        <v>8</v>
      </c>
      <c r="AH13" t="n">
        <v>324293.1578514992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2.8825</v>
      </c>
      <c r="E14" t="n">
        <v>34.69</v>
      </c>
      <c r="F14" t="n">
        <v>31.49</v>
      </c>
      <c r="G14" t="n">
        <v>85.88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377.61</v>
      </c>
      <c r="Q14" t="n">
        <v>795.64</v>
      </c>
      <c r="R14" t="n">
        <v>80.7</v>
      </c>
      <c r="S14" t="n">
        <v>51.23</v>
      </c>
      <c r="T14" t="n">
        <v>13611.48</v>
      </c>
      <c r="U14" t="n">
        <v>0.63</v>
      </c>
      <c r="V14" t="n">
        <v>0.92</v>
      </c>
      <c r="W14" t="n">
        <v>0.14</v>
      </c>
      <c r="X14" t="n">
        <v>0.78</v>
      </c>
      <c r="Y14" t="n">
        <v>0.5</v>
      </c>
      <c r="Z14" t="n">
        <v>10</v>
      </c>
      <c r="AA14" t="n">
        <v>259.4225944725316</v>
      </c>
      <c r="AB14" t="n">
        <v>354.9534386744453</v>
      </c>
      <c r="AC14" t="n">
        <v>321.0771806676354</v>
      </c>
      <c r="AD14" t="n">
        <v>259422.5944725316</v>
      </c>
      <c r="AE14" t="n">
        <v>354953.4386744453</v>
      </c>
      <c r="AF14" t="n">
        <v>3.797824121669209e-06</v>
      </c>
      <c r="AG14" t="n">
        <v>8</v>
      </c>
      <c r="AH14" t="n">
        <v>321077.1806676355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2.8881</v>
      </c>
      <c r="E15" t="n">
        <v>34.62</v>
      </c>
      <c r="F15" t="n">
        <v>31.46</v>
      </c>
      <c r="G15" t="n">
        <v>89.88</v>
      </c>
      <c r="H15" t="n">
        <v>1.27</v>
      </c>
      <c r="I15" t="n">
        <v>21</v>
      </c>
      <c r="J15" t="n">
        <v>196.42</v>
      </c>
      <c r="K15" t="n">
        <v>52.44</v>
      </c>
      <c r="L15" t="n">
        <v>14</v>
      </c>
      <c r="M15" t="n">
        <v>19</v>
      </c>
      <c r="N15" t="n">
        <v>39.98</v>
      </c>
      <c r="O15" t="n">
        <v>24459.75</v>
      </c>
      <c r="P15" t="n">
        <v>373.63</v>
      </c>
      <c r="Q15" t="n">
        <v>795.64</v>
      </c>
      <c r="R15" t="n">
        <v>79.63</v>
      </c>
      <c r="S15" t="n">
        <v>51.23</v>
      </c>
      <c r="T15" t="n">
        <v>13082.87</v>
      </c>
      <c r="U15" t="n">
        <v>0.64</v>
      </c>
      <c r="V15" t="n">
        <v>0.92</v>
      </c>
      <c r="W15" t="n">
        <v>0.14</v>
      </c>
      <c r="X15" t="n">
        <v>0.75</v>
      </c>
      <c r="Y15" t="n">
        <v>0.5</v>
      </c>
      <c r="Z15" t="n">
        <v>10</v>
      </c>
      <c r="AA15" t="n">
        <v>257.1490355145665</v>
      </c>
      <c r="AB15" t="n">
        <v>351.8426550056489</v>
      </c>
      <c r="AC15" t="n">
        <v>318.2632858262825</v>
      </c>
      <c r="AD15" t="n">
        <v>257149.0355145665</v>
      </c>
      <c r="AE15" t="n">
        <v>351842.6550056488</v>
      </c>
      <c r="AF15" t="n">
        <v>3.805202374949815e-06</v>
      </c>
      <c r="AG15" t="n">
        <v>8</v>
      </c>
      <c r="AH15" t="n">
        <v>318263.2858262825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2.9017</v>
      </c>
      <c r="E16" t="n">
        <v>34.46</v>
      </c>
      <c r="F16" t="n">
        <v>31.37</v>
      </c>
      <c r="G16" t="n">
        <v>99.05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370.63</v>
      </c>
      <c r="Q16" t="n">
        <v>795.64</v>
      </c>
      <c r="R16" t="n">
        <v>76.43000000000001</v>
      </c>
      <c r="S16" t="n">
        <v>51.23</v>
      </c>
      <c r="T16" t="n">
        <v>11489.36</v>
      </c>
      <c r="U16" t="n">
        <v>0.67</v>
      </c>
      <c r="V16" t="n">
        <v>0.92</v>
      </c>
      <c r="W16" t="n">
        <v>0.14</v>
      </c>
      <c r="X16" t="n">
        <v>0.66</v>
      </c>
      <c r="Y16" t="n">
        <v>0.5</v>
      </c>
      <c r="Z16" t="n">
        <v>10</v>
      </c>
      <c r="AA16" t="n">
        <v>254.779410288862</v>
      </c>
      <c r="AB16" t="n">
        <v>348.6004292313548</v>
      </c>
      <c r="AC16" t="n">
        <v>315.3304935293936</v>
      </c>
      <c r="AD16" t="n">
        <v>254779.410288862</v>
      </c>
      <c r="AE16" t="n">
        <v>348600.4292313548</v>
      </c>
      <c r="AF16" t="n">
        <v>3.823120990059859e-06</v>
      </c>
      <c r="AG16" t="n">
        <v>8</v>
      </c>
      <c r="AH16" t="n">
        <v>315330.4935293936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2.9021</v>
      </c>
      <c r="E17" t="n">
        <v>34.46</v>
      </c>
      <c r="F17" t="n">
        <v>31.4</v>
      </c>
      <c r="G17" t="n">
        <v>104.66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16</v>
      </c>
      <c r="N17" t="n">
        <v>41.1</v>
      </c>
      <c r="O17" t="n">
        <v>24844.17</v>
      </c>
      <c r="P17" t="n">
        <v>368.19</v>
      </c>
      <c r="Q17" t="n">
        <v>795.65</v>
      </c>
      <c r="R17" t="n">
        <v>77.84</v>
      </c>
      <c r="S17" t="n">
        <v>51.23</v>
      </c>
      <c r="T17" t="n">
        <v>12199.92</v>
      </c>
      <c r="U17" t="n">
        <v>0.66</v>
      </c>
      <c r="V17" t="n">
        <v>0.92</v>
      </c>
      <c r="W17" t="n">
        <v>0.13</v>
      </c>
      <c r="X17" t="n">
        <v>0.6899999999999999</v>
      </c>
      <c r="Y17" t="n">
        <v>0.5</v>
      </c>
      <c r="Z17" t="n">
        <v>10</v>
      </c>
      <c r="AA17" t="n">
        <v>253.6264896346644</v>
      </c>
      <c r="AB17" t="n">
        <v>347.0229523290128</v>
      </c>
      <c r="AC17" t="n">
        <v>313.9035688086079</v>
      </c>
      <c r="AD17" t="n">
        <v>253626.4896346644</v>
      </c>
      <c r="AE17" t="n">
        <v>347022.9523290128</v>
      </c>
      <c r="AF17" t="n">
        <v>3.82364800815133e-06</v>
      </c>
      <c r="AG17" t="n">
        <v>8</v>
      </c>
      <c r="AH17" t="n">
        <v>313903.5688086079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2.9123</v>
      </c>
      <c r="E18" t="n">
        <v>34.34</v>
      </c>
      <c r="F18" t="n">
        <v>31.31</v>
      </c>
      <c r="G18" t="n">
        <v>110.51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15</v>
      </c>
      <c r="N18" t="n">
        <v>41.67</v>
      </c>
      <c r="O18" t="n">
        <v>25037.53</v>
      </c>
      <c r="P18" t="n">
        <v>362.88</v>
      </c>
      <c r="Q18" t="n">
        <v>795.66</v>
      </c>
      <c r="R18" t="n">
        <v>74.75</v>
      </c>
      <c r="S18" t="n">
        <v>51.23</v>
      </c>
      <c r="T18" t="n">
        <v>10659.54</v>
      </c>
      <c r="U18" t="n">
        <v>0.6899999999999999</v>
      </c>
      <c r="V18" t="n">
        <v>0.92</v>
      </c>
      <c r="W18" t="n">
        <v>0.14</v>
      </c>
      <c r="X18" t="n">
        <v>0.61</v>
      </c>
      <c r="Y18" t="n">
        <v>0.5</v>
      </c>
      <c r="Z18" t="n">
        <v>10</v>
      </c>
      <c r="AA18" t="n">
        <v>250.4255856029461</v>
      </c>
      <c r="AB18" t="n">
        <v>342.6433342188985</v>
      </c>
      <c r="AC18" t="n">
        <v>309.9419353040889</v>
      </c>
      <c r="AD18" t="n">
        <v>250425.5856029461</v>
      </c>
      <c r="AE18" t="n">
        <v>342643.3342188986</v>
      </c>
      <c r="AF18" t="n">
        <v>3.837086969483864e-06</v>
      </c>
      <c r="AG18" t="n">
        <v>8</v>
      </c>
      <c r="AH18" t="n">
        <v>309941.9353040889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2.9178</v>
      </c>
      <c r="E19" t="n">
        <v>34.27</v>
      </c>
      <c r="F19" t="n">
        <v>31.28</v>
      </c>
      <c r="G19" t="n">
        <v>117.31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360.47</v>
      </c>
      <c r="Q19" t="n">
        <v>795.64</v>
      </c>
      <c r="R19" t="n">
        <v>73.81</v>
      </c>
      <c r="S19" t="n">
        <v>51.23</v>
      </c>
      <c r="T19" t="n">
        <v>10196.09</v>
      </c>
      <c r="U19" t="n">
        <v>0.6899999999999999</v>
      </c>
      <c r="V19" t="n">
        <v>0.92</v>
      </c>
      <c r="W19" t="n">
        <v>0.13</v>
      </c>
      <c r="X19" t="n">
        <v>0.58</v>
      </c>
      <c r="Y19" t="n">
        <v>0.5</v>
      </c>
      <c r="Z19" t="n">
        <v>10</v>
      </c>
      <c r="AA19" t="n">
        <v>248.9309142182281</v>
      </c>
      <c r="AB19" t="n">
        <v>340.5982588900807</v>
      </c>
      <c r="AC19" t="n">
        <v>308.0920390943716</v>
      </c>
      <c r="AD19" t="n">
        <v>248930.9142182281</v>
      </c>
      <c r="AE19" t="n">
        <v>340598.2588900807</v>
      </c>
      <c r="AF19" t="n">
        <v>3.844333468241602e-06</v>
      </c>
      <c r="AG19" t="n">
        <v>8</v>
      </c>
      <c r="AH19" t="n">
        <v>308092.0390943716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2.9212</v>
      </c>
      <c r="E20" t="n">
        <v>34.23</v>
      </c>
      <c r="F20" t="n">
        <v>31.28</v>
      </c>
      <c r="G20" t="n">
        <v>125.11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13</v>
      </c>
      <c r="N20" t="n">
        <v>42.82</v>
      </c>
      <c r="O20" t="n">
        <v>25426.72</v>
      </c>
      <c r="P20" t="n">
        <v>357.8</v>
      </c>
      <c r="Q20" t="n">
        <v>795.64</v>
      </c>
      <c r="R20" t="n">
        <v>73.62</v>
      </c>
      <c r="S20" t="n">
        <v>51.23</v>
      </c>
      <c r="T20" t="n">
        <v>10108.1</v>
      </c>
      <c r="U20" t="n">
        <v>0.7</v>
      </c>
      <c r="V20" t="n">
        <v>0.92</v>
      </c>
      <c r="W20" t="n">
        <v>0.14</v>
      </c>
      <c r="X20" t="n">
        <v>0.57</v>
      </c>
      <c r="Y20" t="n">
        <v>0.5</v>
      </c>
      <c r="Z20" t="n">
        <v>10</v>
      </c>
      <c r="AA20" t="n">
        <v>247.4707897689149</v>
      </c>
      <c r="AB20" t="n">
        <v>338.6004522023869</v>
      </c>
      <c r="AC20" t="n">
        <v>306.2849002730114</v>
      </c>
      <c r="AD20" t="n">
        <v>247470.7897689149</v>
      </c>
      <c r="AE20" t="n">
        <v>338600.4522023869</v>
      </c>
      <c r="AF20" t="n">
        <v>3.848813122019113e-06</v>
      </c>
      <c r="AG20" t="n">
        <v>8</v>
      </c>
      <c r="AH20" t="n">
        <v>306284.9002730114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2.9324</v>
      </c>
      <c r="E21" t="n">
        <v>34.1</v>
      </c>
      <c r="F21" t="n">
        <v>31.18</v>
      </c>
      <c r="G21" t="n">
        <v>133.64</v>
      </c>
      <c r="H21" t="n">
        <v>1.73</v>
      </c>
      <c r="I21" t="n">
        <v>14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352.94</v>
      </c>
      <c r="Q21" t="n">
        <v>795.64</v>
      </c>
      <c r="R21" t="n">
        <v>70.48</v>
      </c>
      <c r="S21" t="n">
        <v>51.23</v>
      </c>
      <c r="T21" t="n">
        <v>8541.6</v>
      </c>
      <c r="U21" t="n">
        <v>0.73</v>
      </c>
      <c r="V21" t="n">
        <v>0.93</v>
      </c>
      <c r="W21" t="n">
        <v>0.13</v>
      </c>
      <c r="X21" t="n">
        <v>0.48</v>
      </c>
      <c r="Y21" t="n">
        <v>0.5</v>
      </c>
      <c r="Z21" t="n">
        <v>10</v>
      </c>
      <c r="AA21" t="n">
        <v>244.4533042143354</v>
      </c>
      <c r="AB21" t="n">
        <v>334.4717953445459</v>
      </c>
      <c r="AC21" t="n">
        <v>302.5502766310751</v>
      </c>
      <c r="AD21" t="n">
        <v>244453.3042143354</v>
      </c>
      <c r="AE21" t="n">
        <v>334471.7953445459</v>
      </c>
      <c r="AF21" t="n">
        <v>3.863569628580325e-06</v>
      </c>
      <c r="AG21" t="n">
        <v>8</v>
      </c>
      <c r="AH21" t="n">
        <v>302550.2766310751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2.9374</v>
      </c>
      <c r="E22" t="n">
        <v>34.04</v>
      </c>
      <c r="F22" t="n">
        <v>31.16</v>
      </c>
      <c r="G22" t="n">
        <v>143.82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348.53</v>
      </c>
      <c r="Q22" t="n">
        <v>795.64</v>
      </c>
      <c r="R22" t="n">
        <v>69.75</v>
      </c>
      <c r="S22" t="n">
        <v>51.23</v>
      </c>
      <c r="T22" t="n">
        <v>8182.46</v>
      </c>
      <c r="U22" t="n">
        <v>0.73</v>
      </c>
      <c r="V22" t="n">
        <v>0.93</v>
      </c>
      <c r="W22" t="n">
        <v>0.13</v>
      </c>
      <c r="X22" t="n">
        <v>0.46</v>
      </c>
      <c r="Y22" t="n">
        <v>0.5</v>
      </c>
      <c r="Z22" t="n">
        <v>10</v>
      </c>
      <c r="AA22" t="n">
        <v>242.0901148952991</v>
      </c>
      <c r="AB22" t="n">
        <v>331.2383754616875</v>
      </c>
      <c r="AC22" t="n">
        <v>299.6254498037023</v>
      </c>
      <c r="AD22" t="n">
        <v>242090.1148952991</v>
      </c>
      <c r="AE22" t="n">
        <v>331238.3754616875</v>
      </c>
      <c r="AF22" t="n">
        <v>3.870157354723723e-06</v>
      </c>
      <c r="AG22" t="n">
        <v>8</v>
      </c>
      <c r="AH22" t="n">
        <v>299625.4498037024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2.948</v>
      </c>
      <c r="E23" t="n">
        <v>33.92</v>
      </c>
      <c r="F23" t="n">
        <v>31.04</v>
      </c>
      <c r="G23" t="n">
        <v>143.25</v>
      </c>
      <c r="H23" t="n">
        <v>1.87</v>
      </c>
      <c r="I23" t="n">
        <v>13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343.89</v>
      </c>
      <c r="Q23" t="n">
        <v>795.64</v>
      </c>
      <c r="R23" t="n">
        <v>65.52</v>
      </c>
      <c r="S23" t="n">
        <v>51.23</v>
      </c>
      <c r="T23" t="n">
        <v>6065.65</v>
      </c>
      <c r="U23" t="n">
        <v>0.78</v>
      </c>
      <c r="V23" t="n">
        <v>0.93</v>
      </c>
      <c r="W23" t="n">
        <v>0.12</v>
      </c>
      <c r="X23" t="n">
        <v>0.33</v>
      </c>
      <c r="Y23" t="n">
        <v>0.5</v>
      </c>
      <c r="Z23" t="n">
        <v>10</v>
      </c>
      <c r="AA23" t="n">
        <v>239.2356384537031</v>
      </c>
      <c r="AB23" t="n">
        <v>327.332754863685</v>
      </c>
      <c r="AC23" t="n">
        <v>296.0925761539989</v>
      </c>
      <c r="AD23" t="n">
        <v>239235.6384537031</v>
      </c>
      <c r="AE23" t="n">
        <v>327332.7548636849</v>
      </c>
      <c r="AF23" t="n">
        <v>3.884123334147728e-06</v>
      </c>
      <c r="AG23" t="n">
        <v>8</v>
      </c>
      <c r="AH23" t="n">
        <v>296092.576153999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2.9432</v>
      </c>
      <c r="E24" t="n">
        <v>33.98</v>
      </c>
      <c r="F24" t="n">
        <v>31.13</v>
      </c>
      <c r="G24" t="n">
        <v>155.65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342.65</v>
      </c>
      <c r="Q24" t="n">
        <v>795.65</v>
      </c>
      <c r="R24" t="n">
        <v>68.63</v>
      </c>
      <c r="S24" t="n">
        <v>51.23</v>
      </c>
      <c r="T24" t="n">
        <v>7625.4</v>
      </c>
      <c r="U24" t="n">
        <v>0.75</v>
      </c>
      <c r="V24" t="n">
        <v>0.93</v>
      </c>
      <c r="W24" t="n">
        <v>0.13</v>
      </c>
      <c r="X24" t="n">
        <v>0.42</v>
      </c>
      <c r="Y24" t="n">
        <v>0.5</v>
      </c>
      <c r="Z24" t="n">
        <v>10</v>
      </c>
      <c r="AA24" t="n">
        <v>239.0016431937707</v>
      </c>
      <c r="AB24" t="n">
        <v>327.0125922259032</v>
      </c>
      <c r="AC24" t="n">
        <v>295.8029693890159</v>
      </c>
      <c r="AD24" t="n">
        <v>239001.6431937707</v>
      </c>
      <c r="AE24" t="n">
        <v>327012.5922259032</v>
      </c>
      <c r="AF24" t="n">
        <v>3.877799117050066e-06</v>
      </c>
      <c r="AG24" t="n">
        <v>8</v>
      </c>
      <c r="AH24" t="n">
        <v>295802.9693890159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2.951</v>
      </c>
      <c r="E25" t="n">
        <v>33.89</v>
      </c>
      <c r="F25" t="n">
        <v>31.07</v>
      </c>
      <c r="G25" t="n">
        <v>169.5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9</v>
      </c>
      <c r="N25" t="n">
        <v>45.82</v>
      </c>
      <c r="O25" t="n">
        <v>26413.56</v>
      </c>
      <c r="P25" t="n">
        <v>334.85</v>
      </c>
      <c r="Q25" t="n">
        <v>795.66</v>
      </c>
      <c r="R25" t="n">
        <v>66.88</v>
      </c>
      <c r="S25" t="n">
        <v>51.23</v>
      </c>
      <c r="T25" t="n">
        <v>6758.16</v>
      </c>
      <c r="U25" t="n">
        <v>0.77</v>
      </c>
      <c r="V25" t="n">
        <v>0.93</v>
      </c>
      <c r="W25" t="n">
        <v>0.12</v>
      </c>
      <c r="X25" t="n">
        <v>0.37</v>
      </c>
      <c r="Y25" t="n">
        <v>0.5</v>
      </c>
      <c r="Z25" t="n">
        <v>10</v>
      </c>
      <c r="AA25" t="n">
        <v>234.9057131430851</v>
      </c>
      <c r="AB25" t="n">
        <v>321.4083600308773</v>
      </c>
      <c r="AC25" t="n">
        <v>290.7335972490923</v>
      </c>
      <c r="AD25" t="n">
        <v>234905.7131430851</v>
      </c>
      <c r="AE25" t="n">
        <v>321408.3600308773</v>
      </c>
      <c r="AF25" t="n">
        <v>3.888075969833767e-06</v>
      </c>
      <c r="AG25" t="n">
        <v>8</v>
      </c>
      <c r="AH25" t="n">
        <v>290733.5972490922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2.9494</v>
      </c>
      <c r="E26" t="n">
        <v>33.91</v>
      </c>
      <c r="F26" t="n">
        <v>31.09</v>
      </c>
      <c r="G26" t="n">
        <v>169.6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8</v>
      </c>
      <c r="N26" t="n">
        <v>46.44</v>
      </c>
      <c r="O26" t="n">
        <v>26613.43</v>
      </c>
      <c r="P26" t="n">
        <v>337.32</v>
      </c>
      <c r="Q26" t="n">
        <v>795.64</v>
      </c>
      <c r="R26" t="n">
        <v>67.47</v>
      </c>
      <c r="S26" t="n">
        <v>51.23</v>
      </c>
      <c r="T26" t="n">
        <v>7052.71</v>
      </c>
      <c r="U26" t="n">
        <v>0.76</v>
      </c>
      <c r="V26" t="n">
        <v>0.93</v>
      </c>
      <c r="W26" t="n">
        <v>0.13</v>
      </c>
      <c r="X26" t="n">
        <v>0.39</v>
      </c>
      <c r="Y26" t="n">
        <v>0.5</v>
      </c>
      <c r="Z26" t="n">
        <v>10</v>
      </c>
      <c r="AA26" t="n">
        <v>236.1498380265096</v>
      </c>
      <c r="AB26" t="n">
        <v>323.1106265832939</v>
      </c>
      <c r="AC26" t="n">
        <v>292.2734018708928</v>
      </c>
      <c r="AD26" t="n">
        <v>236149.8380265096</v>
      </c>
      <c r="AE26" t="n">
        <v>323110.626583294</v>
      </c>
      <c r="AF26" t="n">
        <v>3.885967897467879e-06</v>
      </c>
      <c r="AG26" t="n">
        <v>8</v>
      </c>
      <c r="AH26" t="n">
        <v>292273.4018708928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2.9492</v>
      </c>
      <c r="E27" t="n">
        <v>33.91</v>
      </c>
      <c r="F27" t="n">
        <v>31.1</v>
      </c>
      <c r="G27" t="n">
        <v>169.61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7</v>
      </c>
      <c r="N27" t="n">
        <v>47.07</v>
      </c>
      <c r="O27" t="n">
        <v>26814.17</v>
      </c>
      <c r="P27" t="n">
        <v>334.29</v>
      </c>
      <c r="Q27" t="n">
        <v>795.64</v>
      </c>
      <c r="R27" t="n">
        <v>67.48999999999999</v>
      </c>
      <c r="S27" t="n">
        <v>51.23</v>
      </c>
      <c r="T27" t="n">
        <v>7063.16</v>
      </c>
      <c r="U27" t="n">
        <v>0.76</v>
      </c>
      <c r="V27" t="n">
        <v>0.93</v>
      </c>
      <c r="W27" t="n">
        <v>0.13</v>
      </c>
      <c r="X27" t="n">
        <v>0.39</v>
      </c>
      <c r="Y27" t="n">
        <v>0.5</v>
      </c>
      <c r="Z27" t="n">
        <v>10</v>
      </c>
      <c r="AA27" t="n">
        <v>234.7695364376947</v>
      </c>
      <c r="AB27" t="n">
        <v>321.2220370548699</v>
      </c>
      <c r="AC27" t="n">
        <v>290.565056676409</v>
      </c>
      <c r="AD27" t="n">
        <v>234769.5364376947</v>
      </c>
      <c r="AE27" t="n">
        <v>321222.0370548699</v>
      </c>
      <c r="AF27" t="n">
        <v>3.885704388422144e-06</v>
      </c>
      <c r="AG27" t="n">
        <v>8</v>
      </c>
      <c r="AH27" t="n">
        <v>290565.056676409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2.9568</v>
      </c>
      <c r="E28" t="n">
        <v>33.82</v>
      </c>
      <c r="F28" t="n">
        <v>31.04</v>
      </c>
      <c r="G28" t="n">
        <v>186.27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329.98</v>
      </c>
      <c r="Q28" t="n">
        <v>795.64</v>
      </c>
      <c r="R28" t="n">
        <v>65.52</v>
      </c>
      <c r="S28" t="n">
        <v>51.23</v>
      </c>
      <c r="T28" t="n">
        <v>6081.01</v>
      </c>
      <c r="U28" t="n">
        <v>0.78</v>
      </c>
      <c r="V28" t="n">
        <v>0.93</v>
      </c>
      <c r="W28" t="n">
        <v>0.13</v>
      </c>
      <c r="X28" t="n">
        <v>0.34</v>
      </c>
      <c r="Y28" t="n">
        <v>0.5</v>
      </c>
      <c r="Z28" t="n">
        <v>10</v>
      </c>
      <c r="AA28" t="n">
        <v>232.3102633853678</v>
      </c>
      <c r="AB28" t="n">
        <v>317.8571511692081</v>
      </c>
      <c r="AC28" t="n">
        <v>287.5213107770268</v>
      </c>
      <c r="AD28" t="n">
        <v>232310.2633853678</v>
      </c>
      <c r="AE28" t="n">
        <v>317857.1511692081</v>
      </c>
      <c r="AF28" t="n">
        <v>3.89571773216011e-06</v>
      </c>
      <c r="AG28" t="n">
        <v>8</v>
      </c>
      <c r="AH28" t="n">
        <v>287521.3107770268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2.9557</v>
      </c>
      <c r="E29" t="n">
        <v>33.83</v>
      </c>
      <c r="F29" t="n">
        <v>31.06</v>
      </c>
      <c r="G29" t="n">
        <v>186.34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1</v>
      </c>
      <c r="N29" t="n">
        <v>48.35</v>
      </c>
      <c r="O29" t="n">
        <v>27218.26</v>
      </c>
      <c r="P29" t="n">
        <v>332.52</v>
      </c>
      <c r="Q29" t="n">
        <v>795.64</v>
      </c>
      <c r="R29" t="n">
        <v>65.90000000000001</v>
      </c>
      <c r="S29" t="n">
        <v>51.23</v>
      </c>
      <c r="T29" t="n">
        <v>6268.9</v>
      </c>
      <c r="U29" t="n">
        <v>0.78</v>
      </c>
      <c r="V29" t="n">
        <v>0.93</v>
      </c>
      <c r="W29" t="n">
        <v>0.13</v>
      </c>
      <c r="X29" t="n">
        <v>0.35</v>
      </c>
      <c r="Y29" t="n">
        <v>0.5</v>
      </c>
      <c r="Z29" t="n">
        <v>10</v>
      </c>
      <c r="AA29" t="n">
        <v>233.5538786990994</v>
      </c>
      <c r="AB29" t="n">
        <v>319.5587205058904</v>
      </c>
      <c r="AC29" t="n">
        <v>289.0604847243841</v>
      </c>
      <c r="AD29" t="n">
        <v>233553.8786990994</v>
      </c>
      <c r="AE29" t="n">
        <v>319558.7205058904</v>
      </c>
      <c r="AF29" t="n">
        <v>3.894268432408562e-06</v>
      </c>
      <c r="AG29" t="n">
        <v>8</v>
      </c>
      <c r="AH29" t="n">
        <v>289060.4847243842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2.9543</v>
      </c>
      <c r="E30" t="n">
        <v>33.85</v>
      </c>
      <c r="F30" t="n">
        <v>31.07</v>
      </c>
      <c r="G30" t="n">
        <v>186.44</v>
      </c>
      <c r="H30" t="n">
        <v>2.34</v>
      </c>
      <c r="I30" t="n">
        <v>10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335.15</v>
      </c>
      <c r="Q30" t="n">
        <v>795.67</v>
      </c>
      <c r="R30" t="n">
        <v>66.45999999999999</v>
      </c>
      <c r="S30" t="n">
        <v>51.23</v>
      </c>
      <c r="T30" t="n">
        <v>6553.21</v>
      </c>
      <c r="U30" t="n">
        <v>0.77</v>
      </c>
      <c r="V30" t="n">
        <v>0.93</v>
      </c>
      <c r="W30" t="n">
        <v>0.13</v>
      </c>
      <c r="X30" t="n">
        <v>0.37</v>
      </c>
      <c r="Y30" t="n">
        <v>0.5</v>
      </c>
      <c r="Z30" t="n">
        <v>10</v>
      </c>
      <c r="AA30" t="n">
        <v>234.8516339581686</v>
      </c>
      <c r="AB30" t="n">
        <v>321.3343665042693</v>
      </c>
      <c r="AC30" t="n">
        <v>290.6666655608132</v>
      </c>
      <c r="AD30" t="n">
        <v>234851.6339581686</v>
      </c>
      <c r="AE30" t="n">
        <v>321334.3665042693</v>
      </c>
      <c r="AF30" t="n">
        <v>3.89242386908841e-06</v>
      </c>
      <c r="AG30" t="n">
        <v>8</v>
      </c>
      <c r="AH30" t="n">
        <v>290666.6655608132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2.7475</v>
      </c>
      <c r="E2" t="n">
        <v>36.4</v>
      </c>
      <c r="F2" t="n">
        <v>33.84</v>
      </c>
      <c r="G2" t="n">
        <v>24.76</v>
      </c>
      <c r="H2" t="n">
        <v>0.64</v>
      </c>
      <c r="I2" t="n">
        <v>82</v>
      </c>
      <c r="J2" t="n">
        <v>26.11</v>
      </c>
      <c r="K2" t="n">
        <v>12.1</v>
      </c>
      <c r="L2" t="n">
        <v>1</v>
      </c>
      <c r="M2" t="n">
        <v>9</v>
      </c>
      <c r="N2" t="n">
        <v>3.01</v>
      </c>
      <c r="O2" t="n">
        <v>3454.41</v>
      </c>
      <c r="P2" t="n">
        <v>97.37</v>
      </c>
      <c r="Q2" t="n">
        <v>795.67</v>
      </c>
      <c r="R2" t="n">
        <v>155.79</v>
      </c>
      <c r="S2" t="n">
        <v>51.23</v>
      </c>
      <c r="T2" t="n">
        <v>50855.39</v>
      </c>
      <c r="U2" t="n">
        <v>0.33</v>
      </c>
      <c r="V2" t="n">
        <v>0.85</v>
      </c>
      <c r="W2" t="n">
        <v>0.34</v>
      </c>
      <c r="X2" t="n">
        <v>3.13</v>
      </c>
      <c r="Y2" t="n">
        <v>0.5</v>
      </c>
      <c r="Z2" t="n">
        <v>10</v>
      </c>
      <c r="AA2" t="n">
        <v>115.1864532421307</v>
      </c>
      <c r="AB2" t="n">
        <v>157.6031869934863</v>
      </c>
      <c r="AC2" t="n">
        <v>142.5617600243335</v>
      </c>
      <c r="AD2" t="n">
        <v>115186.4532421307</v>
      </c>
      <c r="AE2" t="n">
        <v>157603.1869934863</v>
      </c>
      <c r="AF2" t="n">
        <v>3.932902511227061e-06</v>
      </c>
      <c r="AG2" t="n">
        <v>8</v>
      </c>
      <c r="AH2" t="n">
        <v>142561.7600243335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2.7502</v>
      </c>
      <c r="E3" t="n">
        <v>36.36</v>
      </c>
      <c r="F3" t="n">
        <v>33.81</v>
      </c>
      <c r="G3" t="n">
        <v>25.05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100.98</v>
      </c>
      <c r="Q3" t="n">
        <v>795.6900000000001</v>
      </c>
      <c r="R3" t="n">
        <v>154.78</v>
      </c>
      <c r="S3" t="n">
        <v>51.23</v>
      </c>
      <c r="T3" t="n">
        <v>50356.38</v>
      </c>
      <c r="U3" t="n">
        <v>0.33</v>
      </c>
      <c r="V3" t="n">
        <v>0.85</v>
      </c>
      <c r="W3" t="n">
        <v>0.34</v>
      </c>
      <c r="X3" t="n">
        <v>3.11</v>
      </c>
      <c r="Y3" t="n">
        <v>0.5</v>
      </c>
      <c r="Z3" t="n">
        <v>10</v>
      </c>
      <c r="AA3" t="n">
        <v>116.9089857635734</v>
      </c>
      <c r="AB3" t="n">
        <v>159.9600319820946</v>
      </c>
      <c r="AC3" t="n">
        <v>144.6936710350824</v>
      </c>
      <c r="AD3" t="n">
        <v>116908.9857635734</v>
      </c>
      <c r="AE3" t="n">
        <v>159960.0319820946</v>
      </c>
      <c r="AF3" t="n">
        <v>3.936767419973308e-06</v>
      </c>
      <c r="AG3" t="n">
        <v>8</v>
      </c>
      <c r="AH3" t="n">
        <v>144693.6710350824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2.0772</v>
      </c>
      <c r="E2" t="n">
        <v>48.14</v>
      </c>
      <c r="F2" t="n">
        <v>40.77</v>
      </c>
      <c r="G2" t="n">
        <v>9.34</v>
      </c>
      <c r="H2" t="n">
        <v>0.18</v>
      </c>
      <c r="I2" t="n">
        <v>262</v>
      </c>
      <c r="J2" t="n">
        <v>98.70999999999999</v>
      </c>
      <c r="K2" t="n">
        <v>39.72</v>
      </c>
      <c r="L2" t="n">
        <v>1</v>
      </c>
      <c r="M2" t="n">
        <v>260</v>
      </c>
      <c r="N2" t="n">
        <v>12.99</v>
      </c>
      <c r="O2" t="n">
        <v>12407.75</v>
      </c>
      <c r="P2" t="n">
        <v>360.18</v>
      </c>
      <c r="Q2" t="n">
        <v>795.76</v>
      </c>
      <c r="R2" t="n">
        <v>391.29</v>
      </c>
      <c r="S2" t="n">
        <v>51.23</v>
      </c>
      <c r="T2" t="n">
        <v>167703.76</v>
      </c>
      <c r="U2" t="n">
        <v>0.13</v>
      </c>
      <c r="V2" t="n">
        <v>0.71</v>
      </c>
      <c r="W2" t="n">
        <v>0.53</v>
      </c>
      <c r="X2" t="n">
        <v>10.06</v>
      </c>
      <c r="Y2" t="n">
        <v>0.5</v>
      </c>
      <c r="Z2" t="n">
        <v>10</v>
      </c>
      <c r="AA2" t="n">
        <v>344.1963098774561</v>
      </c>
      <c r="AB2" t="n">
        <v>470.9445760438341</v>
      </c>
      <c r="AC2" t="n">
        <v>425.9982866810736</v>
      </c>
      <c r="AD2" t="n">
        <v>344196.3098774562</v>
      </c>
      <c r="AE2" t="n">
        <v>470944.5760438341</v>
      </c>
      <c r="AF2" t="n">
        <v>2.830254306521657e-06</v>
      </c>
      <c r="AG2" t="n">
        <v>11</v>
      </c>
      <c r="AH2" t="n">
        <v>425998.2866810736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2.5594</v>
      </c>
      <c r="E3" t="n">
        <v>39.07</v>
      </c>
      <c r="F3" t="n">
        <v>34.82</v>
      </c>
      <c r="G3" t="n">
        <v>18.99</v>
      </c>
      <c r="H3" t="n">
        <v>0.35</v>
      </c>
      <c r="I3" t="n">
        <v>110</v>
      </c>
      <c r="J3" t="n">
        <v>99.95</v>
      </c>
      <c r="K3" t="n">
        <v>39.72</v>
      </c>
      <c r="L3" t="n">
        <v>2</v>
      </c>
      <c r="M3" t="n">
        <v>108</v>
      </c>
      <c r="N3" t="n">
        <v>13.24</v>
      </c>
      <c r="O3" t="n">
        <v>12561.45</v>
      </c>
      <c r="P3" t="n">
        <v>300.98</v>
      </c>
      <c r="Q3" t="n">
        <v>795.67</v>
      </c>
      <c r="R3" t="n">
        <v>192.15</v>
      </c>
      <c r="S3" t="n">
        <v>51.23</v>
      </c>
      <c r="T3" t="n">
        <v>68897.42999999999</v>
      </c>
      <c r="U3" t="n">
        <v>0.27</v>
      </c>
      <c r="V3" t="n">
        <v>0.83</v>
      </c>
      <c r="W3" t="n">
        <v>0.28</v>
      </c>
      <c r="X3" t="n">
        <v>4.12</v>
      </c>
      <c r="Y3" t="n">
        <v>0.5</v>
      </c>
      <c r="Z3" t="n">
        <v>10</v>
      </c>
      <c r="AA3" t="n">
        <v>245.7360678489267</v>
      </c>
      <c r="AB3" t="n">
        <v>336.2269291409304</v>
      </c>
      <c r="AC3" t="n">
        <v>304.137902921279</v>
      </c>
      <c r="AD3" t="n">
        <v>245736.0678489267</v>
      </c>
      <c r="AE3" t="n">
        <v>336226.9291409304</v>
      </c>
      <c r="AF3" t="n">
        <v>3.487267895297289e-06</v>
      </c>
      <c r="AG3" t="n">
        <v>9</v>
      </c>
      <c r="AH3" t="n">
        <v>304137.902921279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2.7369</v>
      </c>
      <c r="E4" t="n">
        <v>36.54</v>
      </c>
      <c r="F4" t="n">
        <v>33.15</v>
      </c>
      <c r="G4" t="n">
        <v>29.25</v>
      </c>
      <c r="H4" t="n">
        <v>0.52</v>
      </c>
      <c r="I4" t="n">
        <v>68</v>
      </c>
      <c r="J4" t="n">
        <v>101.2</v>
      </c>
      <c r="K4" t="n">
        <v>39.72</v>
      </c>
      <c r="L4" t="n">
        <v>3</v>
      </c>
      <c r="M4" t="n">
        <v>66</v>
      </c>
      <c r="N4" t="n">
        <v>13.49</v>
      </c>
      <c r="O4" t="n">
        <v>12715.54</v>
      </c>
      <c r="P4" t="n">
        <v>280.13</v>
      </c>
      <c r="Q4" t="n">
        <v>795.65</v>
      </c>
      <c r="R4" t="n">
        <v>135.84</v>
      </c>
      <c r="S4" t="n">
        <v>51.23</v>
      </c>
      <c r="T4" t="n">
        <v>40952.96</v>
      </c>
      <c r="U4" t="n">
        <v>0.38</v>
      </c>
      <c r="V4" t="n">
        <v>0.87</v>
      </c>
      <c r="W4" t="n">
        <v>0.22</v>
      </c>
      <c r="X4" t="n">
        <v>2.45</v>
      </c>
      <c r="Y4" t="n">
        <v>0.5</v>
      </c>
      <c r="Z4" t="n">
        <v>10</v>
      </c>
      <c r="AA4" t="n">
        <v>215.6551605923764</v>
      </c>
      <c r="AB4" t="n">
        <v>295.068904756571</v>
      </c>
      <c r="AC4" t="n">
        <v>266.9079426184998</v>
      </c>
      <c r="AD4" t="n">
        <v>215655.1605923764</v>
      </c>
      <c r="AE4" t="n">
        <v>295068.904756571</v>
      </c>
      <c r="AF4" t="n">
        <v>3.729117567648335e-06</v>
      </c>
      <c r="AG4" t="n">
        <v>8</v>
      </c>
      <c r="AH4" t="n">
        <v>266907.9426184997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2.8123</v>
      </c>
      <c r="E5" t="n">
        <v>35.56</v>
      </c>
      <c r="F5" t="n">
        <v>32.54</v>
      </c>
      <c r="G5" t="n">
        <v>39.05</v>
      </c>
      <c r="H5" t="n">
        <v>0.6899999999999999</v>
      </c>
      <c r="I5" t="n">
        <v>50</v>
      </c>
      <c r="J5" t="n">
        <v>102.45</v>
      </c>
      <c r="K5" t="n">
        <v>39.72</v>
      </c>
      <c r="L5" t="n">
        <v>4</v>
      </c>
      <c r="M5" t="n">
        <v>48</v>
      </c>
      <c r="N5" t="n">
        <v>13.74</v>
      </c>
      <c r="O5" t="n">
        <v>12870.03</v>
      </c>
      <c r="P5" t="n">
        <v>268.65</v>
      </c>
      <c r="Q5" t="n">
        <v>795.64</v>
      </c>
      <c r="R5" t="n">
        <v>115.76</v>
      </c>
      <c r="S5" t="n">
        <v>51.23</v>
      </c>
      <c r="T5" t="n">
        <v>31003.45</v>
      </c>
      <c r="U5" t="n">
        <v>0.44</v>
      </c>
      <c r="V5" t="n">
        <v>0.89</v>
      </c>
      <c r="W5" t="n">
        <v>0.19</v>
      </c>
      <c r="X5" t="n">
        <v>1.84</v>
      </c>
      <c r="Y5" t="n">
        <v>0.5</v>
      </c>
      <c r="Z5" t="n">
        <v>10</v>
      </c>
      <c r="AA5" t="n">
        <v>205.6788981019306</v>
      </c>
      <c r="AB5" t="n">
        <v>281.4189422955112</v>
      </c>
      <c r="AC5" t="n">
        <v>254.5607134168765</v>
      </c>
      <c r="AD5" t="n">
        <v>205678.8981019306</v>
      </c>
      <c r="AE5" t="n">
        <v>281418.9422955112</v>
      </c>
      <c r="AF5" t="n">
        <v>3.831852583396329e-06</v>
      </c>
      <c r="AG5" t="n">
        <v>8</v>
      </c>
      <c r="AH5" t="n">
        <v>254560.7134168765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2.8727</v>
      </c>
      <c r="E6" t="n">
        <v>34.81</v>
      </c>
      <c r="F6" t="n">
        <v>32.04</v>
      </c>
      <c r="G6" t="n">
        <v>50.59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36</v>
      </c>
      <c r="N6" t="n">
        <v>14</v>
      </c>
      <c r="O6" t="n">
        <v>13024.91</v>
      </c>
      <c r="P6" t="n">
        <v>257.56</v>
      </c>
      <c r="Q6" t="n">
        <v>795.66</v>
      </c>
      <c r="R6" t="n">
        <v>98.86</v>
      </c>
      <c r="S6" t="n">
        <v>51.23</v>
      </c>
      <c r="T6" t="n">
        <v>22611.54</v>
      </c>
      <c r="U6" t="n">
        <v>0.52</v>
      </c>
      <c r="V6" t="n">
        <v>0.9</v>
      </c>
      <c r="W6" t="n">
        <v>0.17</v>
      </c>
      <c r="X6" t="n">
        <v>1.34</v>
      </c>
      <c r="Y6" t="n">
        <v>0.5</v>
      </c>
      <c r="Z6" t="n">
        <v>10</v>
      </c>
      <c r="AA6" t="n">
        <v>197.1631587397441</v>
      </c>
      <c r="AB6" t="n">
        <v>269.7673320122674</v>
      </c>
      <c r="AC6" t="n">
        <v>244.0211164659241</v>
      </c>
      <c r="AD6" t="n">
        <v>197163.1587397441</v>
      </c>
      <c r="AE6" t="n">
        <v>269767.3320122674</v>
      </c>
      <c r="AF6" t="n">
        <v>3.914149598663953e-06</v>
      </c>
      <c r="AG6" t="n">
        <v>8</v>
      </c>
      <c r="AH6" t="n">
        <v>244021.116465924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2.8992</v>
      </c>
      <c r="E7" t="n">
        <v>34.49</v>
      </c>
      <c r="F7" t="n">
        <v>31.87</v>
      </c>
      <c r="G7" t="n">
        <v>61.68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29</v>
      </c>
      <c r="N7" t="n">
        <v>14.25</v>
      </c>
      <c r="O7" t="n">
        <v>13180.19</v>
      </c>
      <c r="P7" t="n">
        <v>249.86</v>
      </c>
      <c r="Q7" t="n">
        <v>795.64</v>
      </c>
      <c r="R7" t="n">
        <v>93.43000000000001</v>
      </c>
      <c r="S7" t="n">
        <v>51.23</v>
      </c>
      <c r="T7" t="n">
        <v>19931</v>
      </c>
      <c r="U7" t="n">
        <v>0.55</v>
      </c>
      <c r="V7" t="n">
        <v>0.91</v>
      </c>
      <c r="W7" t="n">
        <v>0.16</v>
      </c>
      <c r="X7" t="n">
        <v>1.16</v>
      </c>
      <c r="Y7" t="n">
        <v>0.5</v>
      </c>
      <c r="Z7" t="n">
        <v>10</v>
      </c>
      <c r="AA7" t="n">
        <v>192.2305466412436</v>
      </c>
      <c r="AB7" t="n">
        <v>263.018314527615</v>
      </c>
      <c r="AC7" t="n">
        <v>237.9162157376992</v>
      </c>
      <c r="AD7" t="n">
        <v>192230.5466412437</v>
      </c>
      <c r="AE7" t="n">
        <v>263018.314527615</v>
      </c>
      <c r="AF7" t="n">
        <v>3.95025673284594e-06</v>
      </c>
      <c r="AG7" t="n">
        <v>8</v>
      </c>
      <c r="AH7" t="n">
        <v>237916.2157376992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2.9266</v>
      </c>
      <c r="E8" t="n">
        <v>34.17</v>
      </c>
      <c r="F8" t="n">
        <v>31.65</v>
      </c>
      <c r="G8" t="n">
        <v>73.03</v>
      </c>
      <c r="H8" t="n">
        <v>1.16</v>
      </c>
      <c r="I8" t="n">
        <v>26</v>
      </c>
      <c r="J8" t="n">
        <v>106.23</v>
      </c>
      <c r="K8" t="n">
        <v>39.72</v>
      </c>
      <c r="L8" t="n">
        <v>7</v>
      </c>
      <c r="M8" t="n">
        <v>24</v>
      </c>
      <c r="N8" t="n">
        <v>14.52</v>
      </c>
      <c r="O8" t="n">
        <v>13335.87</v>
      </c>
      <c r="P8" t="n">
        <v>240.29</v>
      </c>
      <c r="Q8" t="n">
        <v>795.64</v>
      </c>
      <c r="R8" t="n">
        <v>86.01000000000001</v>
      </c>
      <c r="S8" t="n">
        <v>51.23</v>
      </c>
      <c r="T8" t="n">
        <v>16244.33</v>
      </c>
      <c r="U8" t="n">
        <v>0.6</v>
      </c>
      <c r="V8" t="n">
        <v>0.91</v>
      </c>
      <c r="W8" t="n">
        <v>0.15</v>
      </c>
      <c r="X8" t="n">
        <v>0.9399999999999999</v>
      </c>
      <c r="Y8" t="n">
        <v>0.5</v>
      </c>
      <c r="Z8" t="n">
        <v>10</v>
      </c>
      <c r="AA8" t="n">
        <v>186.4573729628584</v>
      </c>
      <c r="AB8" t="n">
        <v>255.1192036064051</v>
      </c>
      <c r="AC8" t="n">
        <v>230.7709848763352</v>
      </c>
      <c r="AD8" t="n">
        <v>186457.3729628584</v>
      </c>
      <c r="AE8" t="n">
        <v>255119.2036064051</v>
      </c>
      <c r="AF8" t="n">
        <v>3.987590147056749e-06</v>
      </c>
      <c r="AG8" t="n">
        <v>8</v>
      </c>
      <c r="AH8" t="n">
        <v>230770.9848763352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2.9473</v>
      </c>
      <c r="E9" t="n">
        <v>33.93</v>
      </c>
      <c r="F9" t="n">
        <v>31.49</v>
      </c>
      <c r="G9" t="n">
        <v>85.88</v>
      </c>
      <c r="H9" t="n">
        <v>1.31</v>
      </c>
      <c r="I9" t="n">
        <v>22</v>
      </c>
      <c r="J9" t="n">
        <v>107.5</v>
      </c>
      <c r="K9" t="n">
        <v>39.72</v>
      </c>
      <c r="L9" t="n">
        <v>8</v>
      </c>
      <c r="M9" t="n">
        <v>19</v>
      </c>
      <c r="N9" t="n">
        <v>14.78</v>
      </c>
      <c r="O9" t="n">
        <v>13491.96</v>
      </c>
      <c r="P9" t="n">
        <v>232.07</v>
      </c>
      <c r="Q9" t="n">
        <v>795.64</v>
      </c>
      <c r="R9" t="n">
        <v>80.63</v>
      </c>
      <c r="S9" t="n">
        <v>51.23</v>
      </c>
      <c r="T9" t="n">
        <v>13577.14</v>
      </c>
      <c r="U9" t="n">
        <v>0.64</v>
      </c>
      <c r="V9" t="n">
        <v>0.92</v>
      </c>
      <c r="W9" t="n">
        <v>0.14</v>
      </c>
      <c r="X9" t="n">
        <v>0.78</v>
      </c>
      <c r="Y9" t="n">
        <v>0.5</v>
      </c>
      <c r="Z9" t="n">
        <v>10</v>
      </c>
      <c r="AA9" t="n">
        <v>181.71270612028</v>
      </c>
      <c r="AB9" t="n">
        <v>248.6273411124646</v>
      </c>
      <c r="AC9" t="n">
        <v>224.8986966274281</v>
      </c>
      <c r="AD9" t="n">
        <v>181712.7061202801</v>
      </c>
      <c r="AE9" t="n">
        <v>248627.3411124646</v>
      </c>
      <c r="AF9" t="n">
        <v>4.01579458771966e-06</v>
      </c>
      <c r="AG9" t="n">
        <v>8</v>
      </c>
      <c r="AH9" t="n">
        <v>224898.6966274281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2.9566</v>
      </c>
      <c r="E10" t="n">
        <v>33.82</v>
      </c>
      <c r="F10" t="n">
        <v>31.42</v>
      </c>
      <c r="G10" t="n">
        <v>94.27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6</v>
      </c>
      <c r="N10" t="n">
        <v>15.05</v>
      </c>
      <c r="O10" t="n">
        <v>13648.58</v>
      </c>
      <c r="P10" t="n">
        <v>224.7</v>
      </c>
      <c r="Q10" t="n">
        <v>795.64</v>
      </c>
      <c r="R10" t="n">
        <v>77.83</v>
      </c>
      <c r="S10" t="n">
        <v>51.23</v>
      </c>
      <c r="T10" t="n">
        <v>12184.22</v>
      </c>
      <c r="U10" t="n">
        <v>0.66</v>
      </c>
      <c r="V10" t="n">
        <v>0.92</v>
      </c>
      <c r="W10" t="n">
        <v>0.16</v>
      </c>
      <c r="X10" t="n">
        <v>0.72</v>
      </c>
      <c r="Y10" t="n">
        <v>0.5</v>
      </c>
      <c r="Z10" t="n">
        <v>10</v>
      </c>
      <c r="AA10" t="n">
        <v>177.9115204493755</v>
      </c>
      <c r="AB10" t="n">
        <v>243.4263911810592</v>
      </c>
      <c r="AC10" t="n">
        <v>220.1941180578953</v>
      </c>
      <c r="AD10" t="n">
        <v>177911.5204493755</v>
      </c>
      <c r="AE10" t="n">
        <v>243426.3911810592</v>
      </c>
      <c r="AF10" t="n">
        <v>4.02846614801749e-06</v>
      </c>
      <c r="AG10" t="n">
        <v>8</v>
      </c>
      <c r="AH10" t="n">
        <v>220194.1180578953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2.9611</v>
      </c>
      <c r="E11" t="n">
        <v>33.77</v>
      </c>
      <c r="F11" t="n">
        <v>31.39</v>
      </c>
      <c r="G11" t="n">
        <v>99.13</v>
      </c>
      <c r="H11" t="n">
        <v>1.6</v>
      </c>
      <c r="I11" t="n">
        <v>19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226.05</v>
      </c>
      <c r="Q11" t="n">
        <v>795.64</v>
      </c>
      <c r="R11" t="n">
        <v>76.59</v>
      </c>
      <c r="S11" t="n">
        <v>51.23</v>
      </c>
      <c r="T11" t="n">
        <v>11572.54</v>
      </c>
      <c r="U11" t="n">
        <v>0.67</v>
      </c>
      <c r="V11" t="n">
        <v>0.92</v>
      </c>
      <c r="W11" t="n">
        <v>0.16</v>
      </c>
      <c r="X11" t="n">
        <v>0.6899999999999999</v>
      </c>
      <c r="Y11" t="n">
        <v>0.5</v>
      </c>
      <c r="Z11" t="n">
        <v>10</v>
      </c>
      <c r="AA11" t="n">
        <v>178.3412082357952</v>
      </c>
      <c r="AB11" t="n">
        <v>244.0143089669255</v>
      </c>
      <c r="AC11" t="n">
        <v>220.7259257954265</v>
      </c>
      <c r="AD11" t="n">
        <v>178341.2082357952</v>
      </c>
      <c r="AE11" t="n">
        <v>244014.3089669255</v>
      </c>
      <c r="AF11" t="n">
        <v>4.034597548161601e-06</v>
      </c>
      <c r="AG11" t="n">
        <v>8</v>
      </c>
      <c r="AH11" t="n">
        <v>220725.9257954265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2.9594</v>
      </c>
      <c r="E12" t="n">
        <v>33.79</v>
      </c>
      <c r="F12" t="n">
        <v>31.41</v>
      </c>
      <c r="G12" t="n">
        <v>99.19</v>
      </c>
      <c r="H12" t="n">
        <v>1.74</v>
      </c>
      <c r="I12" t="n">
        <v>19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228.32</v>
      </c>
      <c r="Q12" t="n">
        <v>795.6799999999999</v>
      </c>
      <c r="R12" t="n">
        <v>77.31999999999999</v>
      </c>
      <c r="S12" t="n">
        <v>51.23</v>
      </c>
      <c r="T12" t="n">
        <v>11937.43</v>
      </c>
      <c r="U12" t="n">
        <v>0.66</v>
      </c>
      <c r="V12" t="n">
        <v>0.92</v>
      </c>
      <c r="W12" t="n">
        <v>0.16</v>
      </c>
      <c r="X12" t="n">
        <v>0.71</v>
      </c>
      <c r="Y12" t="n">
        <v>0.5</v>
      </c>
      <c r="Z12" t="n">
        <v>10</v>
      </c>
      <c r="AA12" t="n">
        <v>179.4607780901759</v>
      </c>
      <c r="AB12" t="n">
        <v>245.5461538336245</v>
      </c>
      <c r="AC12" t="n">
        <v>222.111573538006</v>
      </c>
      <c r="AD12" t="n">
        <v>179460.7780901759</v>
      </c>
      <c r="AE12" t="n">
        <v>245546.1538336246</v>
      </c>
      <c r="AF12" t="n">
        <v>4.032281241440492e-06</v>
      </c>
      <c r="AG12" t="n">
        <v>8</v>
      </c>
      <c r="AH12" t="n">
        <v>222111.5735380061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1.8503</v>
      </c>
      <c r="E2" t="n">
        <v>54.05</v>
      </c>
      <c r="F2" t="n">
        <v>43.51</v>
      </c>
      <c r="G2" t="n">
        <v>7.93</v>
      </c>
      <c r="H2" t="n">
        <v>0.14</v>
      </c>
      <c r="I2" t="n">
        <v>329</v>
      </c>
      <c r="J2" t="n">
        <v>124.63</v>
      </c>
      <c r="K2" t="n">
        <v>45</v>
      </c>
      <c r="L2" t="n">
        <v>1</v>
      </c>
      <c r="M2" t="n">
        <v>327</v>
      </c>
      <c r="N2" t="n">
        <v>18.64</v>
      </c>
      <c r="O2" t="n">
        <v>15605.44</v>
      </c>
      <c r="P2" t="n">
        <v>451.1</v>
      </c>
      <c r="Q2" t="n">
        <v>795.74</v>
      </c>
      <c r="R2" t="n">
        <v>483.1</v>
      </c>
      <c r="S2" t="n">
        <v>51.23</v>
      </c>
      <c r="T2" t="n">
        <v>213276.14</v>
      </c>
      <c r="U2" t="n">
        <v>0.11</v>
      </c>
      <c r="V2" t="n">
        <v>0.66</v>
      </c>
      <c r="W2" t="n">
        <v>0.63</v>
      </c>
      <c r="X2" t="n">
        <v>12.8</v>
      </c>
      <c r="Y2" t="n">
        <v>0.5</v>
      </c>
      <c r="Z2" t="n">
        <v>10</v>
      </c>
      <c r="AA2" t="n">
        <v>457.0877645389585</v>
      </c>
      <c r="AB2" t="n">
        <v>625.4076447311807</v>
      </c>
      <c r="AC2" t="n">
        <v>565.7196168831783</v>
      </c>
      <c r="AD2" t="n">
        <v>457087.7645389585</v>
      </c>
      <c r="AE2" t="n">
        <v>625407.6447311806</v>
      </c>
      <c r="AF2" t="n">
        <v>2.48868379246456e-06</v>
      </c>
      <c r="AG2" t="n">
        <v>12</v>
      </c>
      <c r="AH2" t="n">
        <v>565719.6168831784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2.4238</v>
      </c>
      <c r="E3" t="n">
        <v>41.26</v>
      </c>
      <c r="F3" t="n">
        <v>35.73</v>
      </c>
      <c r="G3" t="n">
        <v>16.12</v>
      </c>
      <c r="H3" t="n">
        <v>0.28</v>
      </c>
      <c r="I3" t="n">
        <v>133</v>
      </c>
      <c r="J3" t="n">
        <v>125.95</v>
      </c>
      <c r="K3" t="n">
        <v>45</v>
      </c>
      <c r="L3" t="n">
        <v>2</v>
      </c>
      <c r="M3" t="n">
        <v>131</v>
      </c>
      <c r="N3" t="n">
        <v>18.95</v>
      </c>
      <c r="O3" t="n">
        <v>15767.7</v>
      </c>
      <c r="P3" t="n">
        <v>365.14</v>
      </c>
      <c r="Q3" t="n">
        <v>795.67</v>
      </c>
      <c r="R3" t="n">
        <v>222.43</v>
      </c>
      <c r="S3" t="n">
        <v>51.23</v>
      </c>
      <c r="T3" t="n">
        <v>83921.47</v>
      </c>
      <c r="U3" t="n">
        <v>0.23</v>
      </c>
      <c r="V3" t="n">
        <v>0.8100000000000001</v>
      </c>
      <c r="W3" t="n">
        <v>0.32</v>
      </c>
      <c r="X3" t="n">
        <v>5.02</v>
      </c>
      <c r="Y3" t="n">
        <v>0.5</v>
      </c>
      <c r="Z3" t="n">
        <v>10</v>
      </c>
      <c r="AA3" t="n">
        <v>295.235047610757</v>
      </c>
      <c r="AB3" t="n">
        <v>403.9536169920915</v>
      </c>
      <c r="AC3" t="n">
        <v>365.4008507388278</v>
      </c>
      <c r="AD3" t="n">
        <v>295235.047610757</v>
      </c>
      <c r="AE3" t="n">
        <v>403953.6169920915</v>
      </c>
      <c r="AF3" t="n">
        <v>3.26005068160601e-06</v>
      </c>
      <c r="AG3" t="n">
        <v>9</v>
      </c>
      <c r="AH3" t="n">
        <v>365400.8507388278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2.6287</v>
      </c>
      <c r="E4" t="n">
        <v>38.04</v>
      </c>
      <c r="F4" t="n">
        <v>33.79</v>
      </c>
      <c r="G4" t="n">
        <v>24.43</v>
      </c>
      <c r="H4" t="n">
        <v>0.42</v>
      </c>
      <c r="I4" t="n">
        <v>83</v>
      </c>
      <c r="J4" t="n">
        <v>127.27</v>
      </c>
      <c r="K4" t="n">
        <v>45</v>
      </c>
      <c r="L4" t="n">
        <v>3</v>
      </c>
      <c r="M4" t="n">
        <v>81</v>
      </c>
      <c r="N4" t="n">
        <v>19.27</v>
      </c>
      <c r="O4" t="n">
        <v>15930.42</v>
      </c>
      <c r="P4" t="n">
        <v>340.57</v>
      </c>
      <c r="Q4" t="n">
        <v>795.7</v>
      </c>
      <c r="R4" t="n">
        <v>157.28</v>
      </c>
      <c r="S4" t="n">
        <v>51.23</v>
      </c>
      <c r="T4" t="n">
        <v>51594.08</v>
      </c>
      <c r="U4" t="n">
        <v>0.33</v>
      </c>
      <c r="V4" t="n">
        <v>0.85</v>
      </c>
      <c r="W4" t="n">
        <v>0.24</v>
      </c>
      <c r="X4" t="n">
        <v>3.08</v>
      </c>
      <c r="Y4" t="n">
        <v>0.5</v>
      </c>
      <c r="Z4" t="n">
        <v>10</v>
      </c>
      <c r="AA4" t="n">
        <v>263.8463671276467</v>
      </c>
      <c r="AB4" t="n">
        <v>361.0062395842492</v>
      </c>
      <c r="AC4" t="n">
        <v>326.5523107537671</v>
      </c>
      <c r="AD4" t="n">
        <v>263846.3671276466</v>
      </c>
      <c r="AE4" t="n">
        <v>361006.2395842492</v>
      </c>
      <c r="AF4" t="n">
        <v>3.535644536157157e-06</v>
      </c>
      <c r="AG4" t="n">
        <v>9</v>
      </c>
      <c r="AH4" t="n">
        <v>326552.3107537671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2.7341</v>
      </c>
      <c r="E5" t="n">
        <v>36.57</v>
      </c>
      <c r="F5" t="n">
        <v>32.91</v>
      </c>
      <c r="G5" t="n">
        <v>32.91</v>
      </c>
      <c r="H5" t="n">
        <v>0.55</v>
      </c>
      <c r="I5" t="n">
        <v>60</v>
      </c>
      <c r="J5" t="n">
        <v>128.59</v>
      </c>
      <c r="K5" t="n">
        <v>45</v>
      </c>
      <c r="L5" t="n">
        <v>4</v>
      </c>
      <c r="M5" t="n">
        <v>58</v>
      </c>
      <c r="N5" t="n">
        <v>19.59</v>
      </c>
      <c r="O5" t="n">
        <v>16093.6</v>
      </c>
      <c r="P5" t="n">
        <v>327.14</v>
      </c>
      <c r="Q5" t="n">
        <v>795.64</v>
      </c>
      <c r="R5" t="n">
        <v>128.04</v>
      </c>
      <c r="S5" t="n">
        <v>51.23</v>
      </c>
      <c r="T5" t="n">
        <v>37090.44</v>
      </c>
      <c r="U5" t="n">
        <v>0.4</v>
      </c>
      <c r="V5" t="n">
        <v>0.88</v>
      </c>
      <c r="W5" t="n">
        <v>0.2</v>
      </c>
      <c r="X5" t="n">
        <v>2.2</v>
      </c>
      <c r="Y5" t="n">
        <v>0.5</v>
      </c>
      <c r="Z5" t="n">
        <v>10</v>
      </c>
      <c r="AA5" t="n">
        <v>241.6725585506491</v>
      </c>
      <c r="AB5" t="n">
        <v>330.6670564496518</v>
      </c>
      <c r="AC5" t="n">
        <v>299.1086566763238</v>
      </c>
      <c r="AD5" t="n">
        <v>241672.5585506491</v>
      </c>
      <c r="AE5" t="n">
        <v>330667.0564496518</v>
      </c>
      <c r="AF5" t="n">
        <v>3.6774092617291e-06</v>
      </c>
      <c r="AG5" t="n">
        <v>8</v>
      </c>
      <c r="AH5" t="n">
        <v>299108.6566763239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2.7959</v>
      </c>
      <c r="E6" t="n">
        <v>35.77</v>
      </c>
      <c r="F6" t="n">
        <v>32.43</v>
      </c>
      <c r="G6" t="n">
        <v>41.4</v>
      </c>
      <c r="H6" t="n">
        <v>0.68</v>
      </c>
      <c r="I6" t="n">
        <v>47</v>
      </c>
      <c r="J6" t="n">
        <v>129.92</v>
      </c>
      <c r="K6" t="n">
        <v>45</v>
      </c>
      <c r="L6" t="n">
        <v>5</v>
      </c>
      <c r="M6" t="n">
        <v>45</v>
      </c>
      <c r="N6" t="n">
        <v>19.92</v>
      </c>
      <c r="O6" t="n">
        <v>16257.24</v>
      </c>
      <c r="P6" t="n">
        <v>317.4</v>
      </c>
      <c r="Q6" t="n">
        <v>795.64</v>
      </c>
      <c r="R6" t="n">
        <v>112.06</v>
      </c>
      <c r="S6" t="n">
        <v>51.23</v>
      </c>
      <c r="T6" t="n">
        <v>29167.18</v>
      </c>
      <c r="U6" t="n">
        <v>0.46</v>
      </c>
      <c r="V6" t="n">
        <v>0.89</v>
      </c>
      <c r="W6" t="n">
        <v>0.19</v>
      </c>
      <c r="X6" t="n">
        <v>1.73</v>
      </c>
      <c r="Y6" t="n">
        <v>0.5</v>
      </c>
      <c r="Z6" t="n">
        <v>10</v>
      </c>
      <c r="AA6" t="n">
        <v>232.7093221081442</v>
      </c>
      <c r="AB6" t="n">
        <v>318.4031609189388</v>
      </c>
      <c r="AC6" t="n">
        <v>288.0152101225728</v>
      </c>
      <c r="AD6" t="n">
        <v>232709.3221081442</v>
      </c>
      <c r="AE6" t="n">
        <v>318403.1609189388</v>
      </c>
      <c r="AF6" t="n">
        <v>3.760531273497089e-06</v>
      </c>
      <c r="AG6" t="n">
        <v>8</v>
      </c>
      <c r="AH6" t="n">
        <v>288015.2101225728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2.8454</v>
      </c>
      <c r="E7" t="n">
        <v>35.15</v>
      </c>
      <c r="F7" t="n">
        <v>32.04</v>
      </c>
      <c r="G7" t="n">
        <v>50.59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308.69</v>
      </c>
      <c r="Q7" t="n">
        <v>795.65</v>
      </c>
      <c r="R7" t="n">
        <v>98.89</v>
      </c>
      <c r="S7" t="n">
        <v>51.23</v>
      </c>
      <c r="T7" t="n">
        <v>22628.3</v>
      </c>
      <c r="U7" t="n">
        <v>0.52</v>
      </c>
      <c r="V7" t="n">
        <v>0.9</v>
      </c>
      <c r="W7" t="n">
        <v>0.17</v>
      </c>
      <c r="X7" t="n">
        <v>1.34</v>
      </c>
      <c r="Y7" t="n">
        <v>0.5</v>
      </c>
      <c r="Z7" t="n">
        <v>10</v>
      </c>
      <c r="AA7" t="n">
        <v>225.3736669356792</v>
      </c>
      <c r="AB7" t="n">
        <v>308.3661938857114</v>
      </c>
      <c r="AC7" t="n">
        <v>278.9361571360216</v>
      </c>
      <c r="AD7" t="n">
        <v>225373.6669356792</v>
      </c>
      <c r="AE7" t="n">
        <v>308366.1938857114</v>
      </c>
      <c r="AF7" t="n">
        <v>3.827109583893779e-06</v>
      </c>
      <c r="AG7" t="n">
        <v>8</v>
      </c>
      <c r="AH7" t="n">
        <v>278936.1571360216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2.8672</v>
      </c>
      <c r="E8" t="n">
        <v>34.88</v>
      </c>
      <c r="F8" t="n">
        <v>31.93</v>
      </c>
      <c r="G8" t="n">
        <v>59.86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302.06</v>
      </c>
      <c r="Q8" t="n">
        <v>795.65</v>
      </c>
      <c r="R8" t="n">
        <v>95.47</v>
      </c>
      <c r="S8" t="n">
        <v>51.23</v>
      </c>
      <c r="T8" t="n">
        <v>20947.89</v>
      </c>
      <c r="U8" t="n">
        <v>0.54</v>
      </c>
      <c r="V8" t="n">
        <v>0.9</v>
      </c>
      <c r="W8" t="n">
        <v>0.16</v>
      </c>
      <c r="X8" t="n">
        <v>1.22</v>
      </c>
      <c r="Y8" t="n">
        <v>0.5</v>
      </c>
      <c r="Z8" t="n">
        <v>10</v>
      </c>
      <c r="AA8" t="n">
        <v>220.9283399606818</v>
      </c>
      <c r="AB8" t="n">
        <v>302.2839014045381</v>
      </c>
      <c r="AC8" t="n">
        <v>273.4343501126985</v>
      </c>
      <c r="AD8" t="n">
        <v>220928.3399606818</v>
      </c>
      <c r="AE8" t="n">
        <v>302283.9014045381</v>
      </c>
      <c r="AF8" t="n">
        <v>3.856430940795755e-06</v>
      </c>
      <c r="AG8" t="n">
        <v>8</v>
      </c>
      <c r="AH8" t="n">
        <v>273434.3501126985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2.8924</v>
      </c>
      <c r="E9" t="n">
        <v>34.57</v>
      </c>
      <c r="F9" t="n">
        <v>31.73</v>
      </c>
      <c r="G9" t="n">
        <v>67.98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295.92</v>
      </c>
      <c r="Q9" t="n">
        <v>795.67</v>
      </c>
      <c r="R9" t="n">
        <v>88.54000000000001</v>
      </c>
      <c r="S9" t="n">
        <v>51.23</v>
      </c>
      <c r="T9" t="n">
        <v>17500.46</v>
      </c>
      <c r="U9" t="n">
        <v>0.58</v>
      </c>
      <c r="V9" t="n">
        <v>0.91</v>
      </c>
      <c r="W9" t="n">
        <v>0.15</v>
      </c>
      <c r="X9" t="n">
        <v>1.02</v>
      </c>
      <c r="Y9" t="n">
        <v>0.5</v>
      </c>
      <c r="Z9" t="n">
        <v>10</v>
      </c>
      <c r="AA9" t="n">
        <v>216.5540708779045</v>
      </c>
      <c r="AB9" t="n">
        <v>296.298833466353</v>
      </c>
      <c r="AC9" t="n">
        <v>268.0204886584362</v>
      </c>
      <c r="AD9" t="n">
        <v>216554.0708779045</v>
      </c>
      <c r="AE9" t="n">
        <v>296298.833466353</v>
      </c>
      <c r="AF9" t="n">
        <v>3.890325353361343e-06</v>
      </c>
      <c r="AG9" t="n">
        <v>8</v>
      </c>
      <c r="AH9" t="n">
        <v>268020.4886584362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2.9155</v>
      </c>
      <c r="E10" t="n">
        <v>34.3</v>
      </c>
      <c r="F10" t="n">
        <v>31.55</v>
      </c>
      <c r="G10" t="n">
        <v>78.88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22</v>
      </c>
      <c r="N10" t="n">
        <v>21.27</v>
      </c>
      <c r="O10" t="n">
        <v>16916.71</v>
      </c>
      <c r="P10" t="n">
        <v>288.36</v>
      </c>
      <c r="Q10" t="n">
        <v>795.64</v>
      </c>
      <c r="R10" t="n">
        <v>82.8</v>
      </c>
      <c r="S10" t="n">
        <v>51.23</v>
      </c>
      <c r="T10" t="n">
        <v>14652</v>
      </c>
      <c r="U10" t="n">
        <v>0.62</v>
      </c>
      <c r="V10" t="n">
        <v>0.91</v>
      </c>
      <c r="W10" t="n">
        <v>0.15</v>
      </c>
      <c r="X10" t="n">
        <v>0.85</v>
      </c>
      <c r="Y10" t="n">
        <v>0.5</v>
      </c>
      <c r="Z10" t="n">
        <v>10</v>
      </c>
      <c r="AA10" t="n">
        <v>211.7109926782838</v>
      </c>
      <c r="AB10" t="n">
        <v>289.6723202121046</v>
      </c>
      <c r="AC10" t="n">
        <v>262.0264005288015</v>
      </c>
      <c r="AD10" t="n">
        <v>211710.9926782838</v>
      </c>
      <c r="AE10" t="n">
        <v>289672.3202121046</v>
      </c>
      <c r="AF10" t="n">
        <v>3.921395231546465e-06</v>
      </c>
      <c r="AG10" t="n">
        <v>8</v>
      </c>
      <c r="AH10" t="n">
        <v>262026.4005288015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2.9253</v>
      </c>
      <c r="E11" t="n">
        <v>34.18</v>
      </c>
      <c r="F11" t="n">
        <v>31.49</v>
      </c>
      <c r="G11" t="n">
        <v>85.88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20</v>
      </c>
      <c r="N11" t="n">
        <v>21.61</v>
      </c>
      <c r="O11" t="n">
        <v>17082.76</v>
      </c>
      <c r="P11" t="n">
        <v>281.39</v>
      </c>
      <c r="Q11" t="n">
        <v>795.67</v>
      </c>
      <c r="R11" t="n">
        <v>80.76000000000001</v>
      </c>
      <c r="S11" t="n">
        <v>51.23</v>
      </c>
      <c r="T11" t="n">
        <v>13639.59</v>
      </c>
      <c r="U11" t="n">
        <v>0.63</v>
      </c>
      <c r="V11" t="n">
        <v>0.92</v>
      </c>
      <c r="W11" t="n">
        <v>0.14</v>
      </c>
      <c r="X11" t="n">
        <v>0.78</v>
      </c>
      <c r="Y11" t="n">
        <v>0.5</v>
      </c>
      <c r="Z11" t="n">
        <v>10</v>
      </c>
      <c r="AA11" t="n">
        <v>207.9374976676633</v>
      </c>
      <c r="AB11" t="n">
        <v>284.5092578637255</v>
      </c>
      <c r="AC11" t="n">
        <v>257.3560936045465</v>
      </c>
      <c r="AD11" t="n">
        <v>207937.4976676633</v>
      </c>
      <c r="AE11" t="n">
        <v>284509.2578637255</v>
      </c>
      <c r="AF11" t="n">
        <v>3.934576391988638e-06</v>
      </c>
      <c r="AG11" t="n">
        <v>8</v>
      </c>
      <c r="AH11" t="n">
        <v>257356.0936045465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2.9424</v>
      </c>
      <c r="E12" t="n">
        <v>33.99</v>
      </c>
      <c r="F12" t="n">
        <v>31.37</v>
      </c>
      <c r="G12" t="n">
        <v>99.06</v>
      </c>
      <c r="H12" t="n">
        <v>1.41</v>
      </c>
      <c r="I12" t="n">
        <v>19</v>
      </c>
      <c r="J12" t="n">
        <v>137.96</v>
      </c>
      <c r="K12" t="n">
        <v>45</v>
      </c>
      <c r="L12" t="n">
        <v>11</v>
      </c>
      <c r="M12" t="n">
        <v>17</v>
      </c>
      <c r="N12" t="n">
        <v>21.96</v>
      </c>
      <c r="O12" t="n">
        <v>17249.3</v>
      </c>
      <c r="P12" t="n">
        <v>275.47</v>
      </c>
      <c r="Q12" t="n">
        <v>795.64</v>
      </c>
      <c r="R12" t="n">
        <v>76.51000000000001</v>
      </c>
      <c r="S12" t="n">
        <v>51.23</v>
      </c>
      <c r="T12" t="n">
        <v>11532.99</v>
      </c>
      <c r="U12" t="n">
        <v>0.67</v>
      </c>
      <c r="V12" t="n">
        <v>0.92</v>
      </c>
      <c r="W12" t="n">
        <v>0.14</v>
      </c>
      <c r="X12" t="n">
        <v>0.66</v>
      </c>
      <c r="Y12" t="n">
        <v>0.5</v>
      </c>
      <c r="Z12" t="n">
        <v>10</v>
      </c>
      <c r="AA12" t="n">
        <v>204.2920064982268</v>
      </c>
      <c r="AB12" t="n">
        <v>279.5213360179853</v>
      </c>
      <c r="AC12" t="n">
        <v>252.8442120191699</v>
      </c>
      <c r="AD12" t="n">
        <v>204292.0064982268</v>
      </c>
      <c r="AE12" t="n">
        <v>279521.3360179853</v>
      </c>
      <c r="AF12" t="n">
        <v>3.957576171943859e-06</v>
      </c>
      <c r="AG12" t="n">
        <v>8</v>
      </c>
      <c r="AH12" t="n">
        <v>252844.2120191699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2.9433</v>
      </c>
      <c r="E13" t="n">
        <v>33.98</v>
      </c>
      <c r="F13" t="n">
        <v>31.38</v>
      </c>
      <c r="G13" t="n">
        <v>104.61</v>
      </c>
      <c r="H13" t="n">
        <v>1.52</v>
      </c>
      <c r="I13" t="n">
        <v>18</v>
      </c>
      <c r="J13" t="n">
        <v>139.32</v>
      </c>
      <c r="K13" t="n">
        <v>45</v>
      </c>
      <c r="L13" t="n">
        <v>12</v>
      </c>
      <c r="M13" t="n">
        <v>16</v>
      </c>
      <c r="N13" t="n">
        <v>22.32</v>
      </c>
      <c r="O13" t="n">
        <v>17416.34</v>
      </c>
      <c r="P13" t="n">
        <v>269.94</v>
      </c>
      <c r="Q13" t="n">
        <v>795.66</v>
      </c>
      <c r="R13" t="n">
        <v>77.31999999999999</v>
      </c>
      <c r="S13" t="n">
        <v>51.23</v>
      </c>
      <c r="T13" t="n">
        <v>11943.28</v>
      </c>
      <c r="U13" t="n">
        <v>0.66</v>
      </c>
      <c r="V13" t="n">
        <v>0.92</v>
      </c>
      <c r="W13" t="n">
        <v>0.13</v>
      </c>
      <c r="X13" t="n">
        <v>0.68</v>
      </c>
      <c r="Y13" t="n">
        <v>0.5</v>
      </c>
      <c r="Z13" t="n">
        <v>10</v>
      </c>
      <c r="AA13" t="n">
        <v>201.6971087824834</v>
      </c>
      <c r="AB13" t="n">
        <v>275.9708824844993</v>
      </c>
      <c r="AC13" t="n">
        <v>249.6326087878258</v>
      </c>
      <c r="AD13" t="n">
        <v>201697.1087824834</v>
      </c>
      <c r="AE13" t="n">
        <v>275970.8824844992</v>
      </c>
      <c r="AF13" t="n">
        <v>3.958786686678343e-06</v>
      </c>
      <c r="AG13" t="n">
        <v>8</v>
      </c>
      <c r="AH13" t="n">
        <v>249632.6087878258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2.9562</v>
      </c>
      <c r="E14" t="n">
        <v>33.83</v>
      </c>
      <c r="F14" t="n">
        <v>31.29</v>
      </c>
      <c r="G14" t="n">
        <v>117.32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12</v>
      </c>
      <c r="N14" t="n">
        <v>22.68</v>
      </c>
      <c r="O14" t="n">
        <v>17583.88</v>
      </c>
      <c r="P14" t="n">
        <v>265.11</v>
      </c>
      <c r="Q14" t="n">
        <v>795.64</v>
      </c>
      <c r="R14" t="n">
        <v>73.86</v>
      </c>
      <c r="S14" t="n">
        <v>51.23</v>
      </c>
      <c r="T14" t="n">
        <v>10221.36</v>
      </c>
      <c r="U14" t="n">
        <v>0.6899999999999999</v>
      </c>
      <c r="V14" t="n">
        <v>0.92</v>
      </c>
      <c r="W14" t="n">
        <v>0.14</v>
      </c>
      <c r="X14" t="n">
        <v>0.58</v>
      </c>
      <c r="Y14" t="n">
        <v>0.5</v>
      </c>
      <c r="Z14" t="n">
        <v>10</v>
      </c>
      <c r="AA14" t="n">
        <v>198.8197903553578</v>
      </c>
      <c r="AB14" t="n">
        <v>272.0340084741777</v>
      </c>
      <c r="AC14" t="n">
        <v>246.0714645076107</v>
      </c>
      <c r="AD14" t="n">
        <v>198819.7903553577</v>
      </c>
      <c r="AE14" t="n">
        <v>272034.0084741777</v>
      </c>
      <c r="AF14" t="n">
        <v>3.976137397872633e-06</v>
      </c>
      <c r="AG14" t="n">
        <v>8</v>
      </c>
      <c r="AH14" t="n">
        <v>246071.4645076107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2.9616</v>
      </c>
      <c r="E15" t="n">
        <v>33.77</v>
      </c>
      <c r="F15" t="n">
        <v>31.25</v>
      </c>
      <c r="G15" t="n">
        <v>125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7</v>
      </c>
      <c r="N15" t="n">
        <v>23.04</v>
      </c>
      <c r="O15" t="n">
        <v>17751.93</v>
      </c>
      <c r="P15" t="n">
        <v>261.29</v>
      </c>
      <c r="Q15" t="n">
        <v>795.64</v>
      </c>
      <c r="R15" t="n">
        <v>72.39</v>
      </c>
      <c r="S15" t="n">
        <v>51.23</v>
      </c>
      <c r="T15" t="n">
        <v>9489.209999999999</v>
      </c>
      <c r="U15" t="n">
        <v>0.71</v>
      </c>
      <c r="V15" t="n">
        <v>0.92</v>
      </c>
      <c r="W15" t="n">
        <v>0.14</v>
      </c>
      <c r="X15" t="n">
        <v>0.54</v>
      </c>
      <c r="Y15" t="n">
        <v>0.5</v>
      </c>
      <c r="Z15" t="n">
        <v>10</v>
      </c>
      <c r="AA15" t="n">
        <v>196.7956285915627</v>
      </c>
      <c r="AB15" t="n">
        <v>269.2644610492401</v>
      </c>
      <c r="AC15" t="n">
        <v>243.5662388018241</v>
      </c>
      <c r="AD15" t="n">
        <v>196795.6285915627</v>
      </c>
      <c r="AE15" t="n">
        <v>269264.4610492401</v>
      </c>
      <c r="AF15" t="n">
        <v>3.983400486279544e-06</v>
      </c>
      <c r="AG15" t="n">
        <v>8</v>
      </c>
      <c r="AH15" t="n">
        <v>243566.238801824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2.9599</v>
      </c>
      <c r="E16" t="n">
        <v>33.78</v>
      </c>
      <c r="F16" t="n">
        <v>31.27</v>
      </c>
      <c r="G16" t="n">
        <v>125.08</v>
      </c>
      <c r="H16" t="n">
        <v>1.85</v>
      </c>
      <c r="I16" t="n">
        <v>15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261.17</v>
      </c>
      <c r="Q16" t="n">
        <v>795.64</v>
      </c>
      <c r="R16" t="n">
        <v>72.81</v>
      </c>
      <c r="S16" t="n">
        <v>51.23</v>
      </c>
      <c r="T16" t="n">
        <v>9700.58</v>
      </c>
      <c r="U16" t="n">
        <v>0.7</v>
      </c>
      <c r="V16" t="n">
        <v>0.92</v>
      </c>
      <c r="W16" t="n">
        <v>0.15</v>
      </c>
      <c r="X16" t="n">
        <v>0.5600000000000001</v>
      </c>
      <c r="Y16" t="n">
        <v>0.5</v>
      </c>
      <c r="Z16" t="n">
        <v>10</v>
      </c>
      <c r="AA16" t="n">
        <v>196.8277275456217</v>
      </c>
      <c r="AB16" t="n">
        <v>269.3083802542896</v>
      </c>
      <c r="AC16" t="n">
        <v>243.6059664195847</v>
      </c>
      <c r="AD16" t="n">
        <v>196827.7275456217</v>
      </c>
      <c r="AE16" t="n">
        <v>269308.3802542896</v>
      </c>
      <c r="AF16" t="n">
        <v>3.981113958447739e-06</v>
      </c>
      <c r="AG16" t="n">
        <v>8</v>
      </c>
      <c r="AH16" t="n">
        <v>243605.9664195847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2.9603</v>
      </c>
      <c r="E17" t="n">
        <v>33.78</v>
      </c>
      <c r="F17" t="n">
        <v>31.27</v>
      </c>
      <c r="G17" t="n">
        <v>125.06</v>
      </c>
      <c r="H17" t="n">
        <v>1.96</v>
      </c>
      <c r="I17" t="n">
        <v>15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262.62</v>
      </c>
      <c r="Q17" t="n">
        <v>795.64</v>
      </c>
      <c r="R17" t="n">
        <v>72.7</v>
      </c>
      <c r="S17" t="n">
        <v>51.23</v>
      </c>
      <c r="T17" t="n">
        <v>9644.639999999999</v>
      </c>
      <c r="U17" t="n">
        <v>0.7</v>
      </c>
      <c r="V17" t="n">
        <v>0.92</v>
      </c>
      <c r="W17" t="n">
        <v>0.15</v>
      </c>
      <c r="X17" t="n">
        <v>0.5600000000000001</v>
      </c>
      <c r="Y17" t="n">
        <v>0.5</v>
      </c>
      <c r="Z17" t="n">
        <v>10</v>
      </c>
      <c r="AA17" t="n">
        <v>197.4758555078064</v>
      </c>
      <c r="AB17" t="n">
        <v>270.1951775255379</v>
      </c>
      <c r="AC17" t="n">
        <v>244.408129003893</v>
      </c>
      <c r="AD17" t="n">
        <v>197475.8555078064</v>
      </c>
      <c r="AE17" t="n">
        <v>270195.1775255378</v>
      </c>
      <c r="AF17" t="n">
        <v>3.981651964996399e-06</v>
      </c>
      <c r="AG17" t="n">
        <v>8</v>
      </c>
      <c r="AH17" t="n">
        <v>244408.129003893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2024-09-25T21:17:11Z</dcterms:created>
  <dcterms:modified xmlns:dcterms="http://purl.org/dc/terms/" xmlns:xsi="http://www.w3.org/2001/XMLSchema-instance" xsi:type="dcterms:W3CDTF">2024-09-25T21:17:11Z</dcterms:modified>
</cp:coreProperties>
</file>