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gráficos!$A$7:$A$406</f>
              <numCache>
                <formatCode>General</formatCode>
                <ptCount val="40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</numCache>
            </numRef>
          </xVal>
          <yVal>
            <numRef>
              <f>gráficos!$B$7:$B$406</f>
              <numCache>
                <formatCode>General</formatCode>
                <ptCount val="40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0.9698</v>
      </c>
      <c r="E2" t="n">
        <v>103.11</v>
      </c>
      <c r="F2" t="n">
        <v>71.86</v>
      </c>
      <c r="G2" t="n">
        <v>5.83</v>
      </c>
      <c r="H2" t="n">
        <v>0.09</v>
      </c>
      <c r="I2" t="n">
        <v>739</v>
      </c>
      <c r="J2" t="n">
        <v>194.77</v>
      </c>
      <c r="K2" t="n">
        <v>54.38</v>
      </c>
      <c r="L2" t="n">
        <v>1</v>
      </c>
      <c r="M2" t="n">
        <v>737</v>
      </c>
      <c r="N2" t="n">
        <v>39.4</v>
      </c>
      <c r="O2" t="n">
        <v>24256.19</v>
      </c>
      <c r="P2" t="n">
        <v>1011.69</v>
      </c>
      <c r="Q2" t="n">
        <v>798.63</v>
      </c>
      <c r="R2" t="n">
        <v>1102.58</v>
      </c>
      <c r="S2" t="n">
        <v>102.58</v>
      </c>
      <c r="T2" t="n">
        <v>492316.07</v>
      </c>
      <c r="U2" t="n">
        <v>0.09</v>
      </c>
      <c r="V2" t="n">
        <v>0.52</v>
      </c>
      <c r="W2" t="n">
        <v>13.51</v>
      </c>
      <c r="X2" t="n">
        <v>29.59</v>
      </c>
      <c r="Y2" t="n">
        <v>1</v>
      </c>
      <c r="Z2" t="n">
        <v>10</v>
      </c>
      <c r="AA2" t="n">
        <v>1728.149556766642</v>
      </c>
      <c r="AB2" t="n">
        <v>2364.530464145774</v>
      </c>
      <c r="AC2" t="n">
        <v>2138.86299528705</v>
      </c>
      <c r="AD2" t="n">
        <v>1728149.556766642</v>
      </c>
      <c r="AE2" t="n">
        <v>2364530.464145774</v>
      </c>
      <c r="AF2" t="n">
        <v>1.270289639553923e-06</v>
      </c>
      <c r="AG2" t="n">
        <v>23</v>
      </c>
      <c r="AH2" t="n">
        <v>2138862.99528705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1.5289</v>
      </c>
      <c r="E3" t="n">
        <v>65.41</v>
      </c>
      <c r="F3" t="n">
        <v>52.47</v>
      </c>
      <c r="G3" t="n">
        <v>11.75</v>
      </c>
      <c r="H3" t="n">
        <v>0.18</v>
      </c>
      <c r="I3" t="n">
        <v>268</v>
      </c>
      <c r="J3" t="n">
        <v>196.32</v>
      </c>
      <c r="K3" t="n">
        <v>54.38</v>
      </c>
      <c r="L3" t="n">
        <v>2</v>
      </c>
      <c r="M3" t="n">
        <v>266</v>
      </c>
      <c r="N3" t="n">
        <v>39.95</v>
      </c>
      <c r="O3" t="n">
        <v>24447.22</v>
      </c>
      <c r="P3" t="n">
        <v>738.24</v>
      </c>
      <c r="Q3" t="n">
        <v>796.92</v>
      </c>
      <c r="R3" t="n">
        <v>453.09</v>
      </c>
      <c r="S3" t="n">
        <v>102.58</v>
      </c>
      <c r="T3" t="n">
        <v>169926.66</v>
      </c>
      <c r="U3" t="n">
        <v>0.23</v>
      </c>
      <c r="V3" t="n">
        <v>0.72</v>
      </c>
      <c r="W3" t="n">
        <v>12.72</v>
      </c>
      <c r="X3" t="n">
        <v>10.24</v>
      </c>
      <c r="Y3" t="n">
        <v>1</v>
      </c>
      <c r="Z3" t="n">
        <v>10</v>
      </c>
      <c r="AA3" t="n">
        <v>834.287467060595</v>
      </c>
      <c r="AB3" t="n">
        <v>1141.508918597705</v>
      </c>
      <c r="AC3" t="n">
        <v>1032.564909524569</v>
      </c>
      <c r="AD3" t="n">
        <v>834287.4670605949</v>
      </c>
      <c r="AE3" t="n">
        <v>1141508.918597705</v>
      </c>
      <c r="AF3" t="n">
        <v>2.002625108181061e-06</v>
      </c>
      <c r="AG3" t="n">
        <v>15</v>
      </c>
      <c r="AH3" t="n">
        <v>1032564.909524568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1.7452</v>
      </c>
      <c r="E4" t="n">
        <v>57.3</v>
      </c>
      <c r="F4" t="n">
        <v>48.41</v>
      </c>
      <c r="G4" t="n">
        <v>17.71</v>
      </c>
      <c r="H4" t="n">
        <v>0.27</v>
      </c>
      <c r="I4" t="n">
        <v>164</v>
      </c>
      <c r="J4" t="n">
        <v>197.88</v>
      </c>
      <c r="K4" t="n">
        <v>54.38</v>
      </c>
      <c r="L4" t="n">
        <v>3</v>
      </c>
      <c r="M4" t="n">
        <v>162</v>
      </c>
      <c r="N4" t="n">
        <v>40.5</v>
      </c>
      <c r="O4" t="n">
        <v>24639</v>
      </c>
      <c r="P4" t="n">
        <v>679.65</v>
      </c>
      <c r="Q4" t="n">
        <v>796.99</v>
      </c>
      <c r="R4" t="n">
        <v>317.43</v>
      </c>
      <c r="S4" t="n">
        <v>102.58</v>
      </c>
      <c r="T4" t="n">
        <v>102617.47</v>
      </c>
      <c r="U4" t="n">
        <v>0.32</v>
      </c>
      <c r="V4" t="n">
        <v>0.78</v>
      </c>
      <c r="W4" t="n">
        <v>12.54</v>
      </c>
      <c r="X4" t="n">
        <v>6.18</v>
      </c>
      <c r="Y4" t="n">
        <v>1</v>
      </c>
      <c r="Z4" t="n">
        <v>10</v>
      </c>
      <c r="AA4" t="n">
        <v>680.2210791854824</v>
      </c>
      <c r="AB4" t="n">
        <v>930.7084897776458</v>
      </c>
      <c r="AC4" t="n">
        <v>841.8829777708361</v>
      </c>
      <c r="AD4" t="n">
        <v>680221.0791854823</v>
      </c>
      <c r="AE4" t="n">
        <v>930708.4897776458</v>
      </c>
      <c r="AF4" t="n">
        <v>2.285945018508462e-06</v>
      </c>
      <c r="AG4" t="n">
        <v>13</v>
      </c>
      <c r="AH4" t="n">
        <v>841882.9777708361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1.8579</v>
      </c>
      <c r="E5" t="n">
        <v>53.82</v>
      </c>
      <c r="F5" t="n">
        <v>46.68</v>
      </c>
      <c r="G5" t="n">
        <v>23.54</v>
      </c>
      <c r="H5" t="n">
        <v>0.36</v>
      </c>
      <c r="I5" t="n">
        <v>119</v>
      </c>
      <c r="J5" t="n">
        <v>199.44</v>
      </c>
      <c r="K5" t="n">
        <v>54.38</v>
      </c>
      <c r="L5" t="n">
        <v>4</v>
      </c>
      <c r="M5" t="n">
        <v>117</v>
      </c>
      <c r="N5" t="n">
        <v>41.06</v>
      </c>
      <c r="O5" t="n">
        <v>24831.54</v>
      </c>
      <c r="P5" t="n">
        <v>653.87</v>
      </c>
      <c r="Q5" t="n">
        <v>796.73</v>
      </c>
      <c r="R5" t="n">
        <v>259.71</v>
      </c>
      <c r="S5" t="n">
        <v>102.58</v>
      </c>
      <c r="T5" t="n">
        <v>73984.2</v>
      </c>
      <c r="U5" t="n">
        <v>0.39</v>
      </c>
      <c r="V5" t="n">
        <v>0.8100000000000001</v>
      </c>
      <c r="W5" t="n">
        <v>12.48</v>
      </c>
      <c r="X5" t="n">
        <v>4.46</v>
      </c>
      <c r="Y5" t="n">
        <v>1</v>
      </c>
      <c r="Z5" t="n">
        <v>10</v>
      </c>
      <c r="AA5" t="n">
        <v>616.9045741953843</v>
      </c>
      <c r="AB5" t="n">
        <v>844.0760543231365</v>
      </c>
      <c r="AC5" t="n">
        <v>763.5186203667186</v>
      </c>
      <c r="AD5" t="n">
        <v>616904.5741953843</v>
      </c>
      <c r="AE5" t="n">
        <v>844076.0543231366</v>
      </c>
      <c r="AF5" t="n">
        <v>2.433564777611089e-06</v>
      </c>
      <c r="AG5" t="n">
        <v>12</v>
      </c>
      <c r="AH5" t="n">
        <v>763518.6203667185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1.931</v>
      </c>
      <c r="E6" t="n">
        <v>51.79</v>
      </c>
      <c r="F6" t="n">
        <v>45.65</v>
      </c>
      <c r="G6" t="n">
        <v>29.45</v>
      </c>
      <c r="H6" t="n">
        <v>0.44</v>
      </c>
      <c r="I6" t="n">
        <v>93</v>
      </c>
      <c r="J6" t="n">
        <v>201.01</v>
      </c>
      <c r="K6" t="n">
        <v>54.38</v>
      </c>
      <c r="L6" t="n">
        <v>5</v>
      </c>
      <c r="M6" t="n">
        <v>91</v>
      </c>
      <c r="N6" t="n">
        <v>41.63</v>
      </c>
      <c r="O6" t="n">
        <v>25024.84</v>
      </c>
      <c r="P6" t="n">
        <v>637.9299999999999</v>
      </c>
      <c r="Q6" t="n">
        <v>796.58</v>
      </c>
      <c r="R6" t="n">
        <v>226.2</v>
      </c>
      <c r="S6" t="n">
        <v>102.58</v>
      </c>
      <c r="T6" t="n">
        <v>57358.47</v>
      </c>
      <c r="U6" t="n">
        <v>0.45</v>
      </c>
      <c r="V6" t="n">
        <v>0.82</v>
      </c>
      <c r="W6" t="n">
        <v>12.42</v>
      </c>
      <c r="X6" t="n">
        <v>3.43</v>
      </c>
      <c r="Y6" t="n">
        <v>1</v>
      </c>
      <c r="Z6" t="n">
        <v>10</v>
      </c>
      <c r="AA6" t="n">
        <v>584.9411041971771</v>
      </c>
      <c r="AB6" t="n">
        <v>800.342224542815</v>
      </c>
      <c r="AC6" t="n">
        <v>723.9586859198151</v>
      </c>
      <c r="AD6" t="n">
        <v>584941.1041971771</v>
      </c>
      <c r="AE6" t="n">
        <v>800342.224542815</v>
      </c>
      <c r="AF6" t="n">
        <v>2.529314594739767e-06</v>
      </c>
      <c r="AG6" t="n">
        <v>12</v>
      </c>
      <c r="AH6" t="n">
        <v>723958.6859198151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1.9796</v>
      </c>
      <c r="E7" t="n">
        <v>50.51</v>
      </c>
      <c r="F7" t="n">
        <v>45.04</v>
      </c>
      <c r="G7" t="n">
        <v>35.56</v>
      </c>
      <c r="H7" t="n">
        <v>0.53</v>
      </c>
      <c r="I7" t="n">
        <v>76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627.6</v>
      </c>
      <c r="Q7" t="n">
        <v>796.5</v>
      </c>
      <c r="R7" t="n">
        <v>205.31</v>
      </c>
      <c r="S7" t="n">
        <v>102.58</v>
      </c>
      <c r="T7" t="n">
        <v>46994.8</v>
      </c>
      <c r="U7" t="n">
        <v>0.5</v>
      </c>
      <c r="V7" t="n">
        <v>0.84</v>
      </c>
      <c r="W7" t="n">
        <v>12.4</v>
      </c>
      <c r="X7" t="n">
        <v>2.82</v>
      </c>
      <c r="Y7" t="n">
        <v>1</v>
      </c>
      <c r="Z7" t="n">
        <v>10</v>
      </c>
      <c r="AA7" t="n">
        <v>557.5380561677762</v>
      </c>
      <c r="AB7" t="n">
        <v>762.8481652918323</v>
      </c>
      <c r="AC7" t="n">
        <v>690.0430070605036</v>
      </c>
      <c r="AD7" t="n">
        <v>557538.0561677762</v>
      </c>
      <c r="AE7" t="n">
        <v>762848.1652918323</v>
      </c>
      <c r="AF7" t="n">
        <v>2.592973159889613e-06</v>
      </c>
      <c r="AG7" t="n">
        <v>11</v>
      </c>
      <c r="AH7" t="n">
        <v>690043.0070605036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2.014</v>
      </c>
      <c r="E8" t="n">
        <v>49.65</v>
      </c>
      <c r="F8" t="n">
        <v>44.61</v>
      </c>
      <c r="G8" t="n">
        <v>41.18</v>
      </c>
      <c r="H8" t="n">
        <v>0.61</v>
      </c>
      <c r="I8" t="n">
        <v>65</v>
      </c>
      <c r="J8" t="n">
        <v>204.16</v>
      </c>
      <c r="K8" t="n">
        <v>54.38</v>
      </c>
      <c r="L8" t="n">
        <v>7</v>
      </c>
      <c r="M8" t="n">
        <v>63</v>
      </c>
      <c r="N8" t="n">
        <v>42.78</v>
      </c>
      <c r="O8" t="n">
        <v>25413.94</v>
      </c>
      <c r="P8" t="n">
        <v>620.13</v>
      </c>
      <c r="Q8" t="n">
        <v>796.48</v>
      </c>
      <c r="R8" t="n">
        <v>191.55</v>
      </c>
      <c r="S8" t="n">
        <v>102.58</v>
      </c>
      <c r="T8" t="n">
        <v>40173.68</v>
      </c>
      <c r="U8" t="n">
        <v>0.54</v>
      </c>
      <c r="V8" t="n">
        <v>0.84</v>
      </c>
      <c r="W8" t="n">
        <v>12.37</v>
      </c>
      <c r="X8" t="n">
        <v>2.39</v>
      </c>
      <c r="Y8" t="n">
        <v>1</v>
      </c>
      <c r="Z8" t="n">
        <v>10</v>
      </c>
      <c r="AA8" t="n">
        <v>544.0674050898007</v>
      </c>
      <c r="AB8" t="n">
        <v>744.417026203763</v>
      </c>
      <c r="AC8" t="n">
        <v>673.3709100187335</v>
      </c>
      <c r="AD8" t="n">
        <v>544067.4050898007</v>
      </c>
      <c r="AE8" t="n">
        <v>744417.0262037631</v>
      </c>
      <c r="AF8" t="n">
        <v>2.638031897361931e-06</v>
      </c>
      <c r="AG8" t="n">
        <v>11</v>
      </c>
      <c r="AH8" t="n">
        <v>673370.9100187335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2.0427</v>
      </c>
      <c r="E9" t="n">
        <v>48.95</v>
      </c>
      <c r="F9" t="n">
        <v>44.26</v>
      </c>
      <c r="G9" t="n">
        <v>47.42</v>
      </c>
      <c r="H9" t="n">
        <v>0.6899999999999999</v>
      </c>
      <c r="I9" t="n">
        <v>56</v>
      </c>
      <c r="J9" t="n">
        <v>205.75</v>
      </c>
      <c r="K9" t="n">
        <v>54.38</v>
      </c>
      <c r="L9" t="n">
        <v>8</v>
      </c>
      <c r="M9" t="n">
        <v>54</v>
      </c>
      <c r="N9" t="n">
        <v>43.37</v>
      </c>
      <c r="O9" t="n">
        <v>25609.61</v>
      </c>
      <c r="P9" t="n">
        <v>613.63</v>
      </c>
      <c r="Q9" t="n">
        <v>796.42</v>
      </c>
      <c r="R9" t="n">
        <v>179.16</v>
      </c>
      <c r="S9" t="n">
        <v>102.58</v>
      </c>
      <c r="T9" t="n">
        <v>34020.37</v>
      </c>
      <c r="U9" t="n">
        <v>0.57</v>
      </c>
      <c r="V9" t="n">
        <v>0.85</v>
      </c>
      <c r="W9" t="n">
        <v>12.37</v>
      </c>
      <c r="X9" t="n">
        <v>2.04</v>
      </c>
      <c r="Y9" t="n">
        <v>1</v>
      </c>
      <c r="Z9" t="n">
        <v>10</v>
      </c>
      <c r="AA9" t="n">
        <v>533.0051616705625</v>
      </c>
      <c r="AB9" t="n">
        <v>729.2811767258253</v>
      </c>
      <c r="AC9" t="n">
        <v>659.6796047716721</v>
      </c>
      <c r="AD9" t="n">
        <v>533005.1616705626</v>
      </c>
      <c r="AE9" t="n">
        <v>729281.1767258253</v>
      </c>
      <c r="AF9" t="n">
        <v>2.675624506822849e-06</v>
      </c>
      <c r="AG9" t="n">
        <v>11</v>
      </c>
      <c r="AH9" t="n">
        <v>659679.604771672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2.0608</v>
      </c>
      <c r="E10" t="n">
        <v>48.52</v>
      </c>
      <c r="F10" t="n">
        <v>44.06</v>
      </c>
      <c r="G10" t="n">
        <v>52.88</v>
      </c>
      <c r="H10" t="n">
        <v>0.77</v>
      </c>
      <c r="I10" t="n">
        <v>50</v>
      </c>
      <c r="J10" t="n">
        <v>207.34</v>
      </c>
      <c r="K10" t="n">
        <v>54.38</v>
      </c>
      <c r="L10" t="n">
        <v>9</v>
      </c>
      <c r="M10" t="n">
        <v>48</v>
      </c>
      <c r="N10" t="n">
        <v>43.96</v>
      </c>
      <c r="O10" t="n">
        <v>25806.1</v>
      </c>
      <c r="P10" t="n">
        <v>609.4299999999999</v>
      </c>
      <c r="Q10" t="n">
        <v>796.45</v>
      </c>
      <c r="R10" t="n">
        <v>173.28</v>
      </c>
      <c r="S10" t="n">
        <v>102.58</v>
      </c>
      <c r="T10" t="n">
        <v>31110.98</v>
      </c>
      <c r="U10" t="n">
        <v>0.59</v>
      </c>
      <c r="V10" t="n">
        <v>0.85</v>
      </c>
      <c r="W10" t="n">
        <v>12.35</v>
      </c>
      <c r="X10" t="n">
        <v>1.85</v>
      </c>
      <c r="Y10" t="n">
        <v>1</v>
      </c>
      <c r="Z10" t="n">
        <v>10</v>
      </c>
      <c r="AA10" t="n">
        <v>526.1382483701075</v>
      </c>
      <c r="AB10" t="n">
        <v>719.8855630013087</v>
      </c>
      <c r="AC10" t="n">
        <v>651.1806952341966</v>
      </c>
      <c r="AD10" t="n">
        <v>526138.2483701075</v>
      </c>
      <c r="AE10" t="n">
        <v>719885.5630013087</v>
      </c>
      <c r="AF10" t="n">
        <v>2.699332737876598e-06</v>
      </c>
      <c r="AG10" t="n">
        <v>11</v>
      </c>
      <c r="AH10" t="n">
        <v>651180.6952341966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2.0784</v>
      </c>
      <c r="E11" t="n">
        <v>48.11</v>
      </c>
      <c r="F11" t="n">
        <v>43.85</v>
      </c>
      <c r="G11" t="n">
        <v>58.46</v>
      </c>
      <c r="H11" t="n">
        <v>0.85</v>
      </c>
      <c r="I11" t="n">
        <v>45</v>
      </c>
      <c r="J11" t="n">
        <v>208.94</v>
      </c>
      <c r="K11" t="n">
        <v>54.38</v>
      </c>
      <c r="L11" t="n">
        <v>10</v>
      </c>
      <c r="M11" t="n">
        <v>43</v>
      </c>
      <c r="N11" t="n">
        <v>44.56</v>
      </c>
      <c r="O11" t="n">
        <v>26003.41</v>
      </c>
      <c r="P11" t="n">
        <v>604.85</v>
      </c>
      <c r="Q11" t="n">
        <v>796.51</v>
      </c>
      <c r="R11" t="n">
        <v>166.06</v>
      </c>
      <c r="S11" t="n">
        <v>102.58</v>
      </c>
      <c r="T11" t="n">
        <v>27526.25</v>
      </c>
      <c r="U11" t="n">
        <v>0.62</v>
      </c>
      <c r="V11" t="n">
        <v>0.86</v>
      </c>
      <c r="W11" t="n">
        <v>12.34</v>
      </c>
      <c r="X11" t="n">
        <v>1.63</v>
      </c>
      <c r="Y11" t="n">
        <v>1</v>
      </c>
      <c r="Z11" t="n">
        <v>10</v>
      </c>
      <c r="AA11" t="n">
        <v>519.237915069956</v>
      </c>
      <c r="AB11" t="n">
        <v>710.4442225588213</v>
      </c>
      <c r="AC11" t="n">
        <v>642.6404230725354</v>
      </c>
      <c r="AD11" t="n">
        <v>519237.915069956</v>
      </c>
      <c r="AE11" t="n">
        <v>710444.2225588212</v>
      </c>
      <c r="AF11" t="n">
        <v>2.722386045420575e-06</v>
      </c>
      <c r="AG11" t="n">
        <v>11</v>
      </c>
      <c r="AH11" t="n">
        <v>642640.4230725354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2.0914</v>
      </c>
      <c r="E12" t="n">
        <v>47.82</v>
      </c>
      <c r="F12" t="n">
        <v>43.7</v>
      </c>
      <c r="G12" t="n">
        <v>63.96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600.86</v>
      </c>
      <c r="Q12" t="n">
        <v>796.4299999999999</v>
      </c>
      <c r="R12" t="n">
        <v>160.94</v>
      </c>
      <c r="S12" t="n">
        <v>102.58</v>
      </c>
      <c r="T12" t="n">
        <v>24986.6</v>
      </c>
      <c r="U12" t="n">
        <v>0.64</v>
      </c>
      <c r="V12" t="n">
        <v>0.86</v>
      </c>
      <c r="W12" t="n">
        <v>12.34</v>
      </c>
      <c r="X12" t="n">
        <v>1.49</v>
      </c>
      <c r="Y12" t="n">
        <v>1</v>
      </c>
      <c r="Z12" t="n">
        <v>10</v>
      </c>
      <c r="AA12" t="n">
        <v>513.8250524793852</v>
      </c>
      <c r="AB12" t="n">
        <v>703.0381051637585</v>
      </c>
      <c r="AC12" t="n">
        <v>635.9411351271065</v>
      </c>
      <c r="AD12" t="n">
        <v>513825.0524793853</v>
      </c>
      <c r="AE12" t="n">
        <v>703038.1051637585</v>
      </c>
      <c r="AF12" t="n">
        <v>2.73941405667465e-06</v>
      </c>
      <c r="AG12" t="n">
        <v>11</v>
      </c>
      <c r="AH12" t="n">
        <v>635941.1351271064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2.1052</v>
      </c>
      <c r="E13" t="n">
        <v>47.5</v>
      </c>
      <c r="F13" t="n">
        <v>43.55</v>
      </c>
      <c r="G13" t="n">
        <v>70.61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35</v>
      </c>
      <c r="N13" t="n">
        <v>45.78</v>
      </c>
      <c r="O13" t="n">
        <v>26400.51</v>
      </c>
      <c r="P13" t="n">
        <v>597.59</v>
      </c>
      <c r="Q13" t="n">
        <v>796.4299999999999</v>
      </c>
      <c r="R13" t="n">
        <v>155.46</v>
      </c>
      <c r="S13" t="n">
        <v>102.58</v>
      </c>
      <c r="T13" t="n">
        <v>22267.51</v>
      </c>
      <c r="U13" t="n">
        <v>0.66</v>
      </c>
      <c r="V13" t="n">
        <v>0.86</v>
      </c>
      <c r="W13" t="n">
        <v>12.34</v>
      </c>
      <c r="X13" t="n">
        <v>1.33</v>
      </c>
      <c r="Y13" t="n">
        <v>1</v>
      </c>
      <c r="Z13" t="n">
        <v>10</v>
      </c>
      <c r="AA13" t="n">
        <v>508.7839201795358</v>
      </c>
      <c r="AB13" t="n">
        <v>696.1406055520434</v>
      </c>
      <c r="AC13" t="n">
        <v>629.7019231976319</v>
      </c>
      <c r="AD13" t="n">
        <v>508783.9201795358</v>
      </c>
      <c r="AE13" t="n">
        <v>696140.6055520434</v>
      </c>
      <c r="AF13" t="n">
        <v>2.757489945544359e-06</v>
      </c>
      <c r="AG13" t="n">
        <v>11</v>
      </c>
      <c r="AH13" t="n">
        <v>629701.923197632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2.1153</v>
      </c>
      <c r="E14" t="n">
        <v>47.28</v>
      </c>
      <c r="F14" t="n">
        <v>43.44</v>
      </c>
      <c r="G14" t="n">
        <v>76.65000000000001</v>
      </c>
      <c r="H14" t="n">
        <v>1.08</v>
      </c>
      <c r="I14" t="n">
        <v>34</v>
      </c>
      <c r="J14" t="n">
        <v>213.78</v>
      </c>
      <c r="K14" t="n">
        <v>54.38</v>
      </c>
      <c r="L14" t="n">
        <v>13</v>
      </c>
      <c r="M14" t="n">
        <v>32</v>
      </c>
      <c r="N14" t="n">
        <v>46.4</v>
      </c>
      <c r="O14" t="n">
        <v>26600.32</v>
      </c>
      <c r="P14" t="n">
        <v>594.51</v>
      </c>
      <c r="Q14" t="n">
        <v>796.35</v>
      </c>
      <c r="R14" t="n">
        <v>152.12</v>
      </c>
      <c r="S14" t="n">
        <v>102.58</v>
      </c>
      <c r="T14" t="n">
        <v>20610.98</v>
      </c>
      <c r="U14" t="n">
        <v>0.67</v>
      </c>
      <c r="V14" t="n">
        <v>0.87</v>
      </c>
      <c r="W14" t="n">
        <v>12.33</v>
      </c>
      <c r="X14" t="n">
        <v>1.22</v>
      </c>
      <c r="Y14" t="n">
        <v>1</v>
      </c>
      <c r="Z14" t="n">
        <v>10</v>
      </c>
      <c r="AA14" t="n">
        <v>504.6942144674587</v>
      </c>
      <c r="AB14" t="n">
        <v>690.5448897716974</v>
      </c>
      <c r="AC14" t="n">
        <v>624.6402546777257</v>
      </c>
      <c r="AD14" t="n">
        <v>504694.2144674587</v>
      </c>
      <c r="AE14" t="n">
        <v>690544.8897716973</v>
      </c>
      <c r="AF14" t="n">
        <v>2.770719400441755e-06</v>
      </c>
      <c r="AG14" t="n">
        <v>11</v>
      </c>
      <c r="AH14" t="n">
        <v>624640.2546777257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2.1219</v>
      </c>
      <c r="E15" t="n">
        <v>47.13</v>
      </c>
      <c r="F15" t="n">
        <v>43.37</v>
      </c>
      <c r="G15" t="n">
        <v>81.31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30</v>
      </c>
      <c r="N15" t="n">
        <v>47.03</v>
      </c>
      <c r="O15" t="n">
        <v>26801</v>
      </c>
      <c r="P15" t="n">
        <v>591.46</v>
      </c>
      <c r="Q15" t="n">
        <v>796.42</v>
      </c>
      <c r="R15" t="n">
        <v>149.74</v>
      </c>
      <c r="S15" t="n">
        <v>102.58</v>
      </c>
      <c r="T15" t="n">
        <v>19430.03</v>
      </c>
      <c r="U15" t="n">
        <v>0.6899999999999999</v>
      </c>
      <c r="V15" t="n">
        <v>0.87</v>
      </c>
      <c r="W15" t="n">
        <v>12.32</v>
      </c>
      <c r="X15" t="n">
        <v>1.15</v>
      </c>
      <c r="Y15" t="n">
        <v>1</v>
      </c>
      <c r="Z15" t="n">
        <v>10</v>
      </c>
      <c r="AA15" t="n">
        <v>501.3792252526088</v>
      </c>
      <c r="AB15" t="n">
        <v>686.0091752809371</v>
      </c>
      <c r="AC15" t="n">
        <v>620.5374224120485</v>
      </c>
      <c r="AD15" t="n">
        <v>501379.2252526088</v>
      </c>
      <c r="AE15" t="n">
        <v>686009.1752809371</v>
      </c>
      <c r="AF15" t="n">
        <v>2.779364390770746e-06</v>
      </c>
      <c r="AG15" t="n">
        <v>11</v>
      </c>
      <c r="AH15" t="n">
        <v>620537.4224120484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2.1287</v>
      </c>
      <c r="E16" t="n">
        <v>46.98</v>
      </c>
      <c r="F16" t="n">
        <v>43.29</v>
      </c>
      <c r="G16" t="n">
        <v>86.59</v>
      </c>
      <c r="H16" t="n">
        <v>1.23</v>
      </c>
      <c r="I16" t="n">
        <v>30</v>
      </c>
      <c r="J16" t="n">
        <v>217.04</v>
      </c>
      <c r="K16" t="n">
        <v>54.38</v>
      </c>
      <c r="L16" t="n">
        <v>15</v>
      </c>
      <c r="M16" t="n">
        <v>28</v>
      </c>
      <c r="N16" t="n">
        <v>47.66</v>
      </c>
      <c r="O16" t="n">
        <v>27002.55</v>
      </c>
      <c r="P16" t="n">
        <v>589.05</v>
      </c>
      <c r="Q16" t="n">
        <v>796.36</v>
      </c>
      <c r="R16" t="n">
        <v>147.62</v>
      </c>
      <c r="S16" t="n">
        <v>102.58</v>
      </c>
      <c r="T16" t="n">
        <v>18380.75</v>
      </c>
      <c r="U16" t="n">
        <v>0.6899999999999999</v>
      </c>
      <c r="V16" t="n">
        <v>0.87</v>
      </c>
      <c r="W16" t="n">
        <v>12.31</v>
      </c>
      <c r="X16" t="n">
        <v>1.08</v>
      </c>
      <c r="Y16" t="n">
        <v>1</v>
      </c>
      <c r="Z16" t="n">
        <v>10</v>
      </c>
      <c r="AA16" t="n">
        <v>498.4468872358309</v>
      </c>
      <c r="AB16" t="n">
        <v>681.9970210407585</v>
      </c>
      <c r="AC16" t="n">
        <v>616.9081825414586</v>
      </c>
      <c r="AD16" t="n">
        <v>498446.8872358309</v>
      </c>
      <c r="AE16" t="n">
        <v>681997.0210407585</v>
      </c>
      <c r="AF16" t="n">
        <v>2.788271350503646e-06</v>
      </c>
      <c r="AG16" t="n">
        <v>11</v>
      </c>
      <c r="AH16" t="n">
        <v>616908.1825414586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2.1349</v>
      </c>
      <c r="E17" t="n">
        <v>46.84</v>
      </c>
      <c r="F17" t="n">
        <v>43.23</v>
      </c>
      <c r="G17" t="n">
        <v>92.65000000000001</v>
      </c>
      <c r="H17" t="n">
        <v>1.3</v>
      </c>
      <c r="I17" t="n">
        <v>28</v>
      </c>
      <c r="J17" t="n">
        <v>218.68</v>
      </c>
      <c r="K17" t="n">
        <v>54.38</v>
      </c>
      <c r="L17" t="n">
        <v>16</v>
      </c>
      <c r="M17" t="n">
        <v>26</v>
      </c>
      <c r="N17" t="n">
        <v>48.31</v>
      </c>
      <c r="O17" t="n">
        <v>27204.98</v>
      </c>
      <c r="P17" t="n">
        <v>586.87</v>
      </c>
      <c r="Q17" t="n">
        <v>796.38</v>
      </c>
      <c r="R17" t="n">
        <v>145.48</v>
      </c>
      <c r="S17" t="n">
        <v>102.58</v>
      </c>
      <c r="T17" t="n">
        <v>17322.37</v>
      </c>
      <c r="U17" t="n">
        <v>0.71</v>
      </c>
      <c r="V17" t="n">
        <v>0.87</v>
      </c>
      <c r="W17" t="n">
        <v>12.32</v>
      </c>
      <c r="X17" t="n">
        <v>1.02</v>
      </c>
      <c r="Y17" t="n">
        <v>1</v>
      </c>
      <c r="Z17" t="n">
        <v>10</v>
      </c>
      <c r="AA17" t="n">
        <v>495.8112686663991</v>
      </c>
      <c r="AB17" t="n">
        <v>678.390851438777</v>
      </c>
      <c r="AC17" t="n">
        <v>613.6461807049993</v>
      </c>
      <c r="AD17" t="n">
        <v>495811.2686663991</v>
      </c>
      <c r="AE17" t="n">
        <v>678390.8514387769</v>
      </c>
      <c r="AF17" t="n">
        <v>2.79639240202482e-06</v>
      </c>
      <c r="AG17" t="n">
        <v>11</v>
      </c>
      <c r="AH17" t="n">
        <v>613646.1807049994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2.1423</v>
      </c>
      <c r="E18" t="n">
        <v>46.68</v>
      </c>
      <c r="F18" t="n">
        <v>43.15</v>
      </c>
      <c r="G18" t="n">
        <v>99.58</v>
      </c>
      <c r="H18" t="n">
        <v>1.37</v>
      </c>
      <c r="I18" t="n">
        <v>26</v>
      </c>
      <c r="J18" t="n">
        <v>220.33</v>
      </c>
      <c r="K18" t="n">
        <v>54.38</v>
      </c>
      <c r="L18" t="n">
        <v>17</v>
      </c>
      <c r="M18" t="n">
        <v>24</v>
      </c>
      <c r="N18" t="n">
        <v>48.95</v>
      </c>
      <c r="O18" t="n">
        <v>27408.3</v>
      </c>
      <c r="P18" t="n">
        <v>584.26</v>
      </c>
      <c r="Q18" t="n">
        <v>796.46</v>
      </c>
      <c r="R18" t="n">
        <v>142.6</v>
      </c>
      <c r="S18" t="n">
        <v>102.58</v>
      </c>
      <c r="T18" t="n">
        <v>15893.81</v>
      </c>
      <c r="U18" t="n">
        <v>0.72</v>
      </c>
      <c r="V18" t="n">
        <v>0.87</v>
      </c>
      <c r="W18" t="n">
        <v>12.31</v>
      </c>
      <c r="X18" t="n">
        <v>0.9399999999999999</v>
      </c>
      <c r="Y18" t="n">
        <v>1</v>
      </c>
      <c r="Z18" t="n">
        <v>10</v>
      </c>
      <c r="AA18" t="n">
        <v>492.6735038910737</v>
      </c>
      <c r="AB18" t="n">
        <v>674.0976232447648</v>
      </c>
      <c r="AC18" t="n">
        <v>609.76269218424</v>
      </c>
      <c r="AD18" t="n">
        <v>492673.5038910737</v>
      </c>
      <c r="AE18" t="n">
        <v>674097.6232447647</v>
      </c>
      <c r="AF18" t="n">
        <v>2.806085269969447e-06</v>
      </c>
      <c r="AG18" t="n">
        <v>11</v>
      </c>
      <c r="AH18" t="n">
        <v>609762.69218424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2.1456</v>
      </c>
      <c r="E19" t="n">
        <v>46.61</v>
      </c>
      <c r="F19" t="n">
        <v>43.12</v>
      </c>
      <c r="G19" t="n">
        <v>103.49</v>
      </c>
      <c r="H19" t="n">
        <v>1.44</v>
      </c>
      <c r="I19" t="n">
        <v>25</v>
      </c>
      <c r="J19" t="n">
        <v>221.99</v>
      </c>
      <c r="K19" t="n">
        <v>54.38</v>
      </c>
      <c r="L19" t="n">
        <v>18</v>
      </c>
      <c r="M19" t="n">
        <v>23</v>
      </c>
      <c r="N19" t="n">
        <v>49.61</v>
      </c>
      <c r="O19" t="n">
        <v>27612.53</v>
      </c>
      <c r="P19" t="n">
        <v>582.61</v>
      </c>
      <c r="Q19" t="n">
        <v>796.47</v>
      </c>
      <c r="R19" t="n">
        <v>141.5</v>
      </c>
      <c r="S19" t="n">
        <v>102.58</v>
      </c>
      <c r="T19" t="n">
        <v>15346.9</v>
      </c>
      <c r="U19" t="n">
        <v>0.72</v>
      </c>
      <c r="V19" t="n">
        <v>0.87</v>
      </c>
      <c r="W19" t="n">
        <v>12.31</v>
      </c>
      <c r="X19" t="n">
        <v>0.9</v>
      </c>
      <c r="Y19" t="n">
        <v>1</v>
      </c>
      <c r="Z19" t="n">
        <v>10</v>
      </c>
      <c r="AA19" t="n">
        <v>490.9776378833878</v>
      </c>
      <c r="AB19" t="n">
        <v>671.7772645567209</v>
      </c>
      <c r="AC19" t="n">
        <v>607.6637852727392</v>
      </c>
      <c r="AD19" t="n">
        <v>490977.6378833879</v>
      </c>
      <c r="AE19" t="n">
        <v>671777.2645567209</v>
      </c>
      <c r="AF19" t="n">
        <v>2.810407765133943e-06</v>
      </c>
      <c r="AG19" t="n">
        <v>11</v>
      </c>
      <c r="AH19" t="n">
        <v>607663.7852727392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2.1535</v>
      </c>
      <c r="E20" t="n">
        <v>46.44</v>
      </c>
      <c r="F20" t="n">
        <v>43.02</v>
      </c>
      <c r="G20" t="n">
        <v>112.24</v>
      </c>
      <c r="H20" t="n">
        <v>1.51</v>
      </c>
      <c r="I20" t="n">
        <v>23</v>
      </c>
      <c r="J20" t="n">
        <v>223.65</v>
      </c>
      <c r="K20" t="n">
        <v>54.38</v>
      </c>
      <c r="L20" t="n">
        <v>19</v>
      </c>
      <c r="M20" t="n">
        <v>21</v>
      </c>
      <c r="N20" t="n">
        <v>50.27</v>
      </c>
      <c r="O20" t="n">
        <v>27817.81</v>
      </c>
      <c r="P20" t="n">
        <v>579.3099999999999</v>
      </c>
      <c r="Q20" t="n">
        <v>796.34</v>
      </c>
      <c r="R20" t="n">
        <v>138.25</v>
      </c>
      <c r="S20" t="n">
        <v>102.58</v>
      </c>
      <c r="T20" t="n">
        <v>13730.48</v>
      </c>
      <c r="U20" t="n">
        <v>0.74</v>
      </c>
      <c r="V20" t="n">
        <v>0.87</v>
      </c>
      <c r="W20" t="n">
        <v>12.31</v>
      </c>
      <c r="X20" t="n">
        <v>0.8100000000000001</v>
      </c>
      <c r="Y20" t="n">
        <v>1</v>
      </c>
      <c r="Z20" t="n">
        <v>10</v>
      </c>
      <c r="AA20" t="n">
        <v>487.326612733667</v>
      </c>
      <c r="AB20" t="n">
        <v>666.7817708750111</v>
      </c>
      <c r="AC20" t="n">
        <v>603.1450544967923</v>
      </c>
      <c r="AD20" t="n">
        <v>487326.612733667</v>
      </c>
      <c r="AE20" t="n">
        <v>666781.7708750111</v>
      </c>
      <c r="AF20" t="n">
        <v>2.820755556588342e-06</v>
      </c>
      <c r="AG20" t="n">
        <v>11</v>
      </c>
      <c r="AH20" t="n">
        <v>603145.0544967924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2.157</v>
      </c>
      <c r="E21" t="n">
        <v>46.36</v>
      </c>
      <c r="F21" t="n">
        <v>42.99</v>
      </c>
      <c r="G21" t="n">
        <v>117.24</v>
      </c>
      <c r="H21" t="n">
        <v>1.58</v>
      </c>
      <c r="I21" t="n">
        <v>22</v>
      </c>
      <c r="J21" t="n">
        <v>225.32</v>
      </c>
      <c r="K21" t="n">
        <v>54.38</v>
      </c>
      <c r="L21" t="n">
        <v>20</v>
      </c>
      <c r="M21" t="n">
        <v>20</v>
      </c>
      <c r="N21" t="n">
        <v>50.95</v>
      </c>
      <c r="O21" t="n">
        <v>28023.89</v>
      </c>
      <c r="P21" t="n">
        <v>578.17</v>
      </c>
      <c r="Q21" t="n">
        <v>796.36</v>
      </c>
      <c r="R21" t="n">
        <v>137.29</v>
      </c>
      <c r="S21" t="n">
        <v>102.58</v>
      </c>
      <c r="T21" t="n">
        <v>13255.55</v>
      </c>
      <c r="U21" t="n">
        <v>0.75</v>
      </c>
      <c r="V21" t="n">
        <v>0.88</v>
      </c>
      <c r="W21" t="n">
        <v>12.3</v>
      </c>
      <c r="X21" t="n">
        <v>0.77</v>
      </c>
      <c r="Y21" t="n">
        <v>1</v>
      </c>
      <c r="Z21" t="n">
        <v>10</v>
      </c>
      <c r="AA21" t="n">
        <v>485.9323760053878</v>
      </c>
      <c r="AB21" t="n">
        <v>664.8741146739961</v>
      </c>
      <c r="AC21" t="n">
        <v>601.4194623261899</v>
      </c>
      <c r="AD21" t="n">
        <v>485932.3760053877</v>
      </c>
      <c r="AE21" t="n">
        <v>664874.1146739961</v>
      </c>
      <c r="AF21" t="n">
        <v>2.825340021156747e-06</v>
      </c>
      <c r="AG21" t="n">
        <v>11</v>
      </c>
      <c r="AH21" t="n">
        <v>601419.4623261899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2.1597</v>
      </c>
      <c r="E22" t="n">
        <v>46.3</v>
      </c>
      <c r="F22" t="n">
        <v>42.97</v>
      </c>
      <c r="G22" t="n">
        <v>122.77</v>
      </c>
      <c r="H22" t="n">
        <v>1.64</v>
      </c>
      <c r="I22" t="n">
        <v>21</v>
      </c>
      <c r="J22" t="n">
        <v>227</v>
      </c>
      <c r="K22" t="n">
        <v>54.38</v>
      </c>
      <c r="L22" t="n">
        <v>21</v>
      </c>
      <c r="M22" t="n">
        <v>19</v>
      </c>
      <c r="N22" t="n">
        <v>51.62</v>
      </c>
      <c r="O22" t="n">
        <v>28230.92</v>
      </c>
      <c r="P22" t="n">
        <v>576.6</v>
      </c>
      <c r="Q22" t="n">
        <v>796.4</v>
      </c>
      <c r="R22" t="n">
        <v>136.59</v>
      </c>
      <c r="S22" t="n">
        <v>102.58</v>
      </c>
      <c r="T22" t="n">
        <v>12911.54</v>
      </c>
      <c r="U22" t="n">
        <v>0.75</v>
      </c>
      <c r="V22" t="n">
        <v>0.88</v>
      </c>
      <c r="W22" t="n">
        <v>12.31</v>
      </c>
      <c r="X22" t="n">
        <v>0.76</v>
      </c>
      <c r="Y22" t="n">
        <v>1</v>
      </c>
      <c r="Z22" t="n">
        <v>10</v>
      </c>
      <c r="AA22" t="n">
        <v>484.4274439747425</v>
      </c>
      <c r="AB22" t="n">
        <v>662.8150002767517</v>
      </c>
      <c r="AC22" t="n">
        <v>599.5568669170334</v>
      </c>
      <c r="AD22" t="n">
        <v>484427.4439747424</v>
      </c>
      <c r="AE22" t="n">
        <v>662815.0002767517</v>
      </c>
      <c r="AF22" t="n">
        <v>2.828876608109515e-06</v>
      </c>
      <c r="AG22" t="n">
        <v>11</v>
      </c>
      <c r="AH22" t="n">
        <v>599556.8669170334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2.1645</v>
      </c>
      <c r="E23" t="n">
        <v>46.2</v>
      </c>
      <c r="F23" t="n">
        <v>42.91</v>
      </c>
      <c r="G23" t="n">
        <v>128.72</v>
      </c>
      <c r="H23" t="n">
        <v>1.71</v>
      </c>
      <c r="I23" t="n">
        <v>20</v>
      </c>
      <c r="J23" t="n">
        <v>228.69</v>
      </c>
      <c r="K23" t="n">
        <v>54.38</v>
      </c>
      <c r="L23" t="n">
        <v>22</v>
      </c>
      <c r="M23" t="n">
        <v>18</v>
      </c>
      <c r="N23" t="n">
        <v>52.31</v>
      </c>
      <c r="O23" t="n">
        <v>28438.91</v>
      </c>
      <c r="P23" t="n">
        <v>573.86</v>
      </c>
      <c r="Q23" t="n">
        <v>796.34</v>
      </c>
      <c r="R23" t="n">
        <v>134.66</v>
      </c>
      <c r="S23" t="n">
        <v>102.58</v>
      </c>
      <c r="T23" t="n">
        <v>11951.88</v>
      </c>
      <c r="U23" t="n">
        <v>0.76</v>
      </c>
      <c r="V23" t="n">
        <v>0.88</v>
      </c>
      <c r="W23" t="n">
        <v>12.3</v>
      </c>
      <c r="X23" t="n">
        <v>0.6899999999999999</v>
      </c>
      <c r="Y23" t="n">
        <v>1</v>
      </c>
      <c r="Z23" t="n">
        <v>10</v>
      </c>
      <c r="AA23" t="n">
        <v>481.7735729898047</v>
      </c>
      <c r="AB23" t="n">
        <v>659.1838569146352</v>
      </c>
      <c r="AC23" t="n">
        <v>596.2722747810556</v>
      </c>
      <c r="AD23" t="n">
        <v>481773.5729898047</v>
      </c>
      <c r="AE23" t="n">
        <v>659183.8569146352</v>
      </c>
      <c r="AF23" t="n">
        <v>2.835163873803327e-06</v>
      </c>
      <c r="AG23" t="n">
        <v>11</v>
      </c>
      <c r="AH23" t="n">
        <v>596272.2747810555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2.1674</v>
      </c>
      <c r="E24" t="n">
        <v>46.14</v>
      </c>
      <c r="F24" t="n">
        <v>42.88</v>
      </c>
      <c r="G24" t="n">
        <v>135.42</v>
      </c>
      <c r="H24" t="n">
        <v>1.77</v>
      </c>
      <c r="I24" t="n">
        <v>19</v>
      </c>
      <c r="J24" t="n">
        <v>230.38</v>
      </c>
      <c r="K24" t="n">
        <v>54.38</v>
      </c>
      <c r="L24" t="n">
        <v>23</v>
      </c>
      <c r="M24" t="n">
        <v>17</v>
      </c>
      <c r="N24" t="n">
        <v>53</v>
      </c>
      <c r="O24" t="n">
        <v>28647.87</v>
      </c>
      <c r="P24" t="n">
        <v>572.62</v>
      </c>
      <c r="Q24" t="n">
        <v>796.42</v>
      </c>
      <c r="R24" t="n">
        <v>133.69</v>
      </c>
      <c r="S24" t="n">
        <v>102.58</v>
      </c>
      <c r="T24" t="n">
        <v>11473.54</v>
      </c>
      <c r="U24" t="n">
        <v>0.77</v>
      </c>
      <c r="V24" t="n">
        <v>0.88</v>
      </c>
      <c r="W24" t="n">
        <v>12.3</v>
      </c>
      <c r="X24" t="n">
        <v>0.67</v>
      </c>
      <c r="Y24" t="n">
        <v>1</v>
      </c>
      <c r="Z24" t="n">
        <v>10</v>
      </c>
      <c r="AA24" t="n">
        <v>480.4417123055412</v>
      </c>
      <c r="AB24" t="n">
        <v>657.3615463688793</v>
      </c>
      <c r="AC24" t="n">
        <v>594.6238829961576</v>
      </c>
      <c r="AD24" t="n">
        <v>480441.7123055412</v>
      </c>
      <c r="AE24" t="n">
        <v>657361.5463688793</v>
      </c>
      <c r="AF24" t="n">
        <v>2.838962430160006e-06</v>
      </c>
      <c r="AG24" t="n">
        <v>11</v>
      </c>
      <c r="AH24" t="n">
        <v>594623.8829961576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2.1711</v>
      </c>
      <c r="E25" t="n">
        <v>46.06</v>
      </c>
      <c r="F25" t="n">
        <v>42.84</v>
      </c>
      <c r="G25" t="n">
        <v>142.81</v>
      </c>
      <c r="H25" t="n">
        <v>1.84</v>
      </c>
      <c r="I25" t="n">
        <v>18</v>
      </c>
      <c r="J25" t="n">
        <v>232.08</v>
      </c>
      <c r="K25" t="n">
        <v>54.38</v>
      </c>
      <c r="L25" t="n">
        <v>24</v>
      </c>
      <c r="M25" t="n">
        <v>16</v>
      </c>
      <c r="N25" t="n">
        <v>53.71</v>
      </c>
      <c r="O25" t="n">
        <v>28857.81</v>
      </c>
      <c r="P25" t="n">
        <v>568.97</v>
      </c>
      <c r="Q25" t="n">
        <v>796.36</v>
      </c>
      <c r="R25" t="n">
        <v>132.47</v>
      </c>
      <c r="S25" t="n">
        <v>102.58</v>
      </c>
      <c r="T25" t="n">
        <v>10867.26</v>
      </c>
      <c r="U25" t="n">
        <v>0.77</v>
      </c>
      <c r="V25" t="n">
        <v>0.88</v>
      </c>
      <c r="W25" t="n">
        <v>12.3</v>
      </c>
      <c r="X25" t="n">
        <v>0.63</v>
      </c>
      <c r="Y25" t="n">
        <v>1</v>
      </c>
      <c r="Z25" t="n">
        <v>10</v>
      </c>
      <c r="AA25" t="n">
        <v>469.7413254112838</v>
      </c>
      <c r="AB25" t="n">
        <v>642.7208049524037</v>
      </c>
      <c r="AC25" t="n">
        <v>581.3804333920607</v>
      </c>
      <c r="AD25" t="n">
        <v>469741.3254112838</v>
      </c>
      <c r="AE25" t="n">
        <v>642720.8049524036</v>
      </c>
      <c r="AF25" t="n">
        <v>2.843808864132319e-06</v>
      </c>
      <c r="AG25" t="n">
        <v>10</v>
      </c>
      <c r="AH25" t="n">
        <v>581380.4333920607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2.1708</v>
      </c>
      <c r="E26" t="n">
        <v>46.07</v>
      </c>
      <c r="F26" t="n">
        <v>42.85</v>
      </c>
      <c r="G26" t="n">
        <v>142.83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569.84</v>
      </c>
      <c r="Q26" t="n">
        <v>796.42</v>
      </c>
      <c r="R26" t="n">
        <v>132.55</v>
      </c>
      <c r="S26" t="n">
        <v>102.58</v>
      </c>
      <c r="T26" t="n">
        <v>10905.74</v>
      </c>
      <c r="U26" t="n">
        <v>0.77</v>
      </c>
      <c r="V26" t="n">
        <v>0.88</v>
      </c>
      <c r="W26" t="n">
        <v>12.3</v>
      </c>
      <c r="X26" t="n">
        <v>0.64</v>
      </c>
      <c r="Y26" t="n">
        <v>1</v>
      </c>
      <c r="Z26" t="n">
        <v>10</v>
      </c>
      <c r="AA26" t="n">
        <v>470.3487253109012</v>
      </c>
      <c r="AB26" t="n">
        <v>643.5518762916524</v>
      </c>
      <c r="AC26" t="n">
        <v>582.1321884491076</v>
      </c>
      <c r="AD26" t="n">
        <v>470348.7253109012</v>
      </c>
      <c r="AE26" t="n">
        <v>643551.8762916524</v>
      </c>
      <c r="AF26" t="n">
        <v>2.843415910026455e-06</v>
      </c>
      <c r="AG26" t="n">
        <v>10</v>
      </c>
      <c r="AH26" t="n">
        <v>582132.1884491076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2.1747</v>
      </c>
      <c r="E27" t="n">
        <v>45.98</v>
      </c>
      <c r="F27" t="n">
        <v>42.81</v>
      </c>
      <c r="G27" t="n">
        <v>151.08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567.1</v>
      </c>
      <c r="Q27" t="n">
        <v>796.35</v>
      </c>
      <c r="R27" t="n">
        <v>131.24</v>
      </c>
      <c r="S27" t="n">
        <v>102.58</v>
      </c>
      <c r="T27" t="n">
        <v>10255.54</v>
      </c>
      <c r="U27" t="n">
        <v>0.78</v>
      </c>
      <c r="V27" t="n">
        <v>0.88</v>
      </c>
      <c r="W27" t="n">
        <v>12.3</v>
      </c>
      <c r="X27" t="n">
        <v>0.59</v>
      </c>
      <c r="Y27" t="n">
        <v>1</v>
      </c>
      <c r="Z27" t="n">
        <v>10</v>
      </c>
      <c r="AA27" t="n">
        <v>467.8996561767142</v>
      </c>
      <c r="AB27" t="n">
        <v>640.2009518569532</v>
      </c>
      <c r="AC27" t="n">
        <v>579.101071539404</v>
      </c>
      <c r="AD27" t="n">
        <v>467899.6561767142</v>
      </c>
      <c r="AE27" t="n">
        <v>640200.9518569532</v>
      </c>
      <c r="AF27" t="n">
        <v>2.848524313402678e-06</v>
      </c>
      <c r="AG27" t="n">
        <v>10</v>
      </c>
      <c r="AH27" t="n">
        <v>579101.071539404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2.1787</v>
      </c>
      <c r="E28" t="n">
        <v>45.9</v>
      </c>
      <c r="F28" t="n">
        <v>42.76</v>
      </c>
      <c r="G28" t="n">
        <v>160.35</v>
      </c>
      <c r="H28" t="n">
        <v>2.02</v>
      </c>
      <c r="I28" t="n">
        <v>16</v>
      </c>
      <c r="J28" t="n">
        <v>237.24</v>
      </c>
      <c r="K28" t="n">
        <v>54.38</v>
      </c>
      <c r="L28" t="n">
        <v>27</v>
      </c>
      <c r="M28" t="n">
        <v>14</v>
      </c>
      <c r="N28" t="n">
        <v>55.86</v>
      </c>
      <c r="O28" t="n">
        <v>29493.67</v>
      </c>
      <c r="P28" t="n">
        <v>563.76</v>
      </c>
      <c r="Q28" t="n">
        <v>796.35</v>
      </c>
      <c r="R28" t="n">
        <v>129.61</v>
      </c>
      <c r="S28" t="n">
        <v>102.58</v>
      </c>
      <c r="T28" t="n">
        <v>9444.73</v>
      </c>
      <c r="U28" t="n">
        <v>0.79</v>
      </c>
      <c r="V28" t="n">
        <v>0.88</v>
      </c>
      <c r="W28" t="n">
        <v>12.3</v>
      </c>
      <c r="X28" t="n">
        <v>0.55</v>
      </c>
      <c r="Y28" t="n">
        <v>1</v>
      </c>
      <c r="Z28" t="n">
        <v>10</v>
      </c>
      <c r="AA28" t="n">
        <v>465.0588663105109</v>
      </c>
      <c r="AB28" t="n">
        <v>636.31405783521</v>
      </c>
      <c r="AC28" t="n">
        <v>575.5851372278059</v>
      </c>
      <c r="AD28" t="n">
        <v>465058.8663105109</v>
      </c>
      <c r="AE28" t="n">
        <v>636314.05783521</v>
      </c>
      <c r="AF28" t="n">
        <v>2.853763701480854e-06</v>
      </c>
      <c r="AG28" t="n">
        <v>10</v>
      </c>
      <c r="AH28" t="n">
        <v>575585.1372278059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2.1783</v>
      </c>
      <c r="E29" t="n">
        <v>45.91</v>
      </c>
      <c r="F29" t="n">
        <v>42.77</v>
      </c>
      <c r="G29" t="n">
        <v>160.38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563.64</v>
      </c>
      <c r="Q29" t="n">
        <v>796.34</v>
      </c>
      <c r="R29" t="n">
        <v>129.83</v>
      </c>
      <c r="S29" t="n">
        <v>102.58</v>
      </c>
      <c r="T29" t="n">
        <v>9559.25</v>
      </c>
      <c r="U29" t="n">
        <v>0.79</v>
      </c>
      <c r="V29" t="n">
        <v>0.88</v>
      </c>
      <c r="W29" t="n">
        <v>12.3</v>
      </c>
      <c r="X29" t="n">
        <v>0.5600000000000001</v>
      </c>
      <c r="Y29" t="n">
        <v>1</v>
      </c>
      <c r="Z29" t="n">
        <v>10</v>
      </c>
      <c r="AA29" t="n">
        <v>465.0629542858001</v>
      </c>
      <c r="AB29" t="n">
        <v>636.3196511833494</v>
      </c>
      <c r="AC29" t="n">
        <v>575.5901967546492</v>
      </c>
      <c r="AD29" t="n">
        <v>465062.9542858001</v>
      </c>
      <c r="AE29" t="n">
        <v>636319.6511833494</v>
      </c>
      <c r="AF29" t="n">
        <v>2.853239762673037e-06</v>
      </c>
      <c r="AG29" t="n">
        <v>10</v>
      </c>
      <c r="AH29" t="n">
        <v>575590.1967546493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2.1823</v>
      </c>
      <c r="E30" t="n">
        <v>45.82</v>
      </c>
      <c r="F30" t="n">
        <v>42.72</v>
      </c>
      <c r="G30" t="n">
        <v>170.89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561.55</v>
      </c>
      <c r="Q30" t="n">
        <v>796.37</v>
      </c>
      <c r="R30" t="n">
        <v>128.46</v>
      </c>
      <c r="S30" t="n">
        <v>102.58</v>
      </c>
      <c r="T30" t="n">
        <v>8876.790000000001</v>
      </c>
      <c r="U30" t="n">
        <v>0.8</v>
      </c>
      <c r="V30" t="n">
        <v>0.88</v>
      </c>
      <c r="W30" t="n">
        <v>12.29</v>
      </c>
      <c r="X30" t="n">
        <v>0.51</v>
      </c>
      <c r="Y30" t="n">
        <v>1</v>
      </c>
      <c r="Z30" t="n">
        <v>10</v>
      </c>
      <c r="AA30" t="n">
        <v>463.0113252605703</v>
      </c>
      <c r="AB30" t="n">
        <v>633.5125218395453</v>
      </c>
      <c r="AC30" t="n">
        <v>573.0509758955872</v>
      </c>
      <c r="AD30" t="n">
        <v>463011.3252605703</v>
      </c>
      <c r="AE30" t="n">
        <v>633512.5218395453</v>
      </c>
      <c r="AF30" t="n">
        <v>2.858479150751213e-06</v>
      </c>
      <c r="AG30" t="n">
        <v>10</v>
      </c>
      <c r="AH30" t="n">
        <v>573050.9758955871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2.1815</v>
      </c>
      <c r="E31" t="n">
        <v>45.84</v>
      </c>
      <c r="F31" t="n">
        <v>42.74</v>
      </c>
      <c r="G31" t="n">
        <v>170.96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13</v>
      </c>
      <c r="N31" t="n">
        <v>58.1</v>
      </c>
      <c r="O31" t="n">
        <v>30139.04</v>
      </c>
      <c r="P31" t="n">
        <v>560.87</v>
      </c>
      <c r="Q31" t="n">
        <v>796.35</v>
      </c>
      <c r="R31" t="n">
        <v>128.83</v>
      </c>
      <c r="S31" t="n">
        <v>102.58</v>
      </c>
      <c r="T31" t="n">
        <v>9060.540000000001</v>
      </c>
      <c r="U31" t="n">
        <v>0.8</v>
      </c>
      <c r="V31" t="n">
        <v>0.88</v>
      </c>
      <c r="W31" t="n">
        <v>12.3</v>
      </c>
      <c r="X31" t="n">
        <v>0.53</v>
      </c>
      <c r="Y31" t="n">
        <v>1</v>
      </c>
      <c r="Z31" t="n">
        <v>10</v>
      </c>
      <c r="AA31" t="n">
        <v>462.7443329149091</v>
      </c>
      <c r="AB31" t="n">
        <v>633.1472111333409</v>
      </c>
      <c r="AC31" t="n">
        <v>572.720529930466</v>
      </c>
      <c r="AD31" t="n">
        <v>462744.3329149091</v>
      </c>
      <c r="AE31" t="n">
        <v>633147.2111333408</v>
      </c>
      <c r="AF31" t="n">
        <v>2.857431273135578e-06</v>
      </c>
      <c r="AG31" t="n">
        <v>10</v>
      </c>
      <c r="AH31" t="n">
        <v>572720.529930466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2.1855</v>
      </c>
      <c r="E32" t="n">
        <v>45.76</v>
      </c>
      <c r="F32" t="n">
        <v>42.69</v>
      </c>
      <c r="G32" t="n">
        <v>182.97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559.09</v>
      </c>
      <c r="Q32" t="n">
        <v>796.39</v>
      </c>
      <c r="R32" t="n">
        <v>127.53</v>
      </c>
      <c r="S32" t="n">
        <v>102.58</v>
      </c>
      <c r="T32" t="n">
        <v>8419.629999999999</v>
      </c>
      <c r="U32" t="n">
        <v>0.8</v>
      </c>
      <c r="V32" t="n">
        <v>0.88</v>
      </c>
      <c r="W32" t="n">
        <v>12.29</v>
      </c>
      <c r="X32" t="n">
        <v>0.48</v>
      </c>
      <c r="Y32" t="n">
        <v>1</v>
      </c>
      <c r="Z32" t="n">
        <v>10</v>
      </c>
      <c r="AA32" t="n">
        <v>460.892928775199</v>
      </c>
      <c r="AB32" t="n">
        <v>630.6140383112032</v>
      </c>
      <c r="AC32" t="n">
        <v>570.4291195671428</v>
      </c>
      <c r="AD32" t="n">
        <v>460892.928775199</v>
      </c>
      <c r="AE32" t="n">
        <v>630614.0383112032</v>
      </c>
      <c r="AF32" t="n">
        <v>2.862670661213755e-06</v>
      </c>
      <c r="AG32" t="n">
        <v>10</v>
      </c>
      <c r="AH32" t="n">
        <v>570429.1195671428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2.1857</v>
      </c>
      <c r="E33" t="n">
        <v>45.75</v>
      </c>
      <c r="F33" t="n">
        <v>42.69</v>
      </c>
      <c r="G33" t="n">
        <v>182.96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12</v>
      </c>
      <c r="N33" t="n">
        <v>59.63</v>
      </c>
      <c r="O33" t="n">
        <v>30574.64</v>
      </c>
      <c r="P33" t="n">
        <v>558.9</v>
      </c>
      <c r="Q33" t="n">
        <v>796.38</v>
      </c>
      <c r="R33" t="n">
        <v>127.25</v>
      </c>
      <c r="S33" t="n">
        <v>102.58</v>
      </c>
      <c r="T33" t="n">
        <v>8279.450000000001</v>
      </c>
      <c r="U33" t="n">
        <v>0.8100000000000001</v>
      </c>
      <c r="V33" t="n">
        <v>0.88</v>
      </c>
      <c r="W33" t="n">
        <v>12.29</v>
      </c>
      <c r="X33" t="n">
        <v>0.48</v>
      </c>
      <c r="Y33" t="n">
        <v>1</v>
      </c>
      <c r="Z33" t="n">
        <v>10</v>
      </c>
      <c r="AA33" t="n">
        <v>460.7396776064681</v>
      </c>
      <c r="AB33" t="n">
        <v>630.4043533011813</v>
      </c>
      <c r="AC33" t="n">
        <v>570.2394466001826</v>
      </c>
      <c r="AD33" t="n">
        <v>460739.6776064681</v>
      </c>
      <c r="AE33" t="n">
        <v>630404.3533011813</v>
      </c>
      <c r="AF33" t="n">
        <v>2.862932630617663e-06</v>
      </c>
      <c r="AG33" t="n">
        <v>10</v>
      </c>
      <c r="AH33" t="n">
        <v>570239.4466001827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2.1894</v>
      </c>
      <c r="E34" t="n">
        <v>45.68</v>
      </c>
      <c r="F34" t="n">
        <v>42.65</v>
      </c>
      <c r="G34" t="n">
        <v>196.86</v>
      </c>
      <c r="H34" t="n">
        <v>2.37</v>
      </c>
      <c r="I34" t="n">
        <v>13</v>
      </c>
      <c r="J34" t="n">
        <v>247.78</v>
      </c>
      <c r="K34" t="n">
        <v>54.38</v>
      </c>
      <c r="L34" t="n">
        <v>33</v>
      </c>
      <c r="M34" t="n">
        <v>11</v>
      </c>
      <c r="N34" t="n">
        <v>60.41</v>
      </c>
      <c r="O34" t="n">
        <v>30794.11</v>
      </c>
      <c r="P34" t="n">
        <v>552.8</v>
      </c>
      <c r="Q34" t="n">
        <v>796.36</v>
      </c>
      <c r="R34" t="n">
        <v>125.88</v>
      </c>
      <c r="S34" t="n">
        <v>102.58</v>
      </c>
      <c r="T34" t="n">
        <v>7597.45</v>
      </c>
      <c r="U34" t="n">
        <v>0.8100000000000001</v>
      </c>
      <c r="V34" t="n">
        <v>0.88</v>
      </c>
      <c r="W34" t="n">
        <v>12.3</v>
      </c>
      <c r="X34" t="n">
        <v>0.44</v>
      </c>
      <c r="Y34" t="n">
        <v>1</v>
      </c>
      <c r="Z34" t="n">
        <v>10</v>
      </c>
      <c r="AA34" t="n">
        <v>456.2711825123862</v>
      </c>
      <c r="AB34" t="n">
        <v>624.2903611773683</v>
      </c>
      <c r="AC34" t="n">
        <v>564.7089653036243</v>
      </c>
      <c r="AD34" t="n">
        <v>456271.1825123862</v>
      </c>
      <c r="AE34" t="n">
        <v>624290.3611773682</v>
      </c>
      <c r="AF34" t="n">
        <v>2.867779064589977e-06</v>
      </c>
      <c r="AG34" t="n">
        <v>10</v>
      </c>
      <c r="AH34" t="n">
        <v>564708.9653036243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2.1889</v>
      </c>
      <c r="E35" t="n">
        <v>45.68</v>
      </c>
      <c r="F35" t="n">
        <v>42.66</v>
      </c>
      <c r="G35" t="n">
        <v>196.9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11</v>
      </c>
      <c r="N35" t="n">
        <v>61.2</v>
      </c>
      <c r="O35" t="n">
        <v>31014.73</v>
      </c>
      <c r="P35" t="n">
        <v>556.36</v>
      </c>
      <c r="Q35" t="n">
        <v>796.35</v>
      </c>
      <c r="R35" t="n">
        <v>126.44</v>
      </c>
      <c r="S35" t="n">
        <v>102.58</v>
      </c>
      <c r="T35" t="n">
        <v>7877.08</v>
      </c>
      <c r="U35" t="n">
        <v>0.8100000000000001</v>
      </c>
      <c r="V35" t="n">
        <v>0.88</v>
      </c>
      <c r="W35" t="n">
        <v>12.29</v>
      </c>
      <c r="X35" t="n">
        <v>0.45</v>
      </c>
      <c r="Y35" t="n">
        <v>1</v>
      </c>
      <c r="Z35" t="n">
        <v>10</v>
      </c>
      <c r="AA35" t="n">
        <v>458.5781693522653</v>
      </c>
      <c r="AB35" t="n">
        <v>627.446882348767</v>
      </c>
      <c r="AC35" t="n">
        <v>567.5642325246301</v>
      </c>
      <c r="AD35" t="n">
        <v>458578.1693522653</v>
      </c>
      <c r="AE35" t="n">
        <v>627446.882348767</v>
      </c>
      <c r="AF35" t="n">
        <v>2.867124141080205e-06</v>
      </c>
      <c r="AG35" t="n">
        <v>10</v>
      </c>
      <c r="AH35" t="n">
        <v>567564.2325246301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2.1884</v>
      </c>
      <c r="E36" t="n">
        <v>45.7</v>
      </c>
      <c r="F36" t="n">
        <v>42.67</v>
      </c>
      <c r="G36" t="n">
        <v>196.96</v>
      </c>
      <c r="H36" t="n">
        <v>2.48</v>
      </c>
      <c r="I36" t="n">
        <v>13</v>
      </c>
      <c r="J36" t="n">
        <v>251.37</v>
      </c>
      <c r="K36" t="n">
        <v>54.38</v>
      </c>
      <c r="L36" t="n">
        <v>35</v>
      </c>
      <c r="M36" t="n">
        <v>11</v>
      </c>
      <c r="N36" t="n">
        <v>61.99</v>
      </c>
      <c r="O36" t="n">
        <v>31236.5</v>
      </c>
      <c r="P36" t="n">
        <v>556.54</v>
      </c>
      <c r="Q36" t="n">
        <v>796.39</v>
      </c>
      <c r="R36" t="n">
        <v>126.87</v>
      </c>
      <c r="S36" t="n">
        <v>102.58</v>
      </c>
      <c r="T36" t="n">
        <v>8093.23</v>
      </c>
      <c r="U36" t="n">
        <v>0.8100000000000001</v>
      </c>
      <c r="V36" t="n">
        <v>0.88</v>
      </c>
      <c r="W36" t="n">
        <v>12.29</v>
      </c>
      <c r="X36" t="n">
        <v>0.46</v>
      </c>
      <c r="Y36" t="n">
        <v>1</v>
      </c>
      <c r="Z36" t="n">
        <v>10</v>
      </c>
      <c r="AA36" t="n">
        <v>458.7849240580554</v>
      </c>
      <c r="AB36" t="n">
        <v>627.7297732586028</v>
      </c>
      <c r="AC36" t="n">
        <v>567.8201247230712</v>
      </c>
      <c r="AD36" t="n">
        <v>458784.9240580554</v>
      </c>
      <c r="AE36" t="n">
        <v>627729.7732586028</v>
      </c>
      <c r="AF36" t="n">
        <v>2.866469217570433e-06</v>
      </c>
      <c r="AG36" t="n">
        <v>10</v>
      </c>
      <c r="AH36" t="n">
        <v>567820.1247230712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2.1933</v>
      </c>
      <c r="E37" t="n">
        <v>45.59</v>
      </c>
      <c r="F37" t="n">
        <v>42.61</v>
      </c>
      <c r="G37" t="n">
        <v>213.05</v>
      </c>
      <c r="H37" t="n">
        <v>2.53</v>
      </c>
      <c r="I37" t="n">
        <v>12</v>
      </c>
      <c r="J37" t="n">
        <v>253.18</v>
      </c>
      <c r="K37" t="n">
        <v>54.38</v>
      </c>
      <c r="L37" t="n">
        <v>36</v>
      </c>
      <c r="M37" t="n">
        <v>10</v>
      </c>
      <c r="N37" t="n">
        <v>62.8</v>
      </c>
      <c r="O37" t="n">
        <v>31459.45</v>
      </c>
      <c r="P37" t="n">
        <v>550.04</v>
      </c>
      <c r="Q37" t="n">
        <v>796.38</v>
      </c>
      <c r="R37" t="n">
        <v>124.72</v>
      </c>
      <c r="S37" t="n">
        <v>102.58</v>
      </c>
      <c r="T37" t="n">
        <v>7021.92</v>
      </c>
      <c r="U37" t="n">
        <v>0.82</v>
      </c>
      <c r="V37" t="n">
        <v>0.88</v>
      </c>
      <c r="W37" t="n">
        <v>12.29</v>
      </c>
      <c r="X37" t="n">
        <v>0.4</v>
      </c>
      <c r="Y37" t="n">
        <v>1</v>
      </c>
      <c r="Z37" t="n">
        <v>10</v>
      </c>
      <c r="AA37" t="n">
        <v>453.8555084039485</v>
      </c>
      <c r="AB37" t="n">
        <v>620.9851292901833</v>
      </c>
      <c r="AC37" t="n">
        <v>561.7191801088303</v>
      </c>
      <c r="AD37" t="n">
        <v>453855.5084039484</v>
      </c>
      <c r="AE37" t="n">
        <v>620985.1292901833</v>
      </c>
      <c r="AF37" t="n">
        <v>2.872887467966199e-06</v>
      </c>
      <c r="AG37" t="n">
        <v>10</v>
      </c>
      <c r="AH37" t="n">
        <v>561719.1801088303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2.1926</v>
      </c>
      <c r="E38" t="n">
        <v>45.61</v>
      </c>
      <c r="F38" t="n">
        <v>42.62</v>
      </c>
      <c r="G38" t="n">
        <v>213.12</v>
      </c>
      <c r="H38" t="n">
        <v>2.58</v>
      </c>
      <c r="I38" t="n">
        <v>12</v>
      </c>
      <c r="J38" t="n">
        <v>255</v>
      </c>
      <c r="K38" t="n">
        <v>54.38</v>
      </c>
      <c r="L38" t="n">
        <v>37</v>
      </c>
      <c r="M38" t="n">
        <v>10</v>
      </c>
      <c r="N38" t="n">
        <v>63.62</v>
      </c>
      <c r="O38" t="n">
        <v>31683.59</v>
      </c>
      <c r="P38" t="n">
        <v>551.61</v>
      </c>
      <c r="Q38" t="n">
        <v>796.3200000000001</v>
      </c>
      <c r="R38" t="n">
        <v>125.19</v>
      </c>
      <c r="S38" t="n">
        <v>102.58</v>
      </c>
      <c r="T38" t="n">
        <v>7255.51</v>
      </c>
      <c r="U38" t="n">
        <v>0.82</v>
      </c>
      <c r="V38" t="n">
        <v>0.88</v>
      </c>
      <c r="W38" t="n">
        <v>12.29</v>
      </c>
      <c r="X38" t="n">
        <v>0.41</v>
      </c>
      <c r="Y38" t="n">
        <v>1</v>
      </c>
      <c r="Z38" t="n">
        <v>10</v>
      </c>
      <c r="AA38" t="n">
        <v>454.9575068684132</v>
      </c>
      <c r="AB38" t="n">
        <v>622.4929322060051</v>
      </c>
      <c r="AC38" t="n">
        <v>563.0830804305808</v>
      </c>
      <c r="AD38" t="n">
        <v>454957.5068684132</v>
      </c>
      <c r="AE38" t="n">
        <v>622492.9322060051</v>
      </c>
      <c r="AF38" t="n">
        <v>2.871970575052518e-06</v>
      </c>
      <c r="AG38" t="n">
        <v>10</v>
      </c>
      <c r="AH38" t="n">
        <v>563083.0804305808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2.1928</v>
      </c>
      <c r="E39" t="n">
        <v>45.6</v>
      </c>
      <c r="F39" t="n">
        <v>42.62</v>
      </c>
      <c r="G39" t="n">
        <v>213.1</v>
      </c>
      <c r="H39" t="n">
        <v>2.63</v>
      </c>
      <c r="I39" t="n">
        <v>12</v>
      </c>
      <c r="J39" t="n">
        <v>256.82</v>
      </c>
      <c r="K39" t="n">
        <v>54.38</v>
      </c>
      <c r="L39" t="n">
        <v>38</v>
      </c>
      <c r="M39" t="n">
        <v>10</v>
      </c>
      <c r="N39" t="n">
        <v>64.45</v>
      </c>
      <c r="O39" t="n">
        <v>31909.08</v>
      </c>
      <c r="P39" t="n">
        <v>551.41</v>
      </c>
      <c r="Q39" t="n">
        <v>796.35</v>
      </c>
      <c r="R39" t="n">
        <v>125.09</v>
      </c>
      <c r="S39" t="n">
        <v>102.58</v>
      </c>
      <c r="T39" t="n">
        <v>7208.7</v>
      </c>
      <c r="U39" t="n">
        <v>0.82</v>
      </c>
      <c r="V39" t="n">
        <v>0.88</v>
      </c>
      <c r="W39" t="n">
        <v>12.29</v>
      </c>
      <c r="X39" t="n">
        <v>0.41</v>
      </c>
      <c r="Y39" t="n">
        <v>1</v>
      </c>
      <c r="Z39" t="n">
        <v>10</v>
      </c>
      <c r="AA39" t="n">
        <v>454.7990889135014</v>
      </c>
      <c r="AB39" t="n">
        <v>622.2761777711877</v>
      </c>
      <c r="AC39" t="n">
        <v>562.8870127348056</v>
      </c>
      <c r="AD39" t="n">
        <v>454799.0889135014</v>
      </c>
      <c r="AE39" t="n">
        <v>622276.1777711877</v>
      </c>
      <c r="AF39" t="n">
        <v>2.872232544456427e-06</v>
      </c>
      <c r="AG39" t="n">
        <v>10</v>
      </c>
      <c r="AH39" t="n">
        <v>562887.0127348056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2.1967</v>
      </c>
      <c r="E40" t="n">
        <v>45.52</v>
      </c>
      <c r="F40" t="n">
        <v>42.58</v>
      </c>
      <c r="G40" t="n">
        <v>232.24</v>
      </c>
      <c r="H40" t="n">
        <v>2.68</v>
      </c>
      <c r="I40" t="n">
        <v>11</v>
      </c>
      <c r="J40" t="n">
        <v>258.66</v>
      </c>
      <c r="K40" t="n">
        <v>54.38</v>
      </c>
      <c r="L40" t="n">
        <v>39</v>
      </c>
      <c r="M40" t="n">
        <v>9</v>
      </c>
      <c r="N40" t="n">
        <v>65.28</v>
      </c>
      <c r="O40" t="n">
        <v>32135.68</v>
      </c>
      <c r="P40" t="n">
        <v>545.16</v>
      </c>
      <c r="Q40" t="n">
        <v>796.33</v>
      </c>
      <c r="R40" t="n">
        <v>123.6</v>
      </c>
      <c r="S40" t="n">
        <v>102.58</v>
      </c>
      <c r="T40" t="n">
        <v>6465.51</v>
      </c>
      <c r="U40" t="n">
        <v>0.83</v>
      </c>
      <c r="V40" t="n">
        <v>0.88</v>
      </c>
      <c r="W40" t="n">
        <v>12.29</v>
      </c>
      <c r="X40" t="n">
        <v>0.36</v>
      </c>
      <c r="Y40" t="n">
        <v>1</v>
      </c>
      <c r="Z40" t="n">
        <v>10</v>
      </c>
      <c r="AA40" t="n">
        <v>450.2282937631975</v>
      </c>
      <c r="AB40" t="n">
        <v>616.0222141972915</v>
      </c>
      <c r="AC40" t="n">
        <v>557.229918666909</v>
      </c>
      <c r="AD40" t="n">
        <v>450228.2937631975</v>
      </c>
      <c r="AE40" t="n">
        <v>616022.2141972915</v>
      </c>
      <c r="AF40" t="n">
        <v>2.877340947832649e-06</v>
      </c>
      <c r="AG40" t="n">
        <v>10</v>
      </c>
      <c r="AH40" t="n">
        <v>557229.9186669091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2.1964</v>
      </c>
      <c r="E41" t="n">
        <v>45.53</v>
      </c>
      <c r="F41" t="n">
        <v>42.58</v>
      </c>
      <c r="G41" t="n">
        <v>232.28</v>
      </c>
      <c r="H41" t="n">
        <v>2.73</v>
      </c>
      <c r="I41" t="n">
        <v>11</v>
      </c>
      <c r="J41" t="n">
        <v>260.51</v>
      </c>
      <c r="K41" t="n">
        <v>54.38</v>
      </c>
      <c r="L41" t="n">
        <v>40</v>
      </c>
      <c r="M41" t="n">
        <v>9</v>
      </c>
      <c r="N41" t="n">
        <v>66.13</v>
      </c>
      <c r="O41" t="n">
        <v>32363.54</v>
      </c>
      <c r="P41" t="n">
        <v>547.62</v>
      </c>
      <c r="Q41" t="n">
        <v>796.35</v>
      </c>
      <c r="R41" t="n">
        <v>123.74</v>
      </c>
      <c r="S41" t="n">
        <v>102.58</v>
      </c>
      <c r="T41" t="n">
        <v>6536.64</v>
      </c>
      <c r="U41" t="n">
        <v>0.83</v>
      </c>
      <c r="V41" t="n">
        <v>0.88</v>
      </c>
      <c r="W41" t="n">
        <v>12.29</v>
      </c>
      <c r="X41" t="n">
        <v>0.37</v>
      </c>
      <c r="Y41" t="n">
        <v>1</v>
      </c>
      <c r="Z41" t="n">
        <v>10</v>
      </c>
      <c r="AA41" t="n">
        <v>451.802828091882</v>
      </c>
      <c r="AB41" t="n">
        <v>618.1765615293497</v>
      </c>
      <c r="AC41" t="n">
        <v>559.1786581132411</v>
      </c>
      <c r="AD41" t="n">
        <v>451802.8280918819</v>
      </c>
      <c r="AE41" t="n">
        <v>618176.5615293497</v>
      </c>
      <c r="AF41" t="n">
        <v>2.876947993726786e-06</v>
      </c>
      <c r="AG41" t="n">
        <v>10</v>
      </c>
      <c r="AH41" t="n">
        <v>559178.6581132411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1.149</v>
      </c>
      <c r="E2" t="n">
        <v>87.03</v>
      </c>
      <c r="F2" t="n">
        <v>65.63</v>
      </c>
      <c r="G2" t="n">
        <v>6.65</v>
      </c>
      <c r="H2" t="n">
        <v>0.11</v>
      </c>
      <c r="I2" t="n">
        <v>592</v>
      </c>
      <c r="J2" t="n">
        <v>159.12</v>
      </c>
      <c r="K2" t="n">
        <v>50.28</v>
      </c>
      <c r="L2" t="n">
        <v>1</v>
      </c>
      <c r="M2" t="n">
        <v>590</v>
      </c>
      <c r="N2" t="n">
        <v>27.84</v>
      </c>
      <c r="O2" t="n">
        <v>19859.16</v>
      </c>
      <c r="P2" t="n">
        <v>812.27</v>
      </c>
      <c r="Q2" t="n">
        <v>797.96</v>
      </c>
      <c r="R2" t="n">
        <v>893.85</v>
      </c>
      <c r="S2" t="n">
        <v>102.58</v>
      </c>
      <c r="T2" t="n">
        <v>388687.13</v>
      </c>
      <c r="U2" t="n">
        <v>0.11</v>
      </c>
      <c r="V2" t="n">
        <v>0.57</v>
      </c>
      <c r="W2" t="n">
        <v>13.25</v>
      </c>
      <c r="X2" t="n">
        <v>23.38</v>
      </c>
      <c r="Y2" t="n">
        <v>1</v>
      </c>
      <c r="Z2" t="n">
        <v>10</v>
      </c>
      <c r="AA2" t="n">
        <v>1199.796188891575</v>
      </c>
      <c r="AB2" t="n">
        <v>1641.614076913606</v>
      </c>
      <c r="AC2" t="n">
        <v>1484.940733432798</v>
      </c>
      <c r="AD2" t="n">
        <v>1199796.188891575</v>
      </c>
      <c r="AE2" t="n">
        <v>1641614.076913606</v>
      </c>
      <c r="AF2" t="n">
        <v>1.523428266206332e-06</v>
      </c>
      <c r="AG2" t="n">
        <v>19</v>
      </c>
      <c r="AH2" t="n">
        <v>1484940.733432798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1.6513</v>
      </c>
      <c r="E3" t="n">
        <v>60.56</v>
      </c>
      <c r="F3" t="n">
        <v>50.89</v>
      </c>
      <c r="G3" t="n">
        <v>13.39</v>
      </c>
      <c r="H3" t="n">
        <v>0.22</v>
      </c>
      <c r="I3" t="n">
        <v>228</v>
      </c>
      <c r="J3" t="n">
        <v>160.54</v>
      </c>
      <c r="K3" t="n">
        <v>50.28</v>
      </c>
      <c r="L3" t="n">
        <v>2</v>
      </c>
      <c r="M3" t="n">
        <v>226</v>
      </c>
      <c r="N3" t="n">
        <v>28.26</v>
      </c>
      <c r="O3" t="n">
        <v>20034.4</v>
      </c>
      <c r="P3" t="n">
        <v>628.1799999999999</v>
      </c>
      <c r="Q3" t="n">
        <v>796.9</v>
      </c>
      <c r="R3" t="n">
        <v>400.64</v>
      </c>
      <c r="S3" t="n">
        <v>102.58</v>
      </c>
      <c r="T3" t="n">
        <v>143903.58</v>
      </c>
      <c r="U3" t="n">
        <v>0.26</v>
      </c>
      <c r="V3" t="n">
        <v>0.74</v>
      </c>
      <c r="W3" t="n">
        <v>12.65</v>
      </c>
      <c r="X3" t="n">
        <v>8.66</v>
      </c>
      <c r="Y3" t="n">
        <v>1</v>
      </c>
      <c r="Z3" t="n">
        <v>10</v>
      </c>
      <c r="AA3" t="n">
        <v>675.2293744553846</v>
      </c>
      <c r="AB3" t="n">
        <v>923.8786191474554</v>
      </c>
      <c r="AC3" t="n">
        <v>835.7049404078074</v>
      </c>
      <c r="AD3" t="n">
        <v>675229.3744553846</v>
      </c>
      <c r="AE3" t="n">
        <v>923878.6191474554</v>
      </c>
      <c r="AF3" t="n">
        <v>2.189414356820293e-06</v>
      </c>
      <c r="AG3" t="n">
        <v>14</v>
      </c>
      <c r="AH3" t="n">
        <v>835704.9404078074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1.8394</v>
      </c>
      <c r="E4" t="n">
        <v>54.37</v>
      </c>
      <c r="F4" t="n">
        <v>47.5</v>
      </c>
      <c r="G4" t="n">
        <v>20.21</v>
      </c>
      <c r="H4" t="n">
        <v>0.33</v>
      </c>
      <c r="I4" t="n">
        <v>141</v>
      </c>
      <c r="J4" t="n">
        <v>161.97</v>
      </c>
      <c r="K4" t="n">
        <v>50.28</v>
      </c>
      <c r="L4" t="n">
        <v>3</v>
      </c>
      <c r="M4" t="n">
        <v>139</v>
      </c>
      <c r="N4" t="n">
        <v>28.69</v>
      </c>
      <c r="O4" t="n">
        <v>20210.21</v>
      </c>
      <c r="P4" t="n">
        <v>584.02</v>
      </c>
      <c r="Q4" t="n">
        <v>796.83</v>
      </c>
      <c r="R4" t="n">
        <v>287.4</v>
      </c>
      <c r="S4" t="n">
        <v>102.58</v>
      </c>
      <c r="T4" t="n">
        <v>87715.03</v>
      </c>
      <c r="U4" t="n">
        <v>0.36</v>
      </c>
      <c r="V4" t="n">
        <v>0.79</v>
      </c>
      <c r="W4" t="n">
        <v>12.51</v>
      </c>
      <c r="X4" t="n">
        <v>5.28</v>
      </c>
      <c r="Y4" t="n">
        <v>1</v>
      </c>
      <c r="Z4" t="n">
        <v>10</v>
      </c>
      <c r="AA4" t="n">
        <v>566.3748066474009</v>
      </c>
      <c r="AB4" t="n">
        <v>774.9389971479717</v>
      </c>
      <c r="AC4" t="n">
        <v>700.979906893882</v>
      </c>
      <c r="AD4" t="n">
        <v>566374.8066474008</v>
      </c>
      <c r="AE4" t="n">
        <v>774938.9971479716</v>
      </c>
      <c r="AF4" t="n">
        <v>2.438811099094802e-06</v>
      </c>
      <c r="AG4" t="n">
        <v>12</v>
      </c>
      <c r="AH4" t="n">
        <v>700979.906893882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1.9349</v>
      </c>
      <c r="E5" t="n">
        <v>51.68</v>
      </c>
      <c r="F5" t="n">
        <v>46.04</v>
      </c>
      <c r="G5" t="n">
        <v>26.82</v>
      </c>
      <c r="H5" t="n">
        <v>0.43</v>
      </c>
      <c r="I5" t="n">
        <v>103</v>
      </c>
      <c r="J5" t="n">
        <v>163.4</v>
      </c>
      <c r="K5" t="n">
        <v>50.28</v>
      </c>
      <c r="L5" t="n">
        <v>4</v>
      </c>
      <c r="M5" t="n">
        <v>101</v>
      </c>
      <c r="N5" t="n">
        <v>29.12</v>
      </c>
      <c r="O5" t="n">
        <v>20386.62</v>
      </c>
      <c r="P5" t="n">
        <v>563.53</v>
      </c>
      <c r="Q5" t="n">
        <v>796.5700000000001</v>
      </c>
      <c r="R5" t="n">
        <v>239.09</v>
      </c>
      <c r="S5" t="n">
        <v>102.58</v>
      </c>
      <c r="T5" t="n">
        <v>63753.25</v>
      </c>
      <c r="U5" t="n">
        <v>0.43</v>
      </c>
      <c r="V5" t="n">
        <v>0.82</v>
      </c>
      <c r="W5" t="n">
        <v>12.43</v>
      </c>
      <c r="X5" t="n">
        <v>3.82</v>
      </c>
      <c r="Y5" t="n">
        <v>1</v>
      </c>
      <c r="Z5" t="n">
        <v>10</v>
      </c>
      <c r="AA5" t="n">
        <v>527.3907929840115</v>
      </c>
      <c r="AB5" t="n">
        <v>721.5993498004203</v>
      </c>
      <c r="AC5" t="n">
        <v>652.7309206265159</v>
      </c>
      <c r="AD5" t="n">
        <v>527390.7929840115</v>
      </c>
      <c r="AE5" t="n">
        <v>721599.3498004203</v>
      </c>
      <c r="AF5" t="n">
        <v>2.565431986320829e-06</v>
      </c>
      <c r="AG5" t="n">
        <v>12</v>
      </c>
      <c r="AH5" t="n">
        <v>652730.9206265159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1.9975</v>
      </c>
      <c r="E6" t="n">
        <v>50.06</v>
      </c>
      <c r="F6" t="n">
        <v>45.16</v>
      </c>
      <c r="G6" t="n">
        <v>33.87</v>
      </c>
      <c r="H6" t="n">
        <v>0.54</v>
      </c>
      <c r="I6" t="n">
        <v>80</v>
      </c>
      <c r="J6" t="n">
        <v>164.83</v>
      </c>
      <c r="K6" t="n">
        <v>50.28</v>
      </c>
      <c r="L6" t="n">
        <v>5</v>
      </c>
      <c r="M6" t="n">
        <v>78</v>
      </c>
      <c r="N6" t="n">
        <v>29.55</v>
      </c>
      <c r="O6" t="n">
        <v>20563.61</v>
      </c>
      <c r="P6" t="n">
        <v>550.2</v>
      </c>
      <c r="Q6" t="n">
        <v>796.58</v>
      </c>
      <c r="R6" t="n">
        <v>209.29</v>
      </c>
      <c r="S6" t="n">
        <v>102.58</v>
      </c>
      <c r="T6" t="n">
        <v>48966.68</v>
      </c>
      <c r="U6" t="n">
        <v>0.49</v>
      </c>
      <c r="V6" t="n">
        <v>0.83</v>
      </c>
      <c r="W6" t="n">
        <v>12.41</v>
      </c>
      <c r="X6" t="n">
        <v>2.94</v>
      </c>
      <c r="Y6" t="n">
        <v>1</v>
      </c>
      <c r="Z6" t="n">
        <v>10</v>
      </c>
      <c r="AA6" t="n">
        <v>496.3648842133341</v>
      </c>
      <c r="AB6" t="n">
        <v>679.1483326538876</v>
      </c>
      <c r="AC6" t="n">
        <v>614.3313689760714</v>
      </c>
      <c r="AD6" t="n">
        <v>496364.8842133341</v>
      </c>
      <c r="AE6" t="n">
        <v>679148.3326538876</v>
      </c>
      <c r="AF6" t="n">
        <v>2.648431646429198e-06</v>
      </c>
      <c r="AG6" t="n">
        <v>11</v>
      </c>
      <c r="AH6" t="n">
        <v>614331.3689760714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2.0347</v>
      </c>
      <c r="E7" t="n">
        <v>49.15</v>
      </c>
      <c r="F7" t="n">
        <v>44.7</v>
      </c>
      <c r="G7" t="n">
        <v>40.63</v>
      </c>
      <c r="H7" t="n">
        <v>0.64</v>
      </c>
      <c r="I7" t="n">
        <v>66</v>
      </c>
      <c r="J7" t="n">
        <v>166.27</v>
      </c>
      <c r="K7" t="n">
        <v>50.28</v>
      </c>
      <c r="L7" t="n">
        <v>6</v>
      </c>
      <c r="M7" t="n">
        <v>64</v>
      </c>
      <c r="N7" t="n">
        <v>29.99</v>
      </c>
      <c r="O7" t="n">
        <v>20741.2</v>
      </c>
      <c r="P7" t="n">
        <v>541.9</v>
      </c>
      <c r="Q7" t="n">
        <v>796.47</v>
      </c>
      <c r="R7" t="n">
        <v>193.58</v>
      </c>
      <c r="S7" t="n">
        <v>102.58</v>
      </c>
      <c r="T7" t="n">
        <v>41181.34</v>
      </c>
      <c r="U7" t="n">
        <v>0.53</v>
      </c>
      <c r="V7" t="n">
        <v>0.84</v>
      </c>
      <c r="W7" t="n">
        <v>12.4</v>
      </c>
      <c r="X7" t="n">
        <v>2.48</v>
      </c>
      <c r="Y7" t="n">
        <v>1</v>
      </c>
      <c r="Z7" t="n">
        <v>10</v>
      </c>
      <c r="AA7" t="n">
        <v>482.9376319606294</v>
      </c>
      <c r="AB7" t="n">
        <v>660.7765737531749</v>
      </c>
      <c r="AC7" t="n">
        <v>597.7129849599172</v>
      </c>
      <c r="AD7" t="n">
        <v>482937.6319606294</v>
      </c>
      <c r="AE7" t="n">
        <v>660776.573753175</v>
      </c>
      <c r="AF7" t="n">
        <v>2.697754128154938e-06</v>
      </c>
      <c r="AG7" t="n">
        <v>11</v>
      </c>
      <c r="AH7" t="n">
        <v>597712.9849599173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2.0664</v>
      </c>
      <c r="E8" t="n">
        <v>48.39</v>
      </c>
      <c r="F8" t="n">
        <v>44.27</v>
      </c>
      <c r="G8" t="n">
        <v>47.43</v>
      </c>
      <c r="H8" t="n">
        <v>0.74</v>
      </c>
      <c r="I8" t="n">
        <v>56</v>
      </c>
      <c r="J8" t="n">
        <v>167.72</v>
      </c>
      <c r="K8" t="n">
        <v>50.28</v>
      </c>
      <c r="L8" t="n">
        <v>7</v>
      </c>
      <c r="M8" t="n">
        <v>54</v>
      </c>
      <c r="N8" t="n">
        <v>30.44</v>
      </c>
      <c r="O8" t="n">
        <v>20919.39</v>
      </c>
      <c r="P8" t="n">
        <v>534.38</v>
      </c>
      <c r="Q8" t="n">
        <v>796.4299999999999</v>
      </c>
      <c r="R8" t="n">
        <v>179.81</v>
      </c>
      <c r="S8" t="n">
        <v>102.58</v>
      </c>
      <c r="T8" t="n">
        <v>34346.75</v>
      </c>
      <c r="U8" t="n">
        <v>0.57</v>
      </c>
      <c r="V8" t="n">
        <v>0.85</v>
      </c>
      <c r="W8" t="n">
        <v>12.36</v>
      </c>
      <c r="X8" t="n">
        <v>2.05</v>
      </c>
      <c r="Y8" t="n">
        <v>1</v>
      </c>
      <c r="Z8" t="n">
        <v>10</v>
      </c>
      <c r="AA8" t="n">
        <v>471.5531836432062</v>
      </c>
      <c r="AB8" t="n">
        <v>645.1998693188635</v>
      </c>
      <c r="AC8" t="n">
        <v>583.6228993347745</v>
      </c>
      <c r="AD8" t="n">
        <v>471553.1836432062</v>
      </c>
      <c r="AE8" t="n">
        <v>645199.8693188635</v>
      </c>
      <c r="AF8" t="n">
        <v>2.739784307474991e-06</v>
      </c>
      <c r="AG8" t="n">
        <v>11</v>
      </c>
      <c r="AH8" t="n">
        <v>583622.8993347745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2.0869</v>
      </c>
      <c r="E9" t="n">
        <v>47.92</v>
      </c>
      <c r="F9" t="n">
        <v>44.01</v>
      </c>
      <c r="G9" t="n">
        <v>53.9</v>
      </c>
      <c r="H9" t="n">
        <v>0.84</v>
      </c>
      <c r="I9" t="n">
        <v>49</v>
      </c>
      <c r="J9" t="n">
        <v>169.17</v>
      </c>
      <c r="K9" t="n">
        <v>50.28</v>
      </c>
      <c r="L9" t="n">
        <v>8</v>
      </c>
      <c r="M9" t="n">
        <v>47</v>
      </c>
      <c r="N9" t="n">
        <v>30.89</v>
      </c>
      <c r="O9" t="n">
        <v>21098.19</v>
      </c>
      <c r="P9" t="n">
        <v>529.12</v>
      </c>
      <c r="Q9" t="n">
        <v>796.52</v>
      </c>
      <c r="R9" t="n">
        <v>171.37</v>
      </c>
      <c r="S9" t="n">
        <v>102.58</v>
      </c>
      <c r="T9" t="n">
        <v>30163.32</v>
      </c>
      <c r="U9" t="n">
        <v>0.6</v>
      </c>
      <c r="V9" t="n">
        <v>0.85</v>
      </c>
      <c r="W9" t="n">
        <v>12.35</v>
      </c>
      <c r="X9" t="n">
        <v>1.8</v>
      </c>
      <c r="Y9" t="n">
        <v>1</v>
      </c>
      <c r="Z9" t="n">
        <v>10</v>
      </c>
      <c r="AA9" t="n">
        <v>464.1303015849251</v>
      </c>
      <c r="AB9" t="n">
        <v>635.0435546122789</v>
      </c>
      <c r="AC9" t="n">
        <v>574.435889049309</v>
      </c>
      <c r="AD9" t="n">
        <v>464130.301584925</v>
      </c>
      <c r="AE9" t="n">
        <v>635043.5546122788</v>
      </c>
      <c r="AF9" t="n">
        <v>2.766964707350735e-06</v>
      </c>
      <c r="AG9" t="n">
        <v>11</v>
      </c>
      <c r="AH9" t="n">
        <v>574435.8890493091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2.1053</v>
      </c>
      <c r="E10" t="n">
        <v>47.5</v>
      </c>
      <c r="F10" t="n">
        <v>43.79</v>
      </c>
      <c r="G10" t="n">
        <v>61.1</v>
      </c>
      <c r="H10" t="n">
        <v>0.9399999999999999</v>
      </c>
      <c r="I10" t="n">
        <v>43</v>
      </c>
      <c r="J10" t="n">
        <v>170.62</v>
      </c>
      <c r="K10" t="n">
        <v>50.28</v>
      </c>
      <c r="L10" t="n">
        <v>9</v>
      </c>
      <c r="M10" t="n">
        <v>41</v>
      </c>
      <c r="N10" t="n">
        <v>31.34</v>
      </c>
      <c r="O10" t="n">
        <v>21277.6</v>
      </c>
      <c r="P10" t="n">
        <v>523.95</v>
      </c>
      <c r="Q10" t="n">
        <v>796.38</v>
      </c>
      <c r="R10" t="n">
        <v>163.98</v>
      </c>
      <c r="S10" t="n">
        <v>102.58</v>
      </c>
      <c r="T10" t="n">
        <v>26496.92</v>
      </c>
      <c r="U10" t="n">
        <v>0.63</v>
      </c>
      <c r="V10" t="n">
        <v>0.86</v>
      </c>
      <c r="W10" t="n">
        <v>12.34</v>
      </c>
      <c r="X10" t="n">
        <v>1.58</v>
      </c>
      <c r="Y10" t="n">
        <v>1</v>
      </c>
      <c r="Z10" t="n">
        <v>10</v>
      </c>
      <c r="AA10" t="n">
        <v>457.3110625270131</v>
      </c>
      <c r="AB10" t="n">
        <v>625.7131708896488</v>
      </c>
      <c r="AC10" t="n">
        <v>565.995984053891</v>
      </c>
      <c r="AD10" t="n">
        <v>457311.0625270131</v>
      </c>
      <c r="AE10" t="n">
        <v>625713.1708896488</v>
      </c>
      <c r="AF10" t="n">
        <v>2.791360773580672e-06</v>
      </c>
      <c r="AG10" t="n">
        <v>11</v>
      </c>
      <c r="AH10" t="n">
        <v>565995.984053891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2.1175</v>
      </c>
      <c r="E11" t="n">
        <v>47.23</v>
      </c>
      <c r="F11" t="n">
        <v>43.65</v>
      </c>
      <c r="G11" t="n">
        <v>67.15000000000001</v>
      </c>
      <c r="H11" t="n">
        <v>1.03</v>
      </c>
      <c r="I11" t="n">
        <v>39</v>
      </c>
      <c r="J11" t="n">
        <v>172.08</v>
      </c>
      <c r="K11" t="n">
        <v>50.28</v>
      </c>
      <c r="L11" t="n">
        <v>10</v>
      </c>
      <c r="M11" t="n">
        <v>37</v>
      </c>
      <c r="N11" t="n">
        <v>31.8</v>
      </c>
      <c r="O11" t="n">
        <v>21457.64</v>
      </c>
      <c r="P11" t="n">
        <v>519.48</v>
      </c>
      <c r="Q11" t="n">
        <v>796.46</v>
      </c>
      <c r="R11" t="n">
        <v>159.19</v>
      </c>
      <c r="S11" t="n">
        <v>102.58</v>
      </c>
      <c r="T11" t="n">
        <v>24122.23</v>
      </c>
      <c r="U11" t="n">
        <v>0.64</v>
      </c>
      <c r="V11" t="n">
        <v>0.86</v>
      </c>
      <c r="W11" t="n">
        <v>12.33</v>
      </c>
      <c r="X11" t="n">
        <v>1.43</v>
      </c>
      <c r="Y11" t="n">
        <v>1</v>
      </c>
      <c r="Z11" t="n">
        <v>10</v>
      </c>
      <c r="AA11" t="n">
        <v>452.1898739650785</v>
      </c>
      <c r="AB11" t="n">
        <v>618.7061347683161</v>
      </c>
      <c r="AC11" t="n">
        <v>559.6576896255414</v>
      </c>
      <c r="AD11" t="n">
        <v>452189.8739650785</v>
      </c>
      <c r="AE11" t="n">
        <v>618706.1347683162</v>
      </c>
      <c r="AF11" t="n">
        <v>2.807536426189651e-06</v>
      </c>
      <c r="AG11" t="n">
        <v>11</v>
      </c>
      <c r="AH11" t="n">
        <v>559657.6896255413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2.1305</v>
      </c>
      <c r="E12" t="n">
        <v>46.94</v>
      </c>
      <c r="F12" t="n">
        <v>43.48</v>
      </c>
      <c r="G12" t="n">
        <v>74.55</v>
      </c>
      <c r="H12" t="n">
        <v>1.12</v>
      </c>
      <c r="I12" t="n">
        <v>35</v>
      </c>
      <c r="J12" t="n">
        <v>173.55</v>
      </c>
      <c r="K12" t="n">
        <v>50.28</v>
      </c>
      <c r="L12" t="n">
        <v>11</v>
      </c>
      <c r="M12" t="n">
        <v>33</v>
      </c>
      <c r="N12" t="n">
        <v>32.27</v>
      </c>
      <c r="O12" t="n">
        <v>21638.31</v>
      </c>
      <c r="P12" t="n">
        <v>514.45</v>
      </c>
      <c r="Q12" t="n">
        <v>796.45</v>
      </c>
      <c r="R12" t="n">
        <v>153.89</v>
      </c>
      <c r="S12" t="n">
        <v>102.58</v>
      </c>
      <c r="T12" t="n">
        <v>21494.67</v>
      </c>
      <c r="U12" t="n">
        <v>0.67</v>
      </c>
      <c r="V12" t="n">
        <v>0.87</v>
      </c>
      <c r="W12" t="n">
        <v>12.32</v>
      </c>
      <c r="X12" t="n">
        <v>1.27</v>
      </c>
      <c r="Y12" t="n">
        <v>1</v>
      </c>
      <c r="Z12" t="n">
        <v>10</v>
      </c>
      <c r="AA12" t="n">
        <v>446.6113056053943</v>
      </c>
      <c r="AB12" t="n">
        <v>611.0732914295297</v>
      </c>
      <c r="AC12" t="n">
        <v>552.7533141422457</v>
      </c>
      <c r="AD12" t="n">
        <v>446611.3056053943</v>
      </c>
      <c r="AE12" t="n">
        <v>611073.2914295297</v>
      </c>
      <c r="AF12" t="n">
        <v>2.824772777330366e-06</v>
      </c>
      <c r="AG12" t="n">
        <v>11</v>
      </c>
      <c r="AH12" t="n">
        <v>552753.3141422457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2.1393</v>
      </c>
      <c r="E13" t="n">
        <v>46.74</v>
      </c>
      <c r="F13" t="n">
        <v>43.39</v>
      </c>
      <c r="G13" t="n">
        <v>81.34999999999999</v>
      </c>
      <c r="H13" t="n">
        <v>1.22</v>
      </c>
      <c r="I13" t="n">
        <v>32</v>
      </c>
      <c r="J13" t="n">
        <v>175.02</v>
      </c>
      <c r="K13" t="n">
        <v>50.28</v>
      </c>
      <c r="L13" t="n">
        <v>12</v>
      </c>
      <c r="M13" t="n">
        <v>30</v>
      </c>
      <c r="N13" t="n">
        <v>32.74</v>
      </c>
      <c r="O13" t="n">
        <v>21819.6</v>
      </c>
      <c r="P13" t="n">
        <v>511.54</v>
      </c>
      <c r="Q13" t="n">
        <v>796.49</v>
      </c>
      <c r="R13" t="n">
        <v>150.37</v>
      </c>
      <c r="S13" t="n">
        <v>102.58</v>
      </c>
      <c r="T13" t="n">
        <v>19747.81</v>
      </c>
      <c r="U13" t="n">
        <v>0.68</v>
      </c>
      <c r="V13" t="n">
        <v>0.87</v>
      </c>
      <c r="W13" t="n">
        <v>12.33</v>
      </c>
      <c r="X13" t="n">
        <v>1.17</v>
      </c>
      <c r="Y13" t="n">
        <v>1</v>
      </c>
      <c r="Z13" t="n">
        <v>10</v>
      </c>
      <c r="AA13" t="n">
        <v>443.2070848852753</v>
      </c>
      <c r="AB13" t="n">
        <v>606.4154864566441</v>
      </c>
      <c r="AC13" t="n">
        <v>548.5400435387021</v>
      </c>
      <c r="AD13" t="n">
        <v>443207.0848852753</v>
      </c>
      <c r="AE13" t="n">
        <v>606415.4864566441</v>
      </c>
      <c r="AF13" t="n">
        <v>2.836440461179466e-06</v>
      </c>
      <c r="AG13" t="n">
        <v>11</v>
      </c>
      <c r="AH13" t="n">
        <v>548540.0435387021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2.15</v>
      </c>
      <c r="E14" t="n">
        <v>46.51</v>
      </c>
      <c r="F14" t="n">
        <v>43.25</v>
      </c>
      <c r="G14" t="n">
        <v>89.48999999999999</v>
      </c>
      <c r="H14" t="n">
        <v>1.31</v>
      </c>
      <c r="I14" t="n">
        <v>29</v>
      </c>
      <c r="J14" t="n">
        <v>176.49</v>
      </c>
      <c r="K14" t="n">
        <v>50.28</v>
      </c>
      <c r="L14" t="n">
        <v>13</v>
      </c>
      <c r="M14" t="n">
        <v>27</v>
      </c>
      <c r="N14" t="n">
        <v>33.21</v>
      </c>
      <c r="O14" t="n">
        <v>22001.54</v>
      </c>
      <c r="P14" t="n">
        <v>506.77</v>
      </c>
      <c r="Q14" t="n">
        <v>796.38</v>
      </c>
      <c r="R14" t="n">
        <v>145.98</v>
      </c>
      <c r="S14" t="n">
        <v>102.58</v>
      </c>
      <c r="T14" t="n">
        <v>17569.25</v>
      </c>
      <c r="U14" t="n">
        <v>0.7</v>
      </c>
      <c r="V14" t="n">
        <v>0.87</v>
      </c>
      <c r="W14" t="n">
        <v>12.32</v>
      </c>
      <c r="X14" t="n">
        <v>1.04</v>
      </c>
      <c r="Y14" t="n">
        <v>1</v>
      </c>
      <c r="Z14" t="n">
        <v>10</v>
      </c>
      <c r="AA14" t="n">
        <v>438.3031798591043</v>
      </c>
      <c r="AB14" t="n">
        <v>599.7057472548161</v>
      </c>
      <c r="AC14" t="n">
        <v>542.4706724291183</v>
      </c>
      <c r="AD14" t="n">
        <v>438303.1798591043</v>
      </c>
      <c r="AE14" t="n">
        <v>599705.7472548161</v>
      </c>
      <c r="AF14" t="n">
        <v>2.85062730404144e-06</v>
      </c>
      <c r="AG14" t="n">
        <v>11</v>
      </c>
      <c r="AH14" t="n">
        <v>542470.6724291183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2.1561</v>
      </c>
      <c r="E15" t="n">
        <v>46.38</v>
      </c>
      <c r="F15" t="n">
        <v>43.19</v>
      </c>
      <c r="G15" t="n">
        <v>95.97</v>
      </c>
      <c r="H15" t="n">
        <v>1.4</v>
      </c>
      <c r="I15" t="n">
        <v>27</v>
      </c>
      <c r="J15" t="n">
        <v>177.97</v>
      </c>
      <c r="K15" t="n">
        <v>50.28</v>
      </c>
      <c r="L15" t="n">
        <v>14</v>
      </c>
      <c r="M15" t="n">
        <v>25</v>
      </c>
      <c r="N15" t="n">
        <v>33.69</v>
      </c>
      <c r="O15" t="n">
        <v>22184.13</v>
      </c>
      <c r="P15" t="n">
        <v>504.19</v>
      </c>
      <c r="Q15" t="n">
        <v>796.4299999999999</v>
      </c>
      <c r="R15" t="n">
        <v>143.98</v>
      </c>
      <c r="S15" t="n">
        <v>102.58</v>
      </c>
      <c r="T15" t="n">
        <v>16578.47</v>
      </c>
      <c r="U15" t="n">
        <v>0.71</v>
      </c>
      <c r="V15" t="n">
        <v>0.87</v>
      </c>
      <c r="W15" t="n">
        <v>12.31</v>
      </c>
      <c r="X15" t="n">
        <v>0.97</v>
      </c>
      <c r="Y15" t="n">
        <v>1</v>
      </c>
      <c r="Z15" t="n">
        <v>10</v>
      </c>
      <c r="AA15" t="n">
        <v>435.6319541125014</v>
      </c>
      <c r="AB15" t="n">
        <v>596.0508583421512</v>
      </c>
      <c r="AC15" t="n">
        <v>539.1646009846094</v>
      </c>
      <c r="AD15" t="n">
        <v>435631.9541125013</v>
      </c>
      <c r="AE15" t="n">
        <v>596050.8583421512</v>
      </c>
      <c r="AF15" t="n">
        <v>2.858715130345929e-06</v>
      </c>
      <c r="AG15" t="n">
        <v>11</v>
      </c>
      <c r="AH15" t="n">
        <v>539164.6009846093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2.163</v>
      </c>
      <c r="E16" t="n">
        <v>46.23</v>
      </c>
      <c r="F16" t="n">
        <v>43.1</v>
      </c>
      <c r="G16" t="n">
        <v>103.45</v>
      </c>
      <c r="H16" t="n">
        <v>1.48</v>
      </c>
      <c r="I16" t="n">
        <v>25</v>
      </c>
      <c r="J16" t="n">
        <v>179.46</v>
      </c>
      <c r="K16" t="n">
        <v>50.28</v>
      </c>
      <c r="L16" t="n">
        <v>15</v>
      </c>
      <c r="M16" t="n">
        <v>23</v>
      </c>
      <c r="N16" t="n">
        <v>34.18</v>
      </c>
      <c r="O16" t="n">
        <v>22367.38</v>
      </c>
      <c r="P16" t="n">
        <v>500.45</v>
      </c>
      <c r="Q16" t="n">
        <v>796.42</v>
      </c>
      <c r="R16" t="n">
        <v>141.16</v>
      </c>
      <c r="S16" t="n">
        <v>102.58</v>
      </c>
      <c r="T16" t="n">
        <v>15177.4</v>
      </c>
      <c r="U16" t="n">
        <v>0.73</v>
      </c>
      <c r="V16" t="n">
        <v>0.87</v>
      </c>
      <c r="W16" t="n">
        <v>12.31</v>
      </c>
      <c r="X16" t="n">
        <v>0.89</v>
      </c>
      <c r="Y16" t="n">
        <v>1</v>
      </c>
      <c r="Z16" t="n">
        <v>10</v>
      </c>
      <c r="AA16" t="n">
        <v>432.0953455062948</v>
      </c>
      <c r="AB16" t="n">
        <v>591.2119144229794</v>
      </c>
      <c r="AC16" t="n">
        <v>534.7874790815829</v>
      </c>
      <c r="AD16" t="n">
        <v>432095.3455062949</v>
      </c>
      <c r="AE16" t="n">
        <v>591211.9144229793</v>
      </c>
      <c r="AF16" t="n">
        <v>2.867863655182155e-06</v>
      </c>
      <c r="AG16" t="n">
        <v>11</v>
      </c>
      <c r="AH16" t="n">
        <v>534787.4790815829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2.165</v>
      </c>
      <c r="E17" t="n">
        <v>46.19</v>
      </c>
      <c r="F17" t="n">
        <v>43.09</v>
      </c>
      <c r="G17" t="n">
        <v>107.73</v>
      </c>
      <c r="H17" t="n">
        <v>1.57</v>
      </c>
      <c r="I17" t="n">
        <v>24</v>
      </c>
      <c r="J17" t="n">
        <v>180.95</v>
      </c>
      <c r="K17" t="n">
        <v>50.28</v>
      </c>
      <c r="L17" t="n">
        <v>16</v>
      </c>
      <c r="M17" t="n">
        <v>22</v>
      </c>
      <c r="N17" t="n">
        <v>34.67</v>
      </c>
      <c r="O17" t="n">
        <v>22551.28</v>
      </c>
      <c r="P17" t="n">
        <v>496.61</v>
      </c>
      <c r="Q17" t="n">
        <v>796.38</v>
      </c>
      <c r="R17" t="n">
        <v>140.79</v>
      </c>
      <c r="S17" t="n">
        <v>102.58</v>
      </c>
      <c r="T17" t="n">
        <v>14998.1</v>
      </c>
      <c r="U17" t="n">
        <v>0.73</v>
      </c>
      <c r="V17" t="n">
        <v>0.87</v>
      </c>
      <c r="W17" t="n">
        <v>12.31</v>
      </c>
      <c r="X17" t="n">
        <v>0.88</v>
      </c>
      <c r="Y17" t="n">
        <v>1</v>
      </c>
      <c r="Z17" t="n">
        <v>10</v>
      </c>
      <c r="AA17" t="n">
        <v>429.3545424590704</v>
      </c>
      <c r="AB17" t="n">
        <v>587.4618267780703</v>
      </c>
      <c r="AC17" t="n">
        <v>531.3952945382229</v>
      </c>
      <c r="AD17" t="n">
        <v>429354.5424590704</v>
      </c>
      <c r="AE17" t="n">
        <v>587461.8267780703</v>
      </c>
      <c r="AF17" t="n">
        <v>2.870515401511496e-06</v>
      </c>
      <c r="AG17" t="n">
        <v>11</v>
      </c>
      <c r="AH17" t="n">
        <v>531395.2945382228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2.1723</v>
      </c>
      <c r="E18" t="n">
        <v>46.03</v>
      </c>
      <c r="F18" t="n">
        <v>43</v>
      </c>
      <c r="G18" t="n">
        <v>117.27</v>
      </c>
      <c r="H18" t="n">
        <v>1.65</v>
      </c>
      <c r="I18" t="n">
        <v>22</v>
      </c>
      <c r="J18" t="n">
        <v>182.45</v>
      </c>
      <c r="K18" t="n">
        <v>50.28</v>
      </c>
      <c r="L18" t="n">
        <v>17</v>
      </c>
      <c r="M18" t="n">
        <v>20</v>
      </c>
      <c r="N18" t="n">
        <v>35.17</v>
      </c>
      <c r="O18" t="n">
        <v>22735.98</v>
      </c>
      <c r="P18" t="n">
        <v>494.53</v>
      </c>
      <c r="Q18" t="n">
        <v>796.34</v>
      </c>
      <c r="R18" t="n">
        <v>137.41</v>
      </c>
      <c r="S18" t="n">
        <v>102.58</v>
      </c>
      <c r="T18" t="n">
        <v>13317.55</v>
      </c>
      <c r="U18" t="n">
        <v>0.75</v>
      </c>
      <c r="V18" t="n">
        <v>0.87</v>
      </c>
      <c r="W18" t="n">
        <v>12.31</v>
      </c>
      <c r="X18" t="n">
        <v>0.79</v>
      </c>
      <c r="Y18" t="n">
        <v>1</v>
      </c>
      <c r="Z18" t="n">
        <v>10</v>
      </c>
      <c r="AA18" t="n">
        <v>419.2039788667278</v>
      </c>
      <c r="AB18" t="n">
        <v>573.5733778597663</v>
      </c>
      <c r="AC18" t="n">
        <v>518.8323396921213</v>
      </c>
      <c r="AD18" t="n">
        <v>419203.9788667278</v>
      </c>
      <c r="AE18" t="n">
        <v>573573.3778597664</v>
      </c>
      <c r="AF18" t="n">
        <v>2.88019427561359e-06</v>
      </c>
      <c r="AG18" t="n">
        <v>10</v>
      </c>
      <c r="AH18" t="n">
        <v>518832.3396921213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2.1761</v>
      </c>
      <c r="E19" t="n">
        <v>45.95</v>
      </c>
      <c r="F19" t="n">
        <v>42.95</v>
      </c>
      <c r="G19" t="n">
        <v>122.72</v>
      </c>
      <c r="H19" t="n">
        <v>1.74</v>
      </c>
      <c r="I19" t="n">
        <v>21</v>
      </c>
      <c r="J19" t="n">
        <v>183.95</v>
      </c>
      <c r="K19" t="n">
        <v>50.28</v>
      </c>
      <c r="L19" t="n">
        <v>18</v>
      </c>
      <c r="M19" t="n">
        <v>19</v>
      </c>
      <c r="N19" t="n">
        <v>35.67</v>
      </c>
      <c r="O19" t="n">
        <v>22921.24</v>
      </c>
      <c r="P19" t="n">
        <v>492.03</v>
      </c>
      <c r="Q19" t="n">
        <v>796.37</v>
      </c>
      <c r="R19" t="n">
        <v>136.09</v>
      </c>
      <c r="S19" t="n">
        <v>102.58</v>
      </c>
      <c r="T19" t="n">
        <v>12659.9</v>
      </c>
      <c r="U19" t="n">
        <v>0.75</v>
      </c>
      <c r="V19" t="n">
        <v>0.88</v>
      </c>
      <c r="W19" t="n">
        <v>12.3</v>
      </c>
      <c r="X19" t="n">
        <v>0.74</v>
      </c>
      <c r="Y19" t="n">
        <v>1</v>
      </c>
      <c r="Z19" t="n">
        <v>10</v>
      </c>
      <c r="AA19" t="n">
        <v>417.0077897133443</v>
      </c>
      <c r="AB19" t="n">
        <v>570.5684549710795</v>
      </c>
      <c r="AC19" t="n">
        <v>516.114202426495</v>
      </c>
      <c r="AD19" t="n">
        <v>417007.7897133442</v>
      </c>
      <c r="AE19" t="n">
        <v>570568.4549710795</v>
      </c>
      <c r="AF19" t="n">
        <v>2.885232593639338e-06</v>
      </c>
      <c r="AG19" t="n">
        <v>10</v>
      </c>
      <c r="AH19" t="n">
        <v>516114.202426495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2.1798</v>
      </c>
      <c r="E20" t="n">
        <v>45.88</v>
      </c>
      <c r="F20" t="n">
        <v>42.91</v>
      </c>
      <c r="G20" t="n">
        <v>128.72</v>
      </c>
      <c r="H20" t="n">
        <v>1.82</v>
      </c>
      <c r="I20" t="n">
        <v>20</v>
      </c>
      <c r="J20" t="n">
        <v>185.46</v>
      </c>
      <c r="K20" t="n">
        <v>50.28</v>
      </c>
      <c r="L20" t="n">
        <v>19</v>
      </c>
      <c r="M20" t="n">
        <v>18</v>
      </c>
      <c r="N20" t="n">
        <v>36.18</v>
      </c>
      <c r="O20" t="n">
        <v>23107.19</v>
      </c>
      <c r="P20" t="n">
        <v>488.91</v>
      </c>
      <c r="Q20" t="n">
        <v>796.39</v>
      </c>
      <c r="R20" t="n">
        <v>134.56</v>
      </c>
      <c r="S20" t="n">
        <v>102.58</v>
      </c>
      <c r="T20" t="n">
        <v>11900.84</v>
      </c>
      <c r="U20" t="n">
        <v>0.76</v>
      </c>
      <c r="V20" t="n">
        <v>0.88</v>
      </c>
      <c r="W20" t="n">
        <v>12.3</v>
      </c>
      <c r="X20" t="n">
        <v>0.6899999999999999</v>
      </c>
      <c r="Y20" t="n">
        <v>1</v>
      </c>
      <c r="Z20" t="n">
        <v>10</v>
      </c>
      <c r="AA20" t="n">
        <v>414.4551212805609</v>
      </c>
      <c r="AB20" t="n">
        <v>567.0757814055623</v>
      </c>
      <c r="AC20" t="n">
        <v>512.9548647240725</v>
      </c>
      <c r="AD20" t="n">
        <v>414455.121280561</v>
      </c>
      <c r="AE20" t="n">
        <v>567075.7814055623</v>
      </c>
      <c r="AF20" t="n">
        <v>2.890138324348619e-06</v>
      </c>
      <c r="AG20" t="n">
        <v>10</v>
      </c>
      <c r="AH20" t="n">
        <v>512954.8647240726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2.1827</v>
      </c>
      <c r="E21" t="n">
        <v>45.82</v>
      </c>
      <c r="F21" t="n">
        <v>42.88</v>
      </c>
      <c r="G21" t="n">
        <v>135.41</v>
      </c>
      <c r="H21" t="n">
        <v>1.9</v>
      </c>
      <c r="I21" t="n">
        <v>19</v>
      </c>
      <c r="J21" t="n">
        <v>186.97</v>
      </c>
      <c r="K21" t="n">
        <v>50.28</v>
      </c>
      <c r="L21" t="n">
        <v>20</v>
      </c>
      <c r="M21" t="n">
        <v>17</v>
      </c>
      <c r="N21" t="n">
        <v>36.69</v>
      </c>
      <c r="O21" t="n">
        <v>23293.82</v>
      </c>
      <c r="P21" t="n">
        <v>484.36</v>
      </c>
      <c r="Q21" t="n">
        <v>796.46</v>
      </c>
      <c r="R21" t="n">
        <v>133.56</v>
      </c>
      <c r="S21" t="n">
        <v>102.58</v>
      </c>
      <c r="T21" t="n">
        <v>11405.48</v>
      </c>
      <c r="U21" t="n">
        <v>0.77</v>
      </c>
      <c r="V21" t="n">
        <v>0.88</v>
      </c>
      <c r="W21" t="n">
        <v>12.3</v>
      </c>
      <c r="X21" t="n">
        <v>0.66</v>
      </c>
      <c r="Y21" t="n">
        <v>1</v>
      </c>
      <c r="Z21" t="n">
        <v>10</v>
      </c>
      <c r="AA21" t="n">
        <v>411.1496185134208</v>
      </c>
      <c r="AB21" t="n">
        <v>562.553046691071</v>
      </c>
      <c r="AC21" t="n">
        <v>508.8637734630344</v>
      </c>
      <c r="AD21" t="n">
        <v>411149.6185134208</v>
      </c>
      <c r="AE21" t="n">
        <v>562553.046691071</v>
      </c>
      <c r="AF21" t="n">
        <v>2.893983356526163e-06</v>
      </c>
      <c r="AG21" t="n">
        <v>10</v>
      </c>
      <c r="AH21" t="n">
        <v>508863.7734630344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2.1854</v>
      </c>
      <c r="E22" t="n">
        <v>45.76</v>
      </c>
      <c r="F22" t="n">
        <v>42.85</v>
      </c>
      <c r="G22" t="n">
        <v>142.85</v>
      </c>
      <c r="H22" t="n">
        <v>1.98</v>
      </c>
      <c r="I22" t="n">
        <v>18</v>
      </c>
      <c r="J22" t="n">
        <v>188.49</v>
      </c>
      <c r="K22" t="n">
        <v>50.28</v>
      </c>
      <c r="L22" t="n">
        <v>21</v>
      </c>
      <c r="M22" t="n">
        <v>16</v>
      </c>
      <c r="N22" t="n">
        <v>37.21</v>
      </c>
      <c r="O22" t="n">
        <v>23481.16</v>
      </c>
      <c r="P22" t="n">
        <v>483.6</v>
      </c>
      <c r="Q22" t="n">
        <v>796.4</v>
      </c>
      <c r="R22" t="n">
        <v>132.82</v>
      </c>
      <c r="S22" t="n">
        <v>102.58</v>
      </c>
      <c r="T22" t="n">
        <v>11041.94</v>
      </c>
      <c r="U22" t="n">
        <v>0.77</v>
      </c>
      <c r="V22" t="n">
        <v>0.88</v>
      </c>
      <c r="W22" t="n">
        <v>12.3</v>
      </c>
      <c r="X22" t="n">
        <v>0.64</v>
      </c>
      <c r="Y22" t="n">
        <v>1</v>
      </c>
      <c r="Z22" t="n">
        <v>10</v>
      </c>
      <c r="AA22" t="n">
        <v>410.2425111776835</v>
      </c>
      <c r="AB22" t="n">
        <v>561.3119024155641</v>
      </c>
      <c r="AC22" t="n">
        <v>507.7410822552247</v>
      </c>
      <c r="AD22" t="n">
        <v>410242.5111776835</v>
      </c>
      <c r="AE22" t="n">
        <v>561311.9024155641</v>
      </c>
      <c r="AF22" t="n">
        <v>2.897563214070774e-06</v>
      </c>
      <c r="AG22" t="n">
        <v>10</v>
      </c>
      <c r="AH22" t="n">
        <v>507741.0822552248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2.1891</v>
      </c>
      <c r="E23" t="n">
        <v>45.68</v>
      </c>
      <c r="F23" t="n">
        <v>42.81</v>
      </c>
      <c r="G23" t="n">
        <v>151.09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15</v>
      </c>
      <c r="N23" t="n">
        <v>37.74</v>
      </c>
      <c r="O23" t="n">
        <v>23669.2</v>
      </c>
      <c r="P23" t="n">
        <v>479.38</v>
      </c>
      <c r="Q23" t="n">
        <v>796.38</v>
      </c>
      <c r="R23" t="n">
        <v>131.23</v>
      </c>
      <c r="S23" t="n">
        <v>102.58</v>
      </c>
      <c r="T23" t="n">
        <v>10249.94</v>
      </c>
      <c r="U23" t="n">
        <v>0.78</v>
      </c>
      <c r="V23" t="n">
        <v>0.88</v>
      </c>
      <c r="W23" t="n">
        <v>12.3</v>
      </c>
      <c r="X23" t="n">
        <v>0.6</v>
      </c>
      <c r="Y23" t="n">
        <v>1</v>
      </c>
      <c r="Z23" t="n">
        <v>10</v>
      </c>
      <c r="AA23" t="n">
        <v>407.0284900159675</v>
      </c>
      <c r="AB23" t="n">
        <v>556.9143368694977</v>
      </c>
      <c r="AC23" t="n">
        <v>503.7632141928529</v>
      </c>
      <c r="AD23" t="n">
        <v>407028.4900159675</v>
      </c>
      <c r="AE23" t="n">
        <v>556914.3368694977</v>
      </c>
      <c r="AF23" t="n">
        <v>2.902468944780054e-06</v>
      </c>
      <c r="AG23" t="n">
        <v>10</v>
      </c>
      <c r="AH23" t="n">
        <v>503763.2141928529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2.1923</v>
      </c>
      <c r="E24" t="n">
        <v>45.61</v>
      </c>
      <c r="F24" t="n">
        <v>42.77</v>
      </c>
      <c r="G24" t="n">
        <v>160.4</v>
      </c>
      <c r="H24" t="n">
        <v>2.13</v>
      </c>
      <c r="I24" t="n">
        <v>16</v>
      </c>
      <c r="J24" t="n">
        <v>191.55</v>
      </c>
      <c r="K24" t="n">
        <v>50.28</v>
      </c>
      <c r="L24" t="n">
        <v>23</v>
      </c>
      <c r="M24" t="n">
        <v>14</v>
      </c>
      <c r="N24" t="n">
        <v>38.27</v>
      </c>
      <c r="O24" t="n">
        <v>23857.96</v>
      </c>
      <c r="P24" t="n">
        <v>475.35</v>
      </c>
      <c r="Q24" t="n">
        <v>796.33</v>
      </c>
      <c r="R24" t="n">
        <v>130.16</v>
      </c>
      <c r="S24" t="n">
        <v>102.58</v>
      </c>
      <c r="T24" t="n">
        <v>9724.549999999999</v>
      </c>
      <c r="U24" t="n">
        <v>0.79</v>
      </c>
      <c r="V24" t="n">
        <v>0.88</v>
      </c>
      <c r="W24" t="n">
        <v>12.3</v>
      </c>
      <c r="X24" t="n">
        <v>0.5600000000000001</v>
      </c>
      <c r="Y24" t="n">
        <v>1</v>
      </c>
      <c r="Z24" t="n">
        <v>10</v>
      </c>
      <c r="AA24" t="n">
        <v>404.0176008430045</v>
      </c>
      <c r="AB24" t="n">
        <v>552.7947054719943</v>
      </c>
      <c r="AC24" t="n">
        <v>500.0367546339883</v>
      </c>
      <c r="AD24" t="n">
        <v>404017.6008430045</v>
      </c>
      <c r="AE24" t="n">
        <v>552794.7054719944</v>
      </c>
      <c r="AF24" t="n">
        <v>2.906711738906999e-06</v>
      </c>
      <c r="AG24" t="n">
        <v>10</v>
      </c>
      <c r="AH24" t="n">
        <v>500036.7546339883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2.1926</v>
      </c>
      <c r="E25" t="n">
        <v>45.61</v>
      </c>
      <c r="F25" t="n">
        <v>42.77</v>
      </c>
      <c r="G25" t="n">
        <v>160.38</v>
      </c>
      <c r="H25" t="n">
        <v>2.21</v>
      </c>
      <c r="I25" t="n">
        <v>16</v>
      </c>
      <c r="J25" t="n">
        <v>193.08</v>
      </c>
      <c r="K25" t="n">
        <v>50.28</v>
      </c>
      <c r="L25" t="n">
        <v>24</v>
      </c>
      <c r="M25" t="n">
        <v>14</v>
      </c>
      <c r="N25" t="n">
        <v>38.8</v>
      </c>
      <c r="O25" t="n">
        <v>24047.45</v>
      </c>
      <c r="P25" t="n">
        <v>472.97</v>
      </c>
      <c r="Q25" t="n">
        <v>796.38</v>
      </c>
      <c r="R25" t="n">
        <v>129.88</v>
      </c>
      <c r="S25" t="n">
        <v>102.58</v>
      </c>
      <c r="T25" t="n">
        <v>9582.15</v>
      </c>
      <c r="U25" t="n">
        <v>0.79</v>
      </c>
      <c r="V25" t="n">
        <v>0.88</v>
      </c>
      <c r="W25" t="n">
        <v>12.3</v>
      </c>
      <c r="X25" t="n">
        <v>0.5600000000000001</v>
      </c>
      <c r="Y25" t="n">
        <v>1</v>
      </c>
      <c r="Z25" t="n">
        <v>10</v>
      </c>
      <c r="AA25" t="n">
        <v>402.4961851861648</v>
      </c>
      <c r="AB25" t="n">
        <v>550.7130374501846</v>
      </c>
      <c r="AC25" t="n">
        <v>498.1537580865406</v>
      </c>
      <c r="AD25" t="n">
        <v>402496.1851861649</v>
      </c>
      <c r="AE25" t="n">
        <v>550713.0374501846</v>
      </c>
      <c r="AF25" t="n">
        <v>2.907109500856401e-06</v>
      </c>
      <c r="AG25" t="n">
        <v>10</v>
      </c>
      <c r="AH25" t="n">
        <v>498153.7580865406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2.1958</v>
      </c>
      <c r="E26" t="n">
        <v>45.54</v>
      </c>
      <c r="F26" t="n">
        <v>42.73</v>
      </c>
      <c r="G26" t="n">
        <v>170.94</v>
      </c>
      <c r="H26" t="n">
        <v>2.28</v>
      </c>
      <c r="I26" t="n">
        <v>15</v>
      </c>
      <c r="J26" t="n">
        <v>194.62</v>
      </c>
      <c r="K26" t="n">
        <v>50.28</v>
      </c>
      <c r="L26" t="n">
        <v>25</v>
      </c>
      <c r="M26" t="n">
        <v>13</v>
      </c>
      <c r="N26" t="n">
        <v>39.34</v>
      </c>
      <c r="O26" t="n">
        <v>24237.67</v>
      </c>
      <c r="P26" t="n">
        <v>470.44</v>
      </c>
      <c r="Q26" t="n">
        <v>796.38</v>
      </c>
      <c r="R26" t="n">
        <v>128.81</v>
      </c>
      <c r="S26" t="n">
        <v>102.58</v>
      </c>
      <c r="T26" t="n">
        <v>9050.040000000001</v>
      </c>
      <c r="U26" t="n">
        <v>0.8</v>
      </c>
      <c r="V26" t="n">
        <v>0.88</v>
      </c>
      <c r="W26" t="n">
        <v>12.29</v>
      </c>
      <c r="X26" t="n">
        <v>0.52</v>
      </c>
      <c r="Y26" t="n">
        <v>1</v>
      </c>
      <c r="Z26" t="n">
        <v>10</v>
      </c>
      <c r="AA26" t="n">
        <v>400.4260811257668</v>
      </c>
      <c r="AB26" t="n">
        <v>547.8806297482023</v>
      </c>
      <c r="AC26" t="n">
        <v>495.5916714003264</v>
      </c>
      <c r="AD26" t="n">
        <v>400426.0811257668</v>
      </c>
      <c r="AE26" t="n">
        <v>547880.6297482023</v>
      </c>
      <c r="AF26" t="n">
        <v>2.911352294983346e-06</v>
      </c>
      <c r="AG26" t="n">
        <v>10</v>
      </c>
      <c r="AH26" t="n">
        <v>495591.6714003264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2.1992</v>
      </c>
      <c r="E27" t="n">
        <v>45.47</v>
      </c>
      <c r="F27" t="n">
        <v>42.7</v>
      </c>
      <c r="G27" t="n">
        <v>182.98</v>
      </c>
      <c r="H27" t="n">
        <v>2.35</v>
      </c>
      <c r="I27" t="n">
        <v>14</v>
      </c>
      <c r="J27" t="n">
        <v>196.17</v>
      </c>
      <c r="K27" t="n">
        <v>50.28</v>
      </c>
      <c r="L27" t="n">
        <v>26</v>
      </c>
      <c r="M27" t="n">
        <v>12</v>
      </c>
      <c r="N27" t="n">
        <v>39.89</v>
      </c>
      <c r="O27" t="n">
        <v>24428.62</v>
      </c>
      <c r="P27" t="n">
        <v>467.65</v>
      </c>
      <c r="Q27" t="n">
        <v>796.34</v>
      </c>
      <c r="R27" t="n">
        <v>127.56</v>
      </c>
      <c r="S27" t="n">
        <v>102.58</v>
      </c>
      <c r="T27" t="n">
        <v>8429.76</v>
      </c>
      <c r="U27" t="n">
        <v>0.8</v>
      </c>
      <c r="V27" t="n">
        <v>0.88</v>
      </c>
      <c r="W27" t="n">
        <v>12.29</v>
      </c>
      <c r="X27" t="n">
        <v>0.48</v>
      </c>
      <c r="Y27" t="n">
        <v>1</v>
      </c>
      <c r="Z27" t="n">
        <v>10</v>
      </c>
      <c r="AA27" t="n">
        <v>398.1792958490853</v>
      </c>
      <c r="AB27" t="n">
        <v>544.8064790114759</v>
      </c>
      <c r="AC27" t="n">
        <v>492.8109132953155</v>
      </c>
      <c r="AD27" t="n">
        <v>398179.2958490853</v>
      </c>
      <c r="AE27" t="n">
        <v>544806.4790114758</v>
      </c>
      <c r="AF27" t="n">
        <v>2.915860263743225e-06</v>
      </c>
      <c r="AG27" t="n">
        <v>10</v>
      </c>
      <c r="AH27" t="n">
        <v>492810.9132953155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2.1992</v>
      </c>
      <c r="E28" t="n">
        <v>45.47</v>
      </c>
      <c r="F28" t="n">
        <v>42.7</v>
      </c>
      <c r="G28" t="n">
        <v>182.98</v>
      </c>
      <c r="H28" t="n">
        <v>2.42</v>
      </c>
      <c r="I28" t="n">
        <v>14</v>
      </c>
      <c r="J28" t="n">
        <v>197.73</v>
      </c>
      <c r="K28" t="n">
        <v>50.28</v>
      </c>
      <c r="L28" t="n">
        <v>27</v>
      </c>
      <c r="M28" t="n">
        <v>12</v>
      </c>
      <c r="N28" t="n">
        <v>40.45</v>
      </c>
      <c r="O28" t="n">
        <v>24620.33</v>
      </c>
      <c r="P28" t="n">
        <v>463.84</v>
      </c>
      <c r="Q28" t="n">
        <v>796.34</v>
      </c>
      <c r="R28" t="n">
        <v>127.49</v>
      </c>
      <c r="S28" t="n">
        <v>102.58</v>
      </c>
      <c r="T28" t="n">
        <v>8394.700000000001</v>
      </c>
      <c r="U28" t="n">
        <v>0.8</v>
      </c>
      <c r="V28" t="n">
        <v>0.88</v>
      </c>
      <c r="W28" t="n">
        <v>12.29</v>
      </c>
      <c r="X28" t="n">
        <v>0.48</v>
      </c>
      <c r="Y28" t="n">
        <v>1</v>
      </c>
      <c r="Z28" t="n">
        <v>10</v>
      </c>
      <c r="AA28" t="n">
        <v>395.822318068516</v>
      </c>
      <c r="AB28" t="n">
        <v>541.5815580295799</v>
      </c>
      <c r="AC28" t="n">
        <v>489.8937742457268</v>
      </c>
      <c r="AD28" t="n">
        <v>395822.318068516</v>
      </c>
      <c r="AE28" t="n">
        <v>541581.5580295799</v>
      </c>
      <c r="AF28" t="n">
        <v>2.915860263743225e-06</v>
      </c>
      <c r="AG28" t="n">
        <v>10</v>
      </c>
      <c r="AH28" t="n">
        <v>489893.7742457268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2.2024</v>
      </c>
      <c r="E29" t="n">
        <v>45.4</v>
      </c>
      <c r="F29" t="n">
        <v>42.66</v>
      </c>
      <c r="G29" t="n">
        <v>196.9</v>
      </c>
      <c r="H29" t="n">
        <v>2.49</v>
      </c>
      <c r="I29" t="n">
        <v>13</v>
      </c>
      <c r="J29" t="n">
        <v>199.29</v>
      </c>
      <c r="K29" t="n">
        <v>50.28</v>
      </c>
      <c r="L29" t="n">
        <v>28</v>
      </c>
      <c r="M29" t="n">
        <v>11</v>
      </c>
      <c r="N29" t="n">
        <v>41.01</v>
      </c>
      <c r="O29" t="n">
        <v>24812.8</v>
      </c>
      <c r="P29" t="n">
        <v>461.31</v>
      </c>
      <c r="Q29" t="n">
        <v>796.37</v>
      </c>
      <c r="R29" t="n">
        <v>126.21</v>
      </c>
      <c r="S29" t="n">
        <v>102.58</v>
      </c>
      <c r="T29" t="n">
        <v>7763.79</v>
      </c>
      <c r="U29" t="n">
        <v>0.8100000000000001</v>
      </c>
      <c r="V29" t="n">
        <v>0.88</v>
      </c>
      <c r="W29" t="n">
        <v>12.3</v>
      </c>
      <c r="X29" t="n">
        <v>0.45</v>
      </c>
      <c r="Y29" t="n">
        <v>1</v>
      </c>
      <c r="Z29" t="n">
        <v>10</v>
      </c>
      <c r="AA29" t="n">
        <v>393.7681144174783</v>
      </c>
      <c r="AB29" t="n">
        <v>538.7709059691612</v>
      </c>
      <c r="AC29" t="n">
        <v>487.3513668731794</v>
      </c>
      <c r="AD29" t="n">
        <v>393768.1144174783</v>
      </c>
      <c r="AE29" t="n">
        <v>538770.9059691612</v>
      </c>
      <c r="AF29" t="n">
        <v>2.92010305787017e-06</v>
      </c>
      <c r="AG29" t="n">
        <v>10</v>
      </c>
      <c r="AH29" t="n">
        <v>487351.3668731794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2.2018</v>
      </c>
      <c r="E30" t="n">
        <v>45.42</v>
      </c>
      <c r="F30" t="n">
        <v>42.67</v>
      </c>
      <c r="G30" t="n">
        <v>196.96</v>
      </c>
      <c r="H30" t="n">
        <v>2.56</v>
      </c>
      <c r="I30" t="n">
        <v>13</v>
      </c>
      <c r="J30" t="n">
        <v>200.85</v>
      </c>
      <c r="K30" t="n">
        <v>50.28</v>
      </c>
      <c r="L30" t="n">
        <v>29</v>
      </c>
      <c r="M30" t="n">
        <v>11</v>
      </c>
      <c r="N30" t="n">
        <v>41.57</v>
      </c>
      <c r="O30" t="n">
        <v>25006.03</v>
      </c>
      <c r="P30" t="n">
        <v>461.91</v>
      </c>
      <c r="Q30" t="n">
        <v>796.35</v>
      </c>
      <c r="R30" t="n">
        <v>126.88</v>
      </c>
      <c r="S30" t="n">
        <v>102.58</v>
      </c>
      <c r="T30" t="n">
        <v>8095.4</v>
      </c>
      <c r="U30" t="n">
        <v>0.8100000000000001</v>
      </c>
      <c r="V30" t="n">
        <v>0.88</v>
      </c>
      <c r="W30" t="n">
        <v>12.29</v>
      </c>
      <c r="X30" t="n">
        <v>0.46</v>
      </c>
      <c r="Y30" t="n">
        <v>1</v>
      </c>
      <c r="Z30" t="n">
        <v>10</v>
      </c>
      <c r="AA30" t="n">
        <v>394.2322686261734</v>
      </c>
      <c r="AB30" t="n">
        <v>539.4059822345362</v>
      </c>
      <c r="AC30" t="n">
        <v>487.9258323511222</v>
      </c>
      <c r="AD30" t="n">
        <v>394232.2686261734</v>
      </c>
      <c r="AE30" t="n">
        <v>539405.9822345362</v>
      </c>
      <c r="AF30" t="n">
        <v>2.919307533971368e-06</v>
      </c>
      <c r="AG30" t="n">
        <v>10</v>
      </c>
      <c r="AH30" t="n">
        <v>487925.8323511222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2.2064</v>
      </c>
      <c r="E31" t="n">
        <v>45.32</v>
      </c>
      <c r="F31" t="n">
        <v>42.61</v>
      </c>
      <c r="G31" t="n">
        <v>213.06</v>
      </c>
      <c r="H31" t="n">
        <v>2.63</v>
      </c>
      <c r="I31" t="n">
        <v>12</v>
      </c>
      <c r="J31" t="n">
        <v>202.43</v>
      </c>
      <c r="K31" t="n">
        <v>50.28</v>
      </c>
      <c r="L31" t="n">
        <v>30</v>
      </c>
      <c r="M31" t="n">
        <v>9</v>
      </c>
      <c r="N31" t="n">
        <v>42.15</v>
      </c>
      <c r="O31" t="n">
        <v>25200.04</v>
      </c>
      <c r="P31" t="n">
        <v>455.28</v>
      </c>
      <c r="Q31" t="n">
        <v>796.41</v>
      </c>
      <c r="R31" t="n">
        <v>124.77</v>
      </c>
      <c r="S31" t="n">
        <v>102.58</v>
      </c>
      <c r="T31" t="n">
        <v>7047.84</v>
      </c>
      <c r="U31" t="n">
        <v>0.82</v>
      </c>
      <c r="V31" t="n">
        <v>0.88</v>
      </c>
      <c r="W31" t="n">
        <v>12.29</v>
      </c>
      <c r="X31" t="n">
        <v>0.4</v>
      </c>
      <c r="Y31" t="n">
        <v>1</v>
      </c>
      <c r="Z31" t="n">
        <v>10</v>
      </c>
      <c r="AA31" t="n">
        <v>389.4406081246977</v>
      </c>
      <c r="AB31" t="n">
        <v>532.8498209432754</v>
      </c>
      <c r="AC31" t="n">
        <v>481.995381891869</v>
      </c>
      <c r="AD31" t="n">
        <v>389440.6081246978</v>
      </c>
      <c r="AE31" t="n">
        <v>532849.8209432754</v>
      </c>
      <c r="AF31" t="n">
        <v>2.925406550528852e-06</v>
      </c>
      <c r="AG31" t="n">
        <v>10</v>
      </c>
      <c r="AH31" t="n">
        <v>481995.3818918691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2.2055</v>
      </c>
      <c r="E32" t="n">
        <v>45.34</v>
      </c>
      <c r="F32" t="n">
        <v>42.63</v>
      </c>
      <c r="G32" t="n">
        <v>213.15</v>
      </c>
      <c r="H32" t="n">
        <v>2.7</v>
      </c>
      <c r="I32" t="n">
        <v>12</v>
      </c>
      <c r="J32" t="n">
        <v>204.01</v>
      </c>
      <c r="K32" t="n">
        <v>50.28</v>
      </c>
      <c r="L32" t="n">
        <v>31</v>
      </c>
      <c r="M32" t="n">
        <v>8</v>
      </c>
      <c r="N32" t="n">
        <v>42.73</v>
      </c>
      <c r="O32" t="n">
        <v>25394.96</v>
      </c>
      <c r="P32" t="n">
        <v>456.74</v>
      </c>
      <c r="Q32" t="n">
        <v>796.36</v>
      </c>
      <c r="R32" t="n">
        <v>125.36</v>
      </c>
      <c r="S32" t="n">
        <v>102.58</v>
      </c>
      <c r="T32" t="n">
        <v>7343.96</v>
      </c>
      <c r="U32" t="n">
        <v>0.82</v>
      </c>
      <c r="V32" t="n">
        <v>0.88</v>
      </c>
      <c r="W32" t="n">
        <v>12.29</v>
      </c>
      <c r="X32" t="n">
        <v>0.42</v>
      </c>
      <c r="Y32" t="n">
        <v>1</v>
      </c>
      <c r="Z32" t="n">
        <v>10</v>
      </c>
      <c r="AA32" t="n">
        <v>390.4829868364093</v>
      </c>
      <c r="AB32" t="n">
        <v>534.2760494831422</v>
      </c>
      <c r="AC32" t="n">
        <v>483.2854931816154</v>
      </c>
      <c r="AD32" t="n">
        <v>390482.9868364093</v>
      </c>
      <c r="AE32" t="n">
        <v>534276.0494831422</v>
      </c>
      <c r="AF32" t="n">
        <v>2.924213264680649e-06</v>
      </c>
      <c r="AG32" t="n">
        <v>10</v>
      </c>
      <c r="AH32" t="n">
        <v>483285.4931816154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2.2056</v>
      </c>
      <c r="E33" t="n">
        <v>45.34</v>
      </c>
      <c r="F33" t="n">
        <v>42.63</v>
      </c>
      <c r="G33" t="n">
        <v>213.14</v>
      </c>
      <c r="H33" t="n">
        <v>2.76</v>
      </c>
      <c r="I33" t="n">
        <v>12</v>
      </c>
      <c r="J33" t="n">
        <v>205.59</v>
      </c>
      <c r="K33" t="n">
        <v>50.28</v>
      </c>
      <c r="L33" t="n">
        <v>32</v>
      </c>
      <c r="M33" t="n">
        <v>6</v>
      </c>
      <c r="N33" t="n">
        <v>43.31</v>
      </c>
      <c r="O33" t="n">
        <v>25590.57</v>
      </c>
      <c r="P33" t="n">
        <v>454.64</v>
      </c>
      <c r="Q33" t="n">
        <v>796.38</v>
      </c>
      <c r="R33" t="n">
        <v>125.18</v>
      </c>
      <c r="S33" t="n">
        <v>102.58</v>
      </c>
      <c r="T33" t="n">
        <v>7251.8</v>
      </c>
      <c r="U33" t="n">
        <v>0.82</v>
      </c>
      <c r="V33" t="n">
        <v>0.88</v>
      </c>
      <c r="W33" t="n">
        <v>12.29</v>
      </c>
      <c r="X33" t="n">
        <v>0.41</v>
      </c>
      <c r="Y33" t="n">
        <v>1</v>
      </c>
      <c r="Z33" t="n">
        <v>10</v>
      </c>
      <c r="AA33" t="n">
        <v>389.1734542858404</v>
      </c>
      <c r="AB33" t="n">
        <v>532.4842892749551</v>
      </c>
      <c r="AC33" t="n">
        <v>481.6647360529465</v>
      </c>
      <c r="AD33" t="n">
        <v>389173.4542858404</v>
      </c>
      <c r="AE33" t="n">
        <v>532484.2892749552</v>
      </c>
      <c r="AF33" t="n">
        <v>2.924345851997116e-06</v>
      </c>
      <c r="AG33" t="n">
        <v>10</v>
      </c>
      <c r="AH33" t="n">
        <v>481664.7360529465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2.2051</v>
      </c>
      <c r="E34" t="n">
        <v>45.35</v>
      </c>
      <c r="F34" t="n">
        <v>42.64</v>
      </c>
      <c r="G34" t="n">
        <v>213.2</v>
      </c>
      <c r="H34" t="n">
        <v>2.83</v>
      </c>
      <c r="I34" t="n">
        <v>12</v>
      </c>
      <c r="J34" t="n">
        <v>207.19</v>
      </c>
      <c r="K34" t="n">
        <v>50.28</v>
      </c>
      <c r="L34" t="n">
        <v>33</v>
      </c>
      <c r="M34" t="n">
        <v>3</v>
      </c>
      <c r="N34" t="n">
        <v>43.91</v>
      </c>
      <c r="O34" t="n">
        <v>25786.97</v>
      </c>
      <c r="P34" t="n">
        <v>455.49</v>
      </c>
      <c r="Q34" t="n">
        <v>796.36</v>
      </c>
      <c r="R34" t="n">
        <v>125.29</v>
      </c>
      <c r="S34" t="n">
        <v>102.58</v>
      </c>
      <c r="T34" t="n">
        <v>7309.54</v>
      </c>
      <c r="U34" t="n">
        <v>0.82</v>
      </c>
      <c r="V34" t="n">
        <v>0.88</v>
      </c>
      <c r="W34" t="n">
        <v>12.3</v>
      </c>
      <c r="X34" t="n">
        <v>0.43</v>
      </c>
      <c r="Y34" t="n">
        <v>1</v>
      </c>
      <c r="Z34" t="n">
        <v>10</v>
      </c>
      <c r="AA34" t="n">
        <v>389.7757827781694</v>
      </c>
      <c r="AB34" t="n">
        <v>533.3084216910172</v>
      </c>
      <c r="AC34" t="n">
        <v>482.4102144278967</v>
      </c>
      <c r="AD34" t="n">
        <v>389775.7827781694</v>
      </c>
      <c r="AE34" t="n">
        <v>533308.4216910172</v>
      </c>
      <c r="AF34" t="n">
        <v>2.923682915414781e-06</v>
      </c>
      <c r="AG34" t="n">
        <v>10</v>
      </c>
      <c r="AH34" t="n">
        <v>482410.2144278967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2.2092</v>
      </c>
      <c r="E35" t="n">
        <v>45.27</v>
      </c>
      <c r="F35" t="n">
        <v>42.59</v>
      </c>
      <c r="G35" t="n">
        <v>232.29</v>
      </c>
      <c r="H35" t="n">
        <v>2.89</v>
      </c>
      <c r="I35" t="n">
        <v>11</v>
      </c>
      <c r="J35" t="n">
        <v>208.78</v>
      </c>
      <c r="K35" t="n">
        <v>50.28</v>
      </c>
      <c r="L35" t="n">
        <v>34</v>
      </c>
      <c r="M35" t="n">
        <v>2</v>
      </c>
      <c r="N35" t="n">
        <v>44.5</v>
      </c>
      <c r="O35" t="n">
        <v>25984.2</v>
      </c>
      <c r="P35" t="n">
        <v>453.44</v>
      </c>
      <c r="Q35" t="n">
        <v>796.39</v>
      </c>
      <c r="R35" t="n">
        <v>123.54</v>
      </c>
      <c r="S35" t="n">
        <v>102.58</v>
      </c>
      <c r="T35" t="n">
        <v>6439.65</v>
      </c>
      <c r="U35" t="n">
        <v>0.83</v>
      </c>
      <c r="V35" t="n">
        <v>0.88</v>
      </c>
      <c r="W35" t="n">
        <v>12.3</v>
      </c>
      <c r="X35" t="n">
        <v>0.37</v>
      </c>
      <c r="Y35" t="n">
        <v>1</v>
      </c>
      <c r="Z35" t="n">
        <v>10</v>
      </c>
      <c r="AA35" t="n">
        <v>387.8978641609388</v>
      </c>
      <c r="AB35" t="n">
        <v>530.7389705910001</v>
      </c>
      <c r="AC35" t="n">
        <v>480.0859881346179</v>
      </c>
      <c r="AD35" t="n">
        <v>387897.8641609388</v>
      </c>
      <c r="AE35" t="n">
        <v>530738.9705910002</v>
      </c>
      <c r="AF35" t="n">
        <v>2.92911899538993e-06</v>
      </c>
      <c r="AG35" t="n">
        <v>10</v>
      </c>
      <c r="AH35" t="n">
        <v>480085.9881346179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2.2089</v>
      </c>
      <c r="E36" t="n">
        <v>45.27</v>
      </c>
      <c r="F36" t="n">
        <v>42.59</v>
      </c>
      <c r="G36" t="n">
        <v>232.32</v>
      </c>
      <c r="H36" t="n">
        <v>2.96</v>
      </c>
      <c r="I36" t="n">
        <v>11</v>
      </c>
      <c r="J36" t="n">
        <v>210.39</v>
      </c>
      <c r="K36" t="n">
        <v>50.28</v>
      </c>
      <c r="L36" t="n">
        <v>35</v>
      </c>
      <c r="M36" t="n">
        <v>0</v>
      </c>
      <c r="N36" t="n">
        <v>45.11</v>
      </c>
      <c r="O36" t="n">
        <v>26182.25</v>
      </c>
      <c r="P36" t="n">
        <v>456.66</v>
      </c>
      <c r="Q36" t="n">
        <v>796.35</v>
      </c>
      <c r="R36" t="n">
        <v>123.66</v>
      </c>
      <c r="S36" t="n">
        <v>102.58</v>
      </c>
      <c r="T36" t="n">
        <v>6495.75</v>
      </c>
      <c r="U36" t="n">
        <v>0.83</v>
      </c>
      <c r="V36" t="n">
        <v>0.88</v>
      </c>
      <c r="W36" t="n">
        <v>12.3</v>
      </c>
      <c r="X36" t="n">
        <v>0.38</v>
      </c>
      <c r="Y36" t="n">
        <v>1</v>
      </c>
      <c r="Z36" t="n">
        <v>10</v>
      </c>
      <c r="AA36" t="n">
        <v>389.9232303374264</v>
      </c>
      <c r="AB36" t="n">
        <v>533.51016594652</v>
      </c>
      <c r="AC36" t="n">
        <v>482.5927044948041</v>
      </c>
      <c r="AD36" t="n">
        <v>389923.2303374265</v>
      </c>
      <c r="AE36" t="n">
        <v>533510.1659465201</v>
      </c>
      <c r="AF36" t="n">
        <v>2.928721233440528e-06</v>
      </c>
      <c r="AG36" t="n">
        <v>10</v>
      </c>
      <c r="AH36" t="n">
        <v>482592.7044948041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1.6338</v>
      </c>
      <c r="E2" t="n">
        <v>61.21</v>
      </c>
      <c r="F2" t="n">
        <v>54.01</v>
      </c>
      <c r="G2" t="n">
        <v>10.52</v>
      </c>
      <c r="H2" t="n">
        <v>0.22</v>
      </c>
      <c r="I2" t="n">
        <v>308</v>
      </c>
      <c r="J2" t="n">
        <v>80.84</v>
      </c>
      <c r="K2" t="n">
        <v>35.1</v>
      </c>
      <c r="L2" t="n">
        <v>1</v>
      </c>
      <c r="M2" t="n">
        <v>306</v>
      </c>
      <c r="N2" t="n">
        <v>9.74</v>
      </c>
      <c r="O2" t="n">
        <v>10204.21</v>
      </c>
      <c r="P2" t="n">
        <v>424.43</v>
      </c>
      <c r="Q2" t="n">
        <v>797.28</v>
      </c>
      <c r="R2" t="n">
        <v>505.15</v>
      </c>
      <c r="S2" t="n">
        <v>102.58</v>
      </c>
      <c r="T2" t="n">
        <v>195757.91</v>
      </c>
      <c r="U2" t="n">
        <v>0.2</v>
      </c>
      <c r="V2" t="n">
        <v>0.7</v>
      </c>
      <c r="W2" t="n">
        <v>12.77</v>
      </c>
      <c r="X2" t="n">
        <v>11.77</v>
      </c>
      <c r="Y2" t="n">
        <v>1</v>
      </c>
      <c r="Z2" t="n">
        <v>10</v>
      </c>
      <c r="AA2" t="n">
        <v>496.1281162929385</v>
      </c>
      <c r="AB2" t="n">
        <v>678.8243763397389</v>
      </c>
      <c r="AC2" t="n">
        <v>614.0383305978695</v>
      </c>
      <c r="AD2" t="n">
        <v>496128.1162929385</v>
      </c>
      <c r="AE2" t="n">
        <v>678824.376339739</v>
      </c>
      <c r="AF2" t="n">
        <v>2.249056057119792e-06</v>
      </c>
      <c r="AG2" t="n">
        <v>14</v>
      </c>
      <c r="AH2" t="n">
        <v>614038.3305978695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1.9441</v>
      </c>
      <c r="E3" t="n">
        <v>51.44</v>
      </c>
      <c r="F3" t="n">
        <v>47.25</v>
      </c>
      <c r="G3" t="n">
        <v>21.32</v>
      </c>
      <c r="H3" t="n">
        <v>0.43</v>
      </c>
      <c r="I3" t="n">
        <v>133</v>
      </c>
      <c r="J3" t="n">
        <v>82.04000000000001</v>
      </c>
      <c r="K3" t="n">
        <v>35.1</v>
      </c>
      <c r="L3" t="n">
        <v>2</v>
      </c>
      <c r="M3" t="n">
        <v>131</v>
      </c>
      <c r="N3" t="n">
        <v>9.94</v>
      </c>
      <c r="O3" t="n">
        <v>10352.53</v>
      </c>
      <c r="P3" t="n">
        <v>365.15</v>
      </c>
      <c r="Q3" t="n">
        <v>796.72</v>
      </c>
      <c r="R3" t="n">
        <v>278.91</v>
      </c>
      <c r="S3" t="n">
        <v>102.58</v>
      </c>
      <c r="T3" t="n">
        <v>83513.24000000001</v>
      </c>
      <c r="U3" t="n">
        <v>0.37</v>
      </c>
      <c r="V3" t="n">
        <v>0.8</v>
      </c>
      <c r="W3" t="n">
        <v>12.5</v>
      </c>
      <c r="X3" t="n">
        <v>5.03</v>
      </c>
      <c r="Y3" t="n">
        <v>1</v>
      </c>
      <c r="Z3" t="n">
        <v>10</v>
      </c>
      <c r="AA3" t="n">
        <v>373.4208450394146</v>
      </c>
      <c r="AB3" t="n">
        <v>510.930874347923</v>
      </c>
      <c r="AC3" t="n">
        <v>462.1683487961424</v>
      </c>
      <c r="AD3" t="n">
        <v>373420.8450394146</v>
      </c>
      <c r="AE3" t="n">
        <v>510930.874347923</v>
      </c>
      <c r="AF3" t="n">
        <v>2.676208765238456e-06</v>
      </c>
      <c r="AG3" t="n">
        <v>12</v>
      </c>
      <c r="AH3" t="n">
        <v>462168.3487961424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2.0537</v>
      </c>
      <c r="E4" t="n">
        <v>48.69</v>
      </c>
      <c r="F4" t="n">
        <v>45.35</v>
      </c>
      <c r="G4" t="n">
        <v>32.4</v>
      </c>
      <c r="H4" t="n">
        <v>0.63</v>
      </c>
      <c r="I4" t="n">
        <v>84</v>
      </c>
      <c r="J4" t="n">
        <v>83.25</v>
      </c>
      <c r="K4" t="n">
        <v>35.1</v>
      </c>
      <c r="L4" t="n">
        <v>3</v>
      </c>
      <c r="M4" t="n">
        <v>82</v>
      </c>
      <c r="N4" t="n">
        <v>10.15</v>
      </c>
      <c r="O4" t="n">
        <v>10501.19</v>
      </c>
      <c r="P4" t="n">
        <v>343.84</v>
      </c>
      <c r="Q4" t="n">
        <v>796.58</v>
      </c>
      <c r="R4" t="n">
        <v>215.41</v>
      </c>
      <c r="S4" t="n">
        <v>102.58</v>
      </c>
      <c r="T4" t="n">
        <v>52004.87</v>
      </c>
      <c r="U4" t="n">
        <v>0.48</v>
      </c>
      <c r="V4" t="n">
        <v>0.83</v>
      </c>
      <c r="W4" t="n">
        <v>12.43</v>
      </c>
      <c r="X4" t="n">
        <v>3.14</v>
      </c>
      <c r="Y4" t="n">
        <v>1</v>
      </c>
      <c r="Z4" t="n">
        <v>10</v>
      </c>
      <c r="AA4" t="n">
        <v>335.7383537040812</v>
      </c>
      <c r="AB4" t="n">
        <v>459.3720272687308</v>
      </c>
      <c r="AC4" t="n">
        <v>415.530205718892</v>
      </c>
      <c r="AD4" t="n">
        <v>335738.3537040813</v>
      </c>
      <c r="AE4" t="n">
        <v>459372.0272687309</v>
      </c>
      <c r="AF4" t="n">
        <v>2.827081909968735e-06</v>
      </c>
      <c r="AG4" t="n">
        <v>11</v>
      </c>
      <c r="AH4" t="n">
        <v>415530.205718892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2.1085</v>
      </c>
      <c r="E5" t="n">
        <v>47.43</v>
      </c>
      <c r="F5" t="n">
        <v>44.49</v>
      </c>
      <c r="G5" t="n">
        <v>43.76</v>
      </c>
      <c r="H5" t="n">
        <v>0.83</v>
      </c>
      <c r="I5" t="n">
        <v>61</v>
      </c>
      <c r="J5" t="n">
        <v>84.45999999999999</v>
      </c>
      <c r="K5" t="n">
        <v>35.1</v>
      </c>
      <c r="L5" t="n">
        <v>4</v>
      </c>
      <c r="M5" t="n">
        <v>59</v>
      </c>
      <c r="N5" t="n">
        <v>10.36</v>
      </c>
      <c r="O5" t="n">
        <v>10650.22</v>
      </c>
      <c r="P5" t="n">
        <v>330.55</v>
      </c>
      <c r="Q5" t="n">
        <v>796.46</v>
      </c>
      <c r="R5" t="n">
        <v>187.22</v>
      </c>
      <c r="S5" t="n">
        <v>102.58</v>
      </c>
      <c r="T5" t="n">
        <v>38024.84</v>
      </c>
      <c r="U5" t="n">
        <v>0.55</v>
      </c>
      <c r="V5" t="n">
        <v>0.85</v>
      </c>
      <c r="W5" t="n">
        <v>12.37</v>
      </c>
      <c r="X5" t="n">
        <v>2.27</v>
      </c>
      <c r="Y5" t="n">
        <v>1</v>
      </c>
      <c r="Z5" t="n">
        <v>10</v>
      </c>
      <c r="AA5" t="n">
        <v>320.1142312672004</v>
      </c>
      <c r="AB5" t="n">
        <v>437.9944136629561</v>
      </c>
      <c r="AC5" t="n">
        <v>396.1928415519832</v>
      </c>
      <c r="AD5" t="n">
        <v>320114.2312672004</v>
      </c>
      <c r="AE5" t="n">
        <v>437994.4136629561</v>
      </c>
      <c r="AF5" t="n">
        <v>2.902518482333874e-06</v>
      </c>
      <c r="AG5" t="n">
        <v>11</v>
      </c>
      <c r="AH5" t="n">
        <v>396192.8415519833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2.1443</v>
      </c>
      <c r="E6" t="n">
        <v>46.64</v>
      </c>
      <c r="F6" t="n">
        <v>43.93</v>
      </c>
      <c r="G6" t="n">
        <v>56.09</v>
      </c>
      <c r="H6" t="n">
        <v>1.02</v>
      </c>
      <c r="I6" t="n">
        <v>47</v>
      </c>
      <c r="J6" t="n">
        <v>85.67</v>
      </c>
      <c r="K6" t="n">
        <v>35.1</v>
      </c>
      <c r="L6" t="n">
        <v>5</v>
      </c>
      <c r="M6" t="n">
        <v>45</v>
      </c>
      <c r="N6" t="n">
        <v>10.57</v>
      </c>
      <c r="O6" t="n">
        <v>10799.59</v>
      </c>
      <c r="P6" t="n">
        <v>318.82</v>
      </c>
      <c r="Q6" t="n">
        <v>796.47</v>
      </c>
      <c r="R6" t="n">
        <v>168.94</v>
      </c>
      <c r="S6" t="n">
        <v>102.58</v>
      </c>
      <c r="T6" t="n">
        <v>28959.23</v>
      </c>
      <c r="U6" t="n">
        <v>0.61</v>
      </c>
      <c r="V6" t="n">
        <v>0.86</v>
      </c>
      <c r="W6" t="n">
        <v>12.34</v>
      </c>
      <c r="X6" t="n">
        <v>1.72</v>
      </c>
      <c r="Y6" t="n">
        <v>1</v>
      </c>
      <c r="Z6" t="n">
        <v>10</v>
      </c>
      <c r="AA6" t="n">
        <v>308.4057105618288</v>
      </c>
      <c r="AB6" t="n">
        <v>421.974299090389</v>
      </c>
      <c r="AC6" t="n">
        <v>381.7016642298499</v>
      </c>
      <c r="AD6" t="n">
        <v>308405.7105618288</v>
      </c>
      <c r="AE6" t="n">
        <v>421974.299090389</v>
      </c>
      <c r="AF6" t="n">
        <v>2.951800038732998e-06</v>
      </c>
      <c r="AG6" t="n">
        <v>11</v>
      </c>
      <c r="AH6" t="n">
        <v>381701.6642298499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2.1683</v>
      </c>
      <c r="E7" t="n">
        <v>46.12</v>
      </c>
      <c r="F7" t="n">
        <v>43.57</v>
      </c>
      <c r="G7" t="n">
        <v>68.8</v>
      </c>
      <c r="H7" t="n">
        <v>1.21</v>
      </c>
      <c r="I7" t="n">
        <v>38</v>
      </c>
      <c r="J7" t="n">
        <v>86.88</v>
      </c>
      <c r="K7" t="n">
        <v>35.1</v>
      </c>
      <c r="L7" t="n">
        <v>6</v>
      </c>
      <c r="M7" t="n">
        <v>36</v>
      </c>
      <c r="N7" t="n">
        <v>10.78</v>
      </c>
      <c r="O7" t="n">
        <v>10949.33</v>
      </c>
      <c r="P7" t="n">
        <v>309.28</v>
      </c>
      <c r="Q7" t="n">
        <v>796.46</v>
      </c>
      <c r="R7" t="n">
        <v>156.39</v>
      </c>
      <c r="S7" t="n">
        <v>102.58</v>
      </c>
      <c r="T7" t="n">
        <v>22725.88</v>
      </c>
      <c r="U7" t="n">
        <v>0.66</v>
      </c>
      <c r="V7" t="n">
        <v>0.86</v>
      </c>
      <c r="W7" t="n">
        <v>12.34</v>
      </c>
      <c r="X7" t="n">
        <v>1.36</v>
      </c>
      <c r="Y7" t="n">
        <v>1</v>
      </c>
      <c r="Z7" t="n">
        <v>10</v>
      </c>
      <c r="AA7" t="n">
        <v>299.7292819426261</v>
      </c>
      <c r="AB7" t="n">
        <v>410.1028266765803</v>
      </c>
      <c r="AC7" t="n">
        <v>370.9631884814988</v>
      </c>
      <c r="AD7" t="n">
        <v>299729.2819426261</v>
      </c>
      <c r="AE7" t="n">
        <v>410102.8266765802</v>
      </c>
      <c r="AF7" t="n">
        <v>2.984837953637439e-06</v>
      </c>
      <c r="AG7" t="n">
        <v>11</v>
      </c>
      <c r="AH7" t="n">
        <v>370963.1884814989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2.183</v>
      </c>
      <c r="E8" t="n">
        <v>45.81</v>
      </c>
      <c r="F8" t="n">
        <v>43.37</v>
      </c>
      <c r="G8" t="n">
        <v>81.31</v>
      </c>
      <c r="H8" t="n">
        <v>1.39</v>
      </c>
      <c r="I8" t="n">
        <v>32</v>
      </c>
      <c r="J8" t="n">
        <v>88.09999999999999</v>
      </c>
      <c r="K8" t="n">
        <v>35.1</v>
      </c>
      <c r="L8" t="n">
        <v>7</v>
      </c>
      <c r="M8" t="n">
        <v>30</v>
      </c>
      <c r="N8" t="n">
        <v>11</v>
      </c>
      <c r="O8" t="n">
        <v>11099.43</v>
      </c>
      <c r="P8" t="n">
        <v>300.27</v>
      </c>
      <c r="Q8" t="n">
        <v>796.38</v>
      </c>
      <c r="R8" t="n">
        <v>149.79</v>
      </c>
      <c r="S8" t="n">
        <v>102.58</v>
      </c>
      <c r="T8" t="n">
        <v>19455.24</v>
      </c>
      <c r="U8" t="n">
        <v>0.68</v>
      </c>
      <c r="V8" t="n">
        <v>0.87</v>
      </c>
      <c r="W8" t="n">
        <v>12.32</v>
      </c>
      <c r="X8" t="n">
        <v>1.15</v>
      </c>
      <c r="Y8" t="n">
        <v>1</v>
      </c>
      <c r="Z8" t="n">
        <v>10</v>
      </c>
      <c r="AA8" t="n">
        <v>285.1731025376669</v>
      </c>
      <c r="AB8" t="n">
        <v>390.1864198414021</v>
      </c>
      <c r="AC8" t="n">
        <v>352.9475755618175</v>
      </c>
      <c r="AD8" t="n">
        <v>285173.1025376669</v>
      </c>
      <c r="AE8" t="n">
        <v>390186.4198414021</v>
      </c>
      <c r="AF8" t="n">
        <v>3.005073676516408e-06</v>
      </c>
      <c r="AG8" t="n">
        <v>10</v>
      </c>
      <c r="AH8" t="n">
        <v>352947.5755618175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2.1968</v>
      </c>
      <c r="E9" t="n">
        <v>45.52</v>
      </c>
      <c r="F9" t="n">
        <v>43.16</v>
      </c>
      <c r="G9" t="n">
        <v>95.92</v>
      </c>
      <c r="H9" t="n">
        <v>1.57</v>
      </c>
      <c r="I9" t="n">
        <v>27</v>
      </c>
      <c r="J9" t="n">
        <v>89.31999999999999</v>
      </c>
      <c r="K9" t="n">
        <v>35.1</v>
      </c>
      <c r="L9" t="n">
        <v>8</v>
      </c>
      <c r="M9" t="n">
        <v>24</v>
      </c>
      <c r="N9" t="n">
        <v>11.22</v>
      </c>
      <c r="O9" t="n">
        <v>11249.89</v>
      </c>
      <c r="P9" t="n">
        <v>290.09</v>
      </c>
      <c r="Q9" t="n">
        <v>796.41</v>
      </c>
      <c r="R9" t="n">
        <v>143.03</v>
      </c>
      <c r="S9" t="n">
        <v>102.58</v>
      </c>
      <c r="T9" t="n">
        <v>16103.05</v>
      </c>
      <c r="U9" t="n">
        <v>0.72</v>
      </c>
      <c r="V9" t="n">
        <v>0.87</v>
      </c>
      <c r="W9" t="n">
        <v>12.32</v>
      </c>
      <c r="X9" t="n">
        <v>0.95</v>
      </c>
      <c r="Y9" t="n">
        <v>1</v>
      </c>
      <c r="Z9" t="n">
        <v>10</v>
      </c>
      <c r="AA9" t="n">
        <v>277.4396073896984</v>
      </c>
      <c r="AB9" t="n">
        <v>379.6051106022247</v>
      </c>
      <c r="AC9" t="n">
        <v>343.3761316254665</v>
      </c>
      <c r="AD9" t="n">
        <v>277439.6073896984</v>
      </c>
      <c r="AE9" t="n">
        <v>379605.1106022247</v>
      </c>
      <c r="AF9" t="n">
        <v>3.024070477586462e-06</v>
      </c>
      <c r="AG9" t="n">
        <v>10</v>
      </c>
      <c r="AH9" t="n">
        <v>343376.1316254665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2.1997</v>
      </c>
      <c r="E10" t="n">
        <v>45.46</v>
      </c>
      <c r="F10" t="n">
        <v>43.14</v>
      </c>
      <c r="G10" t="n">
        <v>103.53</v>
      </c>
      <c r="H10" t="n">
        <v>1.75</v>
      </c>
      <c r="I10" t="n">
        <v>25</v>
      </c>
      <c r="J10" t="n">
        <v>90.54000000000001</v>
      </c>
      <c r="K10" t="n">
        <v>35.1</v>
      </c>
      <c r="L10" t="n">
        <v>9</v>
      </c>
      <c r="M10" t="n">
        <v>11</v>
      </c>
      <c r="N10" t="n">
        <v>11.44</v>
      </c>
      <c r="O10" t="n">
        <v>11400.71</v>
      </c>
      <c r="P10" t="n">
        <v>286.22</v>
      </c>
      <c r="Q10" t="n">
        <v>796.53</v>
      </c>
      <c r="R10" t="n">
        <v>141.62</v>
      </c>
      <c r="S10" t="n">
        <v>102.58</v>
      </c>
      <c r="T10" t="n">
        <v>15405.47</v>
      </c>
      <c r="U10" t="n">
        <v>0.72</v>
      </c>
      <c r="V10" t="n">
        <v>0.87</v>
      </c>
      <c r="W10" t="n">
        <v>12.33</v>
      </c>
      <c r="X10" t="n">
        <v>0.92</v>
      </c>
      <c r="Y10" t="n">
        <v>1</v>
      </c>
      <c r="Z10" t="n">
        <v>10</v>
      </c>
      <c r="AA10" t="n">
        <v>274.7689703947476</v>
      </c>
      <c r="AB10" t="n">
        <v>375.9510272455441</v>
      </c>
      <c r="AC10" t="n">
        <v>340.0707888558093</v>
      </c>
      <c r="AD10" t="n">
        <v>274768.9703947476</v>
      </c>
      <c r="AE10" t="n">
        <v>375951.0272455441</v>
      </c>
      <c r="AF10" t="n">
        <v>3.028062558970748e-06</v>
      </c>
      <c r="AG10" t="n">
        <v>10</v>
      </c>
      <c r="AH10" t="n">
        <v>340070.7888558093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2.2015</v>
      </c>
      <c r="E11" t="n">
        <v>45.42</v>
      </c>
      <c r="F11" t="n">
        <v>43.12</v>
      </c>
      <c r="G11" t="n">
        <v>107.8</v>
      </c>
      <c r="H11" t="n">
        <v>1.91</v>
      </c>
      <c r="I11" t="n">
        <v>24</v>
      </c>
      <c r="J11" t="n">
        <v>91.77</v>
      </c>
      <c r="K11" t="n">
        <v>35.1</v>
      </c>
      <c r="L11" t="n">
        <v>10</v>
      </c>
      <c r="M11" t="n">
        <v>0</v>
      </c>
      <c r="N11" t="n">
        <v>11.67</v>
      </c>
      <c r="O11" t="n">
        <v>11551.91</v>
      </c>
      <c r="P11" t="n">
        <v>287.21</v>
      </c>
      <c r="Q11" t="n">
        <v>796.52</v>
      </c>
      <c r="R11" t="n">
        <v>140.25</v>
      </c>
      <c r="S11" t="n">
        <v>102.58</v>
      </c>
      <c r="T11" t="n">
        <v>14728.42</v>
      </c>
      <c r="U11" t="n">
        <v>0.73</v>
      </c>
      <c r="V11" t="n">
        <v>0.87</v>
      </c>
      <c r="W11" t="n">
        <v>12.35</v>
      </c>
      <c r="X11" t="n">
        <v>0.9</v>
      </c>
      <c r="Y11" t="n">
        <v>1</v>
      </c>
      <c r="Z11" t="n">
        <v>10</v>
      </c>
      <c r="AA11" t="n">
        <v>275.2071514100124</v>
      </c>
      <c r="AB11" t="n">
        <v>376.5505658418115</v>
      </c>
      <c r="AC11" t="n">
        <v>340.6131083299066</v>
      </c>
      <c r="AD11" t="n">
        <v>275207.1514100124</v>
      </c>
      <c r="AE11" t="n">
        <v>376550.5658418115</v>
      </c>
      <c r="AF11" t="n">
        <v>3.030540402588581e-06</v>
      </c>
      <c r="AG11" t="n">
        <v>10</v>
      </c>
      <c r="AH11" t="n">
        <v>340613.1083299066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1.4567</v>
      </c>
      <c r="E2" t="n">
        <v>68.65000000000001</v>
      </c>
      <c r="F2" t="n">
        <v>57.7</v>
      </c>
      <c r="G2" t="n">
        <v>8.630000000000001</v>
      </c>
      <c r="H2" t="n">
        <v>0.16</v>
      </c>
      <c r="I2" t="n">
        <v>401</v>
      </c>
      <c r="J2" t="n">
        <v>107.41</v>
      </c>
      <c r="K2" t="n">
        <v>41.65</v>
      </c>
      <c r="L2" t="n">
        <v>1</v>
      </c>
      <c r="M2" t="n">
        <v>399</v>
      </c>
      <c r="N2" t="n">
        <v>14.77</v>
      </c>
      <c r="O2" t="n">
        <v>13481.73</v>
      </c>
      <c r="P2" t="n">
        <v>551.5700000000001</v>
      </c>
      <c r="Q2" t="n">
        <v>797.5599999999999</v>
      </c>
      <c r="R2" t="n">
        <v>628.59</v>
      </c>
      <c r="S2" t="n">
        <v>102.58</v>
      </c>
      <c r="T2" t="n">
        <v>257012.99</v>
      </c>
      <c r="U2" t="n">
        <v>0.16</v>
      </c>
      <c r="V2" t="n">
        <v>0.65</v>
      </c>
      <c r="W2" t="n">
        <v>12.92</v>
      </c>
      <c r="X2" t="n">
        <v>15.46</v>
      </c>
      <c r="Y2" t="n">
        <v>1</v>
      </c>
      <c r="Z2" t="n">
        <v>10</v>
      </c>
      <c r="AA2" t="n">
        <v>681.272570749504</v>
      </c>
      <c r="AB2" t="n">
        <v>932.147186924074</v>
      </c>
      <c r="AC2" t="n">
        <v>843.1843676808334</v>
      </c>
      <c r="AD2" t="n">
        <v>681272.570749504</v>
      </c>
      <c r="AE2" t="n">
        <v>932147.1869240741</v>
      </c>
      <c r="AF2" t="n">
        <v>1.975723283409367e-06</v>
      </c>
      <c r="AG2" t="n">
        <v>15</v>
      </c>
      <c r="AH2" t="n">
        <v>843184.3676808333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1.8423</v>
      </c>
      <c r="E3" t="n">
        <v>54.28</v>
      </c>
      <c r="F3" t="n">
        <v>48.53</v>
      </c>
      <c r="G3" t="n">
        <v>17.44</v>
      </c>
      <c r="H3" t="n">
        <v>0.32</v>
      </c>
      <c r="I3" t="n">
        <v>167</v>
      </c>
      <c r="J3" t="n">
        <v>108.68</v>
      </c>
      <c r="K3" t="n">
        <v>41.65</v>
      </c>
      <c r="L3" t="n">
        <v>2</v>
      </c>
      <c r="M3" t="n">
        <v>165</v>
      </c>
      <c r="N3" t="n">
        <v>15.03</v>
      </c>
      <c r="O3" t="n">
        <v>13638.32</v>
      </c>
      <c r="P3" t="n">
        <v>459.93</v>
      </c>
      <c r="Q3" t="n">
        <v>796.91</v>
      </c>
      <c r="R3" t="n">
        <v>321.42</v>
      </c>
      <c r="S3" t="n">
        <v>102.58</v>
      </c>
      <c r="T3" t="n">
        <v>104598.99</v>
      </c>
      <c r="U3" t="n">
        <v>0.32</v>
      </c>
      <c r="V3" t="n">
        <v>0.78</v>
      </c>
      <c r="W3" t="n">
        <v>12.56</v>
      </c>
      <c r="X3" t="n">
        <v>6.31</v>
      </c>
      <c r="Y3" t="n">
        <v>1</v>
      </c>
      <c r="Z3" t="n">
        <v>10</v>
      </c>
      <c r="AA3" t="n">
        <v>465.7459918892982</v>
      </c>
      <c r="AB3" t="n">
        <v>637.254213365948</v>
      </c>
      <c r="AC3" t="n">
        <v>576.4355656342069</v>
      </c>
      <c r="AD3" t="n">
        <v>465745.9918892983</v>
      </c>
      <c r="AE3" t="n">
        <v>637254.2133659479</v>
      </c>
      <c r="AF3" t="n">
        <v>2.498712847549308e-06</v>
      </c>
      <c r="AG3" t="n">
        <v>12</v>
      </c>
      <c r="AH3" t="n">
        <v>576435.5656342069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1.981</v>
      </c>
      <c r="E4" t="n">
        <v>50.48</v>
      </c>
      <c r="F4" t="n">
        <v>46.11</v>
      </c>
      <c r="G4" t="n">
        <v>26.35</v>
      </c>
      <c r="H4" t="n">
        <v>0.48</v>
      </c>
      <c r="I4" t="n">
        <v>105</v>
      </c>
      <c r="J4" t="n">
        <v>109.96</v>
      </c>
      <c r="K4" t="n">
        <v>41.65</v>
      </c>
      <c r="L4" t="n">
        <v>3</v>
      </c>
      <c r="M4" t="n">
        <v>103</v>
      </c>
      <c r="N4" t="n">
        <v>15.31</v>
      </c>
      <c r="O4" t="n">
        <v>13795.21</v>
      </c>
      <c r="P4" t="n">
        <v>432.43</v>
      </c>
      <c r="Q4" t="n">
        <v>796.67</v>
      </c>
      <c r="R4" t="n">
        <v>241.3</v>
      </c>
      <c r="S4" t="n">
        <v>102.58</v>
      </c>
      <c r="T4" t="n">
        <v>64848</v>
      </c>
      <c r="U4" t="n">
        <v>0.43</v>
      </c>
      <c r="V4" t="n">
        <v>0.82</v>
      </c>
      <c r="W4" t="n">
        <v>12.44</v>
      </c>
      <c r="X4" t="n">
        <v>3.89</v>
      </c>
      <c r="Y4" t="n">
        <v>1</v>
      </c>
      <c r="Z4" t="n">
        <v>10</v>
      </c>
      <c r="AA4" t="n">
        <v>411.5368226664914</v>
      </c>
      <c r="AB4" t="n">
        <v>563.0828364955439</v>
      </c>
      <c r="AC4" t="n">
        <v>509.343000872133</v>
      </c>
      <c r="AD4" t="n">
        <v>411536.8226664914</v>
      </c>
      <c r="AE4" t="n">
        <v>563082.8364955439</v>
      </c>
      <c r="AF4" t="n">
        <v>2.686831759754209e-06</v>
      </c>
      <c r="AG4" t="n">
        <v>11</v>
      </c>
      <c r="AH4" t="n">
        <v>509343.000872133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2.0506</v>
      </c>
      <c r="E5" t="n">
        <v>48.77</v>
      </c>
      <c r="F5" t="n">
        <v>45.04</v>
      </c>
      <c r="G5" t="n">
        <v>35.56</v>
      </c>
      <c r="H5" t="n">
        <v>0.63</v>
      </c>
      <c r="I5" t="n">
        <v>76</v>
      </c>
      <c r="J5" t="n">
        <v>111.23</v>
      </c>
      <c r="K5" t="n">
        <v>41.65</v>
      </c>
      <c r="L5" t="n">
        <v>4</v>
      </c>
      <c r="M5" t="n">
        <v>74</v>
      </c>
      <c r="N5" t="n">
        <v>15.58</v>
      </c>
      <c r="O5" t="n">
        <v>13952.52</v>
      </c>
      <c r="P5" t="n">
        <v>417.84</v>
      </c>
      <c r="Q5" t="n">
        <v>796.48</v>
      </c>
      <c r="R5" t="n">
        <v>205.16</v>
      </c>
      <c r="S5" t="n">
        <v>102.58</v>
      </c>
      <c r="T5" t="n">
        <v>46920.05</v>
      </c>
      <c r="U5" t="n">
        <v>0.5</v>
      </c>
      <c r="V5" t="n">
        <v>0.84</v>
      </c>
      <c r="W5" t="n">
        <v>12.41</v>
      </c>
      <c r="X5" t="n">
        <v>2.82</v>
      </c>
      <c r="Y5" t="n">
        <v>1</v>
      </c>
      <c r="Z5" t="n">
        <v>10</v>
      </c>
      <c r="AA5" t="n">
        <v>390.035311971182</v>
      </c>
      <c r="AB5" t="n">
        <v>533.6635209825171</v>
      </c>
      <c r="AC5" t="n">
        <v>482.7314235414008</v>
      </c>
      <c r="AD5" t="n">
        <v>390035.3119711819</v>
      </c>
      <c r="AE5" t="n">
        <v>533663.520982517</v>
      </c>
      <c r="AF5" t="n">
        <v>2.781230291040879e-06</v>
      </c>
      <c r="AG5" t="n">
        <v>11</v>
      </c>
      <c r="AH5" t="n">
        <v>482731.4235414008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2.0923</v>
      </c>
      <c r="E6" t="n">
        <v>47.79</v>
      </c>
      <c r="F6" t="n">
        <v>44.42</v>
      </c>
      <c r="G6" t="n">
        <v>44.42</v>
      </c>
      <c r="H6" t="n">
        <v>0.78</v>
      </c>
      <c r="I6" t="n">
        <v>60</v>
      </c>
      <c r="J6" t="n">
        <v>112.51</v>
      </c>
      <c r="K6" t="n">
        <v>41.65</v>
      </c>
      <c r="L6" t="n">
        <v>5</v>
      </c>
      <c r="M6" t="n">
        <v>58</v>
      </c>
      <c r="N6" t="n">
        <v>15.86</v>
      </c>
      <c r="O6" t="n">
        <v>14110.24</v>
      </c>
      <c r="P6" t="n">
        <v>407.45</v>
      </c>
      <c r="Q6" t="n">
        <v>796.61</v>
      </c>
      <c r="R6" t="n">
        <v>184.85</v>
      </c>
      <c r="S6" t="n">
        <v>102.58</v>
      </c>
      <c r="T6" t="n">
        <v>36846.72</v>
      </c>
      <c r="U6" t="n">
        <v>0.55</v>
      </c>
      <c r="V6" t="n">
        <v>0.85</v>
      </c>
      <c r="W6" t="n">
        <v>12.37</v>
      </c>
      <c r="X6" t="n">
        <v>2.21</v>
      </c>
      <c r="Y6" t="n">
        <v>1</v>
      </c>
      <c r="Z6" t="n">
        <v>10</v>
      </c>
      <c r="AA6" t="n">
        <v>376.7796301112768</v>
      </c>
      <c r="AB6" t="n">
        <v>515.5265122623844</v>
      </c>
      <c r="AC6" t="n">
        <v>466.3253854780659</v>
      </c>
      <c r="AD6" t="n">
        <v>376779.6301112769</v>
      </c>
      <c r="AE6" t="n">
        <v>515526.5122623844</v>
      </c>
      <c r="AF6" t="n">
        <v>2.837788031768667e-06</v>
      </c>
      <c r="AG6" t="n">
        <v>11</v>
      </c>
      <c r="AH6" t="n">
        <v>466325.3854780659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2.1219</v>
      </c>
      <c r="E7" t="n">
        <v>47.13</v>
      </c>
      <c r="F7" t="n">
        <v>44</v>
      </c>
      <c r="G7" t="n">
        <v>53.88</v>
      </c>
      <c r="H7" t="n">
        <v>0.93</v>
      </c>
      <c r="I7" t="n">
        <v>49</v>
      </c>
      <c r="J7" t="n">
        <v>113.79</v>
      </c>
      <c r="K7" t="n">
        <v>41.65</v>
      </c>
      <c r="L7" t="n">
        <v>6</v>
      </c>
      <c r="M7" t="n">
        <v>47</v>
      </c>
      <c r="N7" t="n">
        <v>16.14</v>
      </c>
      <c r="O7" t="n">
        <v>14268.39</v>
      </c>
      <c r="P7" t="n">
        <v>399.06</v>
      </c>
      <c r="Q7" t="n">
        <v>796.45</v>
      </c>
      <c r="R7" t="n">
        <v>170.91</v>
      </c>
      <c r="S7" t="n">
        <v>102.58</v>
      </c>
      <c r="T7" t="n">
        <v>29934.4</v>
      </c>
      <c r="U7" t="n">
        <v>0.6</v>
      </c>
      <c r="V7" t="n">
        <v>0.85</v>
      </c>
      <c r="W7" t="n">
        <v>12.35</v>
      </c>
      <c r="X7" t="n">
        <v>1.79</v>
      </c>
      <c r="Y7" t="n">
        <v>1</v>
      </c>
      <c r="Z7" t="n">
        <v>10</v>
      </c>
      <c r="AA7" t="n">
        <v>367.0483838449004</v>
      </c>
      <c r="AB7" t="n">
        <v>502.2117918084422</v>
      </c>
      <c r="AC7" t="n">
        <v>454.2814032569205</v>
      </c>
      <c r="AD7" t="n">
        <v>367048.3838449004</v>
      </c>
      <c r="AE7" t="n">
        <v>502211.7918084422</v>
      </c>
      <c r="AF7" t="n">
        <v>2.87793453358024e-06</v>
      </c>
      <c r="AG7" t="n">
        <v>11</v>
      </c>
      <c r="AH7" t="n">
        <v>454281.4032569205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2.1435</v>
      </c>
      <c r="E8" t="n">
        <v>46.65</v>
      </c>
      <c r="F8" t="n">
        <v>43.71</v>
      </c>
      <c r="G8" t="n">
        <v>63.96</v>
      </c>
      <c r="H8" t="n">
        <v>1.07</v>
      </c>
      <c r="I8" t="n">
        <v>41</v>
      </c>
      <c r="J8" t="n">
        <v>115.08</v>
      </c>
      <c r="K8" t="n">
        <v>41.65</v>
      </c>
      <c r="L8" t="n">
        <v>7</v>
      </c>
      <c r="M8" t="n">
        <v>39</v>
      </c>
      <c r="N8" t="n">
        <v>16.43</v>
      </c>
      <c r="O8" t="n">
        <v>14426.96</v>
      </c>
      <c r="P8" t="n">
        <v>390.82</v>
      </c>
      <c r="Q8" t="n">
        <v>796.45</v>
      </c>
      <c r="R8" t="n">
        <v>161.28</v>
      </c>
      <c r="S8" t="n">
        <v>102.58</v>
      </c>
      <c r="T8" t="n">
        <v>25154.95</v>
      </c>
      <c r="U8" t="n">
        <v>0.64</v>
      </c>
      <c r="V8" t="n">
        <v>0.86</v>
      </c>
      <c r="W8" t="n">
        <v>12.34</v>
      </c>
      <c r="X8" t="n">
        <v>1.49</v>
      </c>
      <c r="Y8" t="n">
        <v>1</v>
      </c>
      <c r="Z8" t="n">
        <v>10</v>
      </c>
      <c r="AA8" t="n">
        <v>358.7830061508021</v>
      </c>
      <c r="AB8" t="n">
        <v>490.9027374046482</v>
      </c>
      <c r="AC8" t="n">
        <v>444.051669133067</v>
      </c>
      <c r="AD8" t="n">
        <v>358783.0061508021</v>
      </c>
      <c r="AE8" t="n">
        <v>490902.7374046482</v>
      </c>
      <c r="AF8" t="n">
        <v>2.907230629496792e-06</v>
      </c>
      <c r="AG8" t="n">
        <v>11</v>
      </c>
      <c r="AH8" t="n">
        <v>444051.669133067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2.1568</v>
      </c>
      <c r="E9" t="n">
        <v>46.36</v>
      </c>
      <c r="F9" t="n">
        <v>43.53</v>
      </c>
      <c r="G9" t="n">
        <v>72.55</v>
      </c>
      <c r="H9" t="n">
        <v>1.21</v>
      </c>
      <c r="I9" t="n">
        <v>36</v>
      </c>
      <c r="J9" t="n">
        <v>116.37</v>
      </c>
      <c r="K9" t="n">
        <v>41.65</v>
      </c>
      <c r="L9" t="n">
        <v>8</v>
      </c>
      <c r="M9" t="n">
        <v>34</v>
      </c>
      <c r="N9" t="n">
        <v>16.72</v>
      </c>
      <c r="O9" t="n">
        <v>14585.96</v>
      </c>
      <c r="P9" t="n">
        <v>384.94</v>
      </c>
      <c r="Q9" t="n">
        <v>796.41</v>
      </c>
      <c r="R9" t="n">
        <v>155.21</v>
      </c>
      <c r="S9" t="n">
        <v>102.58</v>
      </c>
      <c r="T9" t="n">
        <v>22148.61</v>
      </c>
      <c r="U9" t="n">
        <v>0.66</v>
      </c>
      <c r="V9" t="n">
        <v>0.86</v>
      </c>
      <c r="W9" t="n">
        <v>12.33</v>
      </c>
      <c r="X9" t="n">
        <v>1.31</v>
      </c>
      <c r="Y9" t="n">
        <v>1</v>
      </c>
      <c r="Z9" t="n">
        <v>10</v>
      </c>
      <c r="AA9" t="n">
        <v>353.266540925965</v>
      </c>
      <c r="AB9" t="n">
        <v>483.3548663147566</v>
      </c>
      <c r="AC9" t="n">
        <v>437.224156266491</v>
      </c>
      <c r="AD9" t="n">
        <v>353266.5409259651</v>
      </c>
      <c r="AE9" t="n">
        <v>483354.8663147566</v>
      </c>
      <c r="AF9" t="n">
        <v>2.925269429297263e-06</v>
      </c>
      <c r="AG9" t="n">
        <v>11</v>
      </c>
      <c r="AH9" t="n">
        <v>437224.156266491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2.1681</v>
      </c>
      <c r="E10" t="n">
        <v>46.12</v>
      </c>
      <c r="F10" t="n">
        <v>43.38</v>
      </c>
      <c r="G10" t="n">
        <v>81.33</v>
      </c>
      <c r="H10" t="n">
        <v>1.35</v>
      </c>
      <c r="I10" t="n">
        <v>32</v>
      </c>
      <c r="J10" t="n">
        <v>117.66</v>
      </c>
      <c r="K10" t="n">
        <v>41.65</v>
      </c>
      <c r="L10" t="n">
        <v>9</v>
      </c>
      <c r="M10" t="n">
        <v>30</v>
      </c>
      <c r="N10" t="n">
        <v>17.01</v>
      </c>
      <c r="O10" t="n">
        <v>14745.39</v>
      </c>
      <c r="P10" t="n">
        <v>377.86</v>
      </c>
      <c r="Q10" t="n">
        <v>796.46</v>
      </c>
      <c r="R10" t="n">
        <v>149.75</v>
      </c>
      <c r="S10" t="n">
        <v>102.58</v>
      </c>
      <c r="T10" t="n">
        <v>19435.85</v>
      </c>
      <c r="U10" t="n">
        <v>0.6899999999999999</v>
      </c>
      <c r="V10" t="n">
        <v>0.87</v>
      </c>
      <c r="W10" t="n">
        <v>12.34</v>
      </c>
      <c r="X10" t="n">
        <v>1.16</v>
      </c>
      <c r="Y10" t="n">
        <v>1</v>
      </c>
      <c r="Z10" t="n">
        <v>10</v>
      </c>
      <c r="AA10" t="n">
        <v>347.3267457888969</v>
      </c>
      <c r="AB10" t="n">
        <v>475.2277765629526</v>
      </c>
      <c r="AC10" t="n">
        <v>429.8727045541571</v>
      </c>
      <c r="AD10" t="n">
        <v>347326.7457888969</v>
      </c>
      <c r="AE10" t="n">
        <v>475227.7765629526</v>
      </c>
      <c r="AF10" t="n">
        <v>2.940595627623977e-06</v>
      </c>
      <c r="AG10" t="n">
        <v>11</v>
      </c>
      <c r="AH10" t="n">
        <v>429872.7045541571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2.1792</v>
      </c>
      <c r="E11" t="n">
        <v>45.89</v>
      </c>
      <c r="F11" t="n">
        <v>43.23</v>
      </c>
      <c r="G11" t="n">
        <v>92.64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26</v>
      </c>
      <c r="N11" t="n">
        <v>17.31</v>
      </c>
      <c r="O11" t="n">
        <v>14905.25</v>
      </c>
      <c r="P11" t="n">
        <v>372.19</v>
      </c>
      <c r="Q11" t="n">
        <v>796.39</v>
      </c>
      <c r="R11" t="n">
        <v>145.21</v>
      </c>
      <c r="S11" t="n">
        <v>102.58</v>
      </c>
      <c r="T11" t="n">
        <v>17185.97</v>
      </c>
      <c r="U11" t="n">
        <v>0.71</v>
      </c>
      <c r="V11" t="n">
        <v>0.87</v>
      </c>
      <c r="W11" t="n">
        <v>12.32</v>
      </c>
      <c r="X11" t="n">
        <v>1.02</v>
      </c>
      <c r="Y11" t="n">
        <v>1</v>
      </c>
      <c r="Z11" t="n">
        <v>10</v>
      </c>
      <c r="AA11" t="n">
        <v>334.8806484118487</v>
      </c>
      <c r="AB11" t="n">
        <v>458.1984770486114</v>
      </c>
      <c r="AC11" t="n">
        <v>414.4686574846927</v>
      </c>
      <c r="AD11" t="n">
        <v>334880.6484118486</v>
      </c>
      <c r="AE11" t="n">
        <v>458198.4770486114</v>
      </c>
      <c r="AF11" t="n">
        <v>2.955650565803317e-06</v>
      </c>
      <c r="AG11" t="n">
        <v>10</v>
      </c>
      <c r="AH11" t="n">
        <v>414468.6574846927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2.1884</v>
      </c>
      <c r="E12" t="n">
        <v>45.69</v>
      </c>
      <c r="F12" t="n">
        <v>43.1</v>
      </c>
      <c r="G12" t="n">
        <v>103.45</v>
      </c>
      <c r="H12" t="n">
        <v>1.61</v>
      </c>
      <c r="I12" t="n">
        <v>25</v>
      </c>
      <c r="J12" t="n">
        <v>120.26</v>
      </c>
      <c r="K12" t="n">
        <v>41.65</v>
      </c>
      <c r="L12" t="n">
        <v>11</v>
      </c>
      <c r="M12" t="n">
        <v>23</v>
      </c>
      <c r="N12" t="n">
        <v>17.61</v>
      </c>
      <c r="O12" t="n">
        <v>15065.56</v>
      </c>
      <c r="P12" t="n">
        <v>366.2</v>
      </c>
      <c r="Q12" t="n">
        <v>796.36</v>
      </c>
      <c r="R12" t="n">
        <v>141.14</v>
      </c>
      <c r="S12" t="n">
        <v>102.58</v>
      </c>
      <c r="T12" t="n">
        <v>15168.54</v>
      </c>
      <c r="U12" t="n">
        <v>0.73</v>
      </c>
      <c r="V12" t="n">
        <v>0.87</v>
      </c>
      <c r="W12" t="n">
        <v>12.31</v>
      </c>
      <c r="X12" t="n">
        <v>0.89</v>
      </c>
      <c r="Y12" t="n">
        <v>1</v>
      </c>
      <c r="Z12" t="n">
        <v>10</v>
      </c>
      <c r="AA12" t="n">
        <v>329.9903258482503</v>
      </c>
      <c r="AB12" t="n">
        <v>451.5073219712913</v>
      </c>
      <c r="AC12" t="n">
        <v>408.4160968568568</v>
      </c>
      <c r="AD12" t="n">
        <v>329990.3258482504</v>
      </c>
      <c r="AE12" t="n">
        <v>451507.3219712913</v>
      </c>
      <c r="AF12" t="n">
        <v>2.968128532582589e-06</v>
      </c>
      <c r="AG12" t="n">
        <v>10</v>
      </c>
      <c r="AH12" t="n">
        <v>408416.0968568568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2.1931</v>
      </c>
      <c r="E13" t="n">
        <v>45.6</v>
      </c>
      <c r="F13" t="n">
        <v>43.05</v>
      </c>
      <c r="G13" t="n">
        <v>112.3</v>
      </c>
      <c r="H13" t="n">
        <v>1.74</v>
      </c>
      <c r="I13" t="n">
        <v>23</v>
      </c>
      <c r="J13" t="n">
        <v>121.56</v>
      </c>
      <c r="K13" t="n">
        <v>41.65</v>
      </c>
      <c r="L13" t="n">
        <v>12</v>
      </c>
      <c r="M13" t="n">
        <v>21</v>
      </c>
      <c r="N13" t="n">
        <v>17.91</v>
      </c>
      <c r="O13" t="n">
        <v>15226.31</v>
      </c>
      <c r="P13" t="n">
        <v>361.13</v>
      </c>
      <c r="Q13" t="n">
        <v>796.33</v>
      </c>
      <c r="R13" t="n">
        <v>139.21</v>
      </c>
      <c r="S13" t="n">
        <v>102.58</v>
      </c>
      <c r="T13" t="n">
        <v>14211.23</v>
      </c>
      <c r="U13" t="n">
        <v>0.74</v>
      </c>
      <c r="V13" t="n">
        <v>0.87</v>
      </c>
      <c r="W13" t="n">
        <v>12.31</v>
      </c>
      <c r="X13" t="n">
        <v>0.84</v>
      </c>
      <c r="Y13" t="n">
        <v>1</v>
      </c>
      <c r="Z13" t="n">
        <v>10</v>
      </c>
      <c r="AA13" t="n">
        <v>326.2709440685788</v>
      </c>
      <c r="AB13" t="n">
        <v>446.4182997328012</v>
      </c>
      <c r="AC13" t="n">
        <v>403.8127637583207</v>
      </c>
      <c r="AD13" t="n">
        <v>326270.9440685788</v>
      </c>
      <c r="AE13" t="n">
        <v>446418.2997328013</v>
      </c>
      <c r="AF13" t="n">
        <v>2.974503146045913e-06</v>
      </c>
      <c r="AG13" t="n">
        <v>10</v>
      </c>
      <c r="AH13" t="n">
        <v>403812.7637583207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2.2003</v>
      </c>
      <c r="E14" t="n">
        <v>45.45</v>
      </c>
      <c r="F14" t="n">
        <v>42.95</v>
      </c>
      <c r="G14" t="n">
        <v>122.7</v>
      </c>
      <c r="H14" t="n">
        <v>1.87</v>
      </c>
      <c r="I14" t="n">
        <v>21</v>
      </c>
      <c r="J14" t="n">
        <v>122.87</v>
      </c>
      <c r="K14" t="n">
        <v>41.65</v>
      </c>
      <c r="L14" t="n">
        <v>13</v>
      </c>
      <c r="M14" t="n">
        <v>19</v>
      </c>
      <c r="N14" t="n">
        <v>18.22</v>
      </c>
      <c r="O14" t="n">
        <v>15387.5</v>
      </c>
      <c r="P14" t="n">
        <v>354.55</v>
      </c>
      <c r="Q14" t="n">
        <v>796.36</v>
      </c>
      <c r="R14" t="n">
        <v>135.87</v>
      </c>
      <c r="S14" t="n">
        <v>102.58</v>
      </c>
      <c r="T14" t="n">
        <v>12554.26</v>
      </c>
      <c r="U14" t="n">
        <v>0.75</v>
      </c>
      <c r="V14" t="n">
        <v>0.88</v>
      </c>
      <c r="W14" t="n">
        <v>12.3</v>
      </c>
      <c r="X14" t="n">
        <v>0.73</v>
      </c>
      <c r="Y14" t="n">
        <v>1</v>
      </c>
      <c r="Z14" t="n">
        <v>10</v>
      </c>
      <c r="AA14" t="n">
        <v>321.3236877403482</v>
      </c>
      <c r="AB14" t="n">
        <v>439.6492453669708</v>
      </c>
      <c r="AC14" t="n">
        <v>397.6897384407376</v>
      </c>
      <c r="AD14" t="n">
        <v>321323.6877403482</v>
      </c>
      <c r="AE14" t="n">
        <v>439649.2453669708</v>
      </c>
      <c r="AF14" t="n">
        <v>2.984268511351431e-06</v>
      </c>
      <c r="AG14" t="n">
        <v>10</v>
      </c>
      <c r="AH14" t="n">
        <v>397689.7384407377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2.2047</v>
      </c>
      <c r="E15" t="n">
        <v>45.36</v>
      </c>
      <c r="F15" t="n">
        <v>42.9</v>
      </c>
      <c r="G15" t="n">
        <v>135.47</v>
      </c>
      <c r="H15" t="n">
        <v>1.99</v>
      </c>
      <c r="I15" t="n">
        <v>19</v>
      </c>
      <c r="J15" t="n">
        <v>124.18</v>
      </c>
      <c r="K15" t="n">
        <v>41.65</v>
      </c>
      <c r="L15" t="n">
        <v>14</v>
      </c>
      <c r="M15" t="n">
        <v>16</v>
      </c>
      <c r="N15" t="n">
        <v>18.53</v>
      </c>
      <c r="O15" t="n">
        <v>15549.15</v>
      </c>
      <c r="P15" t="n">
        <v>348.36</v>
      </c>
      <c r="Q15" t="n">
        <v>796.37</v>
      </c>
      <c r="R15" t="n">
        <v>134.12</v>
      </c>
      <c r="S15" t="n">
        <v>102.58</v>
      </c>
      <c r="T15" t="n">
        <v>11688.76</v>
      </c>
      <c r="U15" t="n">
        <v>0.76</v>
      </c>
      <c r="V15" t="n">
        <v>0.88</v>
      </c>
      <c r="W15" t="n">
        <v>12.31</v>
      </c>
      <c r="X15" t="n">
        <v>0.6899999999999999</v>
      </c>
      <c r="Y15" t="n">
        <v>1</v>
      </c>
      <c r="Z15" t="n">
        <v>10</v>
      </c>
      <c r="AA15" t="n">
        <v>316.9845720202786</v>
      </c>
      <c r="AB15" t="n">
        <v>433.7122758104963</v>
      </c>
      <c r="AC15" t="n">
        <v>392.319384926144</v>
      </c>
      <c r="AD15" t="n">
        <v>316984.5720202786</v>
      </c>
      <c r="AE15" t="n">
        <v>433712.2758104963</v>
      </c>
      <c r="AF15" t="n">
        <v>2.990236234593692e-06</v>
      </c>
      <c r="AG15" t="n">
        <v>10</v>
      </c>
      <c r="AH15" t="n">
        <v>392319.384926144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2.208</v>
      </c>
      <c r="E16" t="n">
        <v>45.29</v>
      </c>
      <c r="F16" t="n">
        <v>42.85</v>
      </c>
      <c r="G16" t="n">
        <v>142.85</v>
      </c>
      <c r="H16" t="n">
        <v>2.11</v>
      </c>
      <c r="I16" t="n">
        <v>18</v>
      </c>
      <c r="J16" t="n">
        <v>125.49</v>
      </c>
      <c r="K16" t="n">
        <v>41.65</v>
      </c>
      <c r="L16" t="n">
        <v>15</v>
      </c>
      <c r="M16" t="n">
        <v>10</v>
      </c>
      <c r="N16" t="n">
        <v>18.84</v>
      </c>
      <c r="O16" t="n">
        <v>15711.24</v>
      </c>
      <c r="P16" t="n">
        <v>344.12</v>
      </c>
      <c r="Q16" t="n">
        <v>796.34</v>
      </c>
      <c r="R16" t="n">
        <v>132.41</v>
      </c>
      <c r="S16" t="n">
        <v>102.58</v>
      </c>
      <c r="T16" t="n">
        <v>10835.84</v>
      </c>
      <c r="U16" t="n">
        <v>0.77</v>
      </c>
      <c r="V16" t="n">
        <v>0.88</v>
      </c>
      <c r="W16" t="n">
        <v>12.31</v>
      </c>
      <c r="X16" t="n">
        <v>0.64</v>
      </c>
      <c r="Y16" t="n">
        <v>1</v>
      </c>
      <c r="Z16" t="n">
        <v>10</v>
      </c>
      <c r="AA16" t="n">
        <v>313.9820733554706</v>
      </c>
      <c r="AB16" t="n">
        <v>429.6041246764136</v>
      </c>
      <c r="AC16" t="n">
        <v>388.6033099704717</v>
      </c>
      <c r="AD16" t="n">
        <v>313982.0733554706</v>
      </c>
      <c r="AE16" t="n">
        <v>429604.1246764136</v>
      </c>
      <c r="AF16" t="n">
        <v>2.994712027025388e-06</v>
      </c>
      <c r="AG16" t="n">
        <v>10</v>
      </c>
      <c r="AH16" t="n">
        <v>388603.3099704717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2.2106</v>
      </c>
      <c r="E17" t="n">
        <v>45.24</v>
      </c>
      <c r="F17" t="n">
        <v>42.82</v>
      </c>
      <c r="G17" t="n">
        <v>151.14</v>
      </c>
      <c r="H17" t="n">
        <v>2.23</v>
      </c>
      <c r="I17" t="n">
        <v>17</v>
      </c>
      <c r="J17" t="n">
        <v>126.81</v>
      </c>
      <c r="K17" t="n">
        <v>41.65</v>
      </c>
      <c r="L17" t="n">
        <v>16</v>
      </c>
      <c r="M17" t="n">
        <v>3</v>
      </c>
      <c r="N17" t="n">
        <v>19.16</v>
      </c>
      <c r="O17" t="n">
        <v>15873.8</v>
      </c>
      <c r="P17" t="n">
        <v>341.55</v>
      </c>
      <c r="Q17" t="n">
        <v>796.42</v>
      </c>
      <c r="R17" t="n">
        <v>131.45</v>
      </c>
      <c r="S17" t="n">
        <v>102.58</v>
      </c>
      <c r="T17" t="n">
        <v>10361.76</v>
      </c>
      <c r="U17" t="n">
        <v>0.78</v>
      </c>
      <c r="V17" t="n">
        <v>0.88</v>
      </c>
      <c r="W17" t="n">
        <v>12.31</v>
      </c>
      <c r="X17" t="n">
        <v>0.61</v>
      </c>
      <c r="Y17" t="n">
        <v>1</v>
      </c>
      <c r="Z17" t="n">
        <v>10</v>
      </c>
      <c r="AA17" t="n">
        <v>312.1026854145234</v>
      </c>
      <c r="AB17" t="n">
        <v>427.0326631828652</v>
      </c>
      <c r="AC17" t="n">
        <v>386.2772651527988</v>
      </c>
      <c r="AD17" t="n">
        <v>312102.6854145234</v>
      </c>
      <c r="AE17" t="n">
        <v>427032.6631828652</v>
      </c>
      <c r="AF17" t="n">
        <v>2.998238408941269e-06</v>
      </c>
      <c r="AG17" t="n">
        <v>10</v>
      </c>
      <c r="AH17" t="n">
        <v>386277.2651527988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2.2103</v>
      </c>
      <c r="E18" t="n">
        <v>45.24</v>
      </c>
      <c r="F18" t="n">
        <v>42.83</v>
      </c>
      <c r="G18" t="n">
        <v>151.16</v>
      </c>
      <c r="H18" t="n">
        <v>2.34</v>
      </c>
      <c r="I18" t="n">
        <v>17</v>
      </c>
      <c r="J18" t="n">
        <v>128.13</v>
      </c>
      <c r="K18" t="n">
        <v>41.65</v>
      </c>
      <c r="L18" t="n">
        <v>17</v>
      </c>
      <c r="M18" t="n">
        <v>0</v>
      </c>
      <c r="N18" t="n">
        <v>19.48</v>
      </c>
      <c r="O18" t="n">
        <v>16036.82</v>
      </c>
      <c r="P18" t="n">
        <v>344.48</v>
      </c>
      <c r="Q18" t="n">
        <v>796.4</v>
      </c>
      <c r="R18" t="n">
        <v>131.43</v>
      </c>
      <c r="S18" t="n">
        <v>102.58</v>
      </c>
      <c r="T18" t="n">
        <v>10351.93</v>
      </c>
      <c r="U18" t="n">
        <v>0.78</v>
      </c>
      <c r="V18" t="n">
        <v>0.88</v>
      </c>
      <c r="W18" t="n">
        <v>12.31</v>
      </c>
      <c r="X18" t="n">
        <v>0.62</v>
      </c>
      <c r="Y18" t="n">
        <v>1</v>
      </c>
      <c r="Z18" t="n">
        <v>10</v>
      </c>
      <c r="AA18" t="n">
        <v>313.9441950815535</v>
      </c>
      <c r="AB18" t="n">
        <v>429.5522979509686</v>
      </c>
      <c r="AC18" t="n">
        <v>388.5564295149641</v>
      </c>
      <c r="AD18" t="n">
        <v>313944.1950815535</v>
      </c>
      <c r="AE18" t="n">
        <v>429552.2979509686</v>
      </c>
      <c r="AF18" t="n">
        <v>2.997831518720206e-06</v>
      </c>
      <c r="AG18" t="n">
        <v>10</v>
      </c>
      <c r="AH18" t="n">
        <v>388556.4295149641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1.769</v>
      </c>
      <c r="E2" t="n">
        <v>56.53</v>
      </c>
      <c r="F2" t="n">
        <v>51.39</v>
      </c>
      <c r="G2" t="n">
        <v>12.79</v>
      </c>
      <c r="H2" t="n">
        <v>0.28</v>
      </c>
      <c r="I2" t="n">
        <v>241</v>
      </c>
      <c r="J2" t="n">
        <v>61.76</v>
      </c>
      <c r="K2" t="n">
        <v>28.92</v>
      </c>
      <c r="L2" t="n">
        <v>1</v>
      </c>
      <c r="M2" t="n">
        <v>239</v>
      </c>
      <c r="N2" t="n">
        <v>6.84</v>
      </c>
      <c r="O2" t="n">
        <v>7851.41</v>
      </c>
      <c r="P2" t="n">
        <v>332.09</v>
      </c>
      <c r="Q2" t="n">
        <v>797.1799999999999</v>
      </c>
      <c r="R2" t="n">
        <v>416.85</v>
      </c>
      <c r="S2" t="n">
        <v>102.58</v>
      </c>
      <c r="T2" t="n">
        <v>151942.98</v>
      </c>
      <c r="U2" t="n">
        <v>0.25</v>
      </c>
      <c r="V2" t="n">
        <v>0.73</v>
      </c>
      <c r="W2" t="n">
        <v>12.68</v>
      </c>
      <c r="X2" t="n">
        <v>9.16</v>
      </c>
      <c r="Y2" t="n">
        <v>1</v>
      </c>
      <c r="Z2" t="n">
        <v>10</v>
      </c>
      <c r="AA2" t="n">
        <v>380.8287458007795</v>
      </c>
      <c r="AB2" t="n">
        <v>521.0666909831386</v>
      </c>
      <c r="AC2" t="n">
        <v>471.3368173174012</v>
      </c>
      <c r="AD2" t="n">
        <v>380828.7458007796</v>
      </c>
      <c r="AE2" t="n">
        <v>521066.6909831387</v>
      </c>
      <c r="AF2" t="n">
        <v>2.465403764998736e-06</v>
      </c>
      <c r="AG2" t="n">
        <v>13</v>
      </c>
      <c r="AH2" t="n">
        <v>471336.8173174012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2.0267</v>
      </c>
      <c r="E3" t="n">
        <v>49.34</v>
      </c>
      <c r="F3" t="n">
        <v>46.09</v>
      </c>
      <c r="G3" t="n">
        <v>26.34</v>
      </c>
      <c r="H3" t="n">
        <v>0.55</v>
      </c>
      <c r="I3" t="n">
        <v>105</v>
      </c>
      <c r="J3" t="n">
        <v>62.92</v>
      </c>
      <c r="K3" t="n">
        <v>28.92</v>
      </c>
      <c r="L3" t="n">
        <v>2</v>
      </c>
      <c r="M3" t="n">
        <v>103</v>
      </c>
      <c r="N3" t="n">
        <v>7</v>
      </c>
      <c r="O3" t="n">
        <v>7994.37</v>
      </c>
      <c r="P3" t="n">
        <v>288.88</v>
      </c>
      <c r="Q3" t="n">
        <v>796.6799999999999</v>
      </c>
      <c r="R3" t="n">
        <v>240.36</v>
      </c>
      <c r="S3" t="n">
        <v>102.58</v>
      </c>
      <c r="T3" t="n">
        <v>64377.13</v>
      </c>
      <c r="U3" t="n">
        <v>0.43</v>
      </c>
      <c r="V3" t="n">
        <v>0.82</v>
      </c>
      <c r="W3" t="n">
        <v>12.44</v>
      </c>
      <c r="X3" t="n">
        <v>3.87</v>
      </c>
      <c r="Y3" t="n">
        <v>1</v>
      </c>
      <c r="Z3" t="n">
        <v>10</v>
      </c>
      <c r="AA3" t="n">
        <v>298.4293443682029</v>
      </c>
      <c r="AB3" t="n">
        <v>408.324194738056</v>
      </c>
      <c r="AC3" t="n">
        <v>369.3543066788619</v>
      </c>
      <c r="AD3" t="n">
        <v>298429.3443682028</v>
      </c>
      <c r="AE3" t="n">
        <v>408324.194738056</v>
      </c>
      <c r="AF3" t="n">
        <v>2.824552747610479e-06</v>
      </c>
      <c r="AG3" t="n">
        <v>11</v>
      </c>
      <c r="AH3" t="n">
        <v>369354.3066788618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2.1095</v>
      </c>
      <c r="E4" t="n">
        <v>47.4</v>
      </c>
      <c r="F4" t="n">
        <v>44.69</v>
      </c>
      <c r="G4" t="n">
        <v>40.63</v>
      </c>
      <c r="H4" t="n">
        <v>0.8100000000000001</v>
      </c>
      <c r="I4" t="n">
        <v>66</v>
      </c>
      <c r="J4" t="n">
        <v>64.08</v>
      </c>
      <c r="K4" t="n">
        <v>28.92</v>
      </c>
      <c r="L4" t="n">
        <v>3</v>
      </c>
      <c r="M4" t="n">
        <v>64</v>
      </c>
      <c r="N4" t="n">
        <v>7.16</v>
      </c>
      <c r="O4" t="n">
        <v>8137.65</v>
      </c>
      <c r="P4" t="n">
        <v>270.54</v>
      </c>
      <c r="Q4" t="n">
        <v>796.61</v>
      </c>
      <c r="R4" t="n">
        <v>193.47</v>
      </c>
      <c r="S4" t="n">
        <v>102.58</v>
      </c>
      <c r="T4" t="n">
        <v>41127.33</v>
      </c>
      <c r="U4" t="n">
        <v>0.53</v>
      </c>
      <c r="V4" t="n">
        <v>0.84</v>
      </c>
      <c r="W4" t="n">
        <v>12.39</v>
      </c>
      <c r="X4" t="n">
        <v>2.47</v>
      </c>
      <c r="Y4" t="n">
        <v>1</v>
      </c>
      <c r="Z4" t="n">
        <v>10</v>
      </c>
      <c r="AA4" t="n">
        <v>277.4273523641853</v>
      </c>
      <c r="AB4" t="n">
        <v>379.5883427356642</v>
      </c>
      <c r="AC4" t="n">
        <v>343.3609640605567</v>
      </c>
      <c r="AD4" t="n">
        <v>277427.3523641853</v>
      </c>
      <c r="AE4" t="n">
        <v>379588.3427356642</v>
      </c>
      <c r="AF4" t="n">
        <v>2.939948695457791e-06</v>
      </c>
      <c r="AG4" t="n">
        <v>11</v>
      </c>
      <c r="AH4" t="n">
        <v>343360.9640605567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2.1551</v>
      </c>
      <c r="E5" t="n">
        <v>46.4</v>
      </c>
      <c r="F5" t="n">
        <v>43.95</v>
      </c>
      <c r="G5" t="n">
        <v>56.11</v>
      </c>
      <c r="H5" t="n">
        <v>1.07</v>
      </c>
      <c r="I5" t="n">
        <v>47</v>
      </c>
      <c r="J5" t="n">
        <v>65.25</v>
      </c>
      <c r="K5" t="n">
        <v>28.92</v>
      </c>
      <c r="L5" t="n">
        <v>4</v>
      </c>
      <c r="M5" t="n">
        <v>45</v>
      </c>
      <c r="N5" t="n">
        <v>7.33</v>
      </c>
      <c r="O5" t="n">
        <v>8281.25</v>
      </c>
      <c r="P5" t="n">
        <v>255.54</v>
      </c>
      <c r="Q5" t="n">
        <v>796.41</v>
      </c>
      <c r="R5" t="n">
        <v>169.39</v>
      </c>
      <c r="S5" t="n">
        <v>102.58</v>
      </c>
      <c r="T5" t="n">
        <v>29183.88</v>
      </c>
      <c r="U5" t="n">
        <v>0.61</v>
      </c>
      <c r="V5" t="n">
        <v>0.86</v>
      </c>
      <c r="W5" t="n">
        <v>12.35</v>
      </c>
      <c r="X5" t="n">
        <v>1.74</v>
      </c>
      <c r="Y5" t="n">
        <v>1</v>
      </c>
      <c r="Z5" t="n">
        <v>10</v>
      </c>
      <c r="AA5" t="n">
        <v>263.471471163075</v>
      </c>
      <c r="AB5" t="n">
        <v>360.4932903862796</v>
      </c>
      <c r="AC5" t="n">
        <v>326.088316707323</v>
      </c>
      <c r="AD5" t="n">
        <v>263471.471163075</v>
      </c>
      <c r="AE5" t="n">
        <v>360493.2903862796</v>
      </c>
      <c r="AF5" t="n">
        <v>3.003500087025876e-06</v>
      </c>
      <c r="AG5" t="n">
        <v>11</v>
      </c>
      <c r="AH5" t="n">
        <v>326088.316707323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2.1798</v>
      </c>
      <c r="E6" t="n">
        <v>45.88</v>
      </c>
      <c r="F6" t="n">
        <v>43.57</v>
      </c>
      <c r="G6" t="n">
        <v>70.65000000000001</v>
      </c>
      <c r="H6" t="n">
        <v>1.31</v>
      </c>
      <c r="I6" t="n">
        <v>37</v>
      </c>
      <c r="J6" t="n">
        <v>66.42</v>
      </c>
      <c r="K6" t="n">
        <v>28.92</v>
      </c>
      <c r="L6" t="n">
        <v>5</v>
      </c>
      <c r="M6" t="n">
        <v>31</v>
      </c>
      <c r="N6" t="n">
        <v>7.49</v>
      </c>
      <c r="O6" t="n">
        <v>8425.16</v>
      </c>
      <c r="P6" t="n">
        <v>243.17</v>
      </c>
      <c r="Q6" t="n">
        <v>796.49</v>
      </c>
      <c r="R6" t="n">
        <v>156.34</v>
      </c>
      <c r="S6" t="n">
        <v>102.58</v>
      </c>
      <c r="T6" t="n">
        <v>22707.62</v>
      </c>
      <c r="U6" t="n">
        <v>0.66</v>
      </c>
      <c r="V6" t="n">
        <v>0.86</v>
      </c>
      <c r="W6" t="n">
        <v>12.34</v>
      </c>
      <c r="X6" t="n">
        <v>1.35</v>
      </c>
      <c r="Y6" t="n">
        <v>1</v>
      </c>
      <c r="Z6" t="n">
        <v>10</v>
      </c>
      <c r="AA6" t="n">
        <v>246.2234984402376</v>
      </c>
      <c r="AB6" t="n">
        <v>336.8938531798818</v>
      </c>
      <c r="AC6" t="n">
        <v>304.7411766659868</v>
      </c>
      <c r="AD6" t="n">
        <v>246223.4984402377</v>
      </c>
      <c r="AE6" t="n">
        <v>336893.8531798818</v>
      </c>
      <c r="AF6" t="n">
        <v>3.037923757458589e-06</v>
      </c>
      <c r="AG6" t="n">
        <v>10</v>
      </c>
      <c r="AH6" t="n">
        <v>304741.1766659868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2.188</v>
      </c>
      <c r="E7" t="n">
        <v>45.7</v>
      </c>
      <c r="F7" t="n">
        <v>43.45</v>
      </c>
      <c r="G7" t="n">
        <v>79</v>
      </c>
      <c r="H7" t="n">
        <v>1.55</v>
      </c>
      <c r="I7" t="n">
        <v>33</v>
      </c>
      <c r="J7" t="n">
        <v>67.59</v>
      </c>
      <c r="K7" t="n">
        <v>28.92</v>
      </c>
      <c r="L7" t="n">
        <v>6</v>
      </c>
      <c r="M7" t="n">
        <v>1</v>
      </c>
      <c r="N7" t="n">
        <v>7.66</v>
      </c>
      <c r="O7" t="n">
        <v>8569.4</v>
      </c>
      <c r="P7" t="n">
        <v>240.26</v>
      </c>
      <c r="Q7" t="n">
        <v>796.55</v>
      </c>
      <c r="R7" t="n">
        <v>150.97</v>
      </c>
      <c r="S7" t="n">
        <v>102.58</v>
      </c>
      <c r="T7" t="n">
        <v>20041.99</v>
      </c>
      <c r="U7" t="n">
        <v>0.68</v>
      </c>
      <c r="V7" t="n">
        <v>0.87</v>
      </c>
      <c r="W7" t="n">
        <v>12.37</v>
      </c>
      <c r="X7" t="n">
        <v>1.23</v>
      </c>
      <c r="Y7" t="n">
        <v>1</v>
      </c>
      <c r="Z7" t="n">
        <v>10</v>
      </c>
      <c r="AA7" t="n">
        <v>243.7150204431041</v>
      </c>
      <c r="AB7" t="n">
        <v>333.4616429179665</v>
      </c>
      <c r="AC7" t="n">
        <v>301.6365317343302</v>
      </c>
      <c r="AD7" t="n">
        <v>243715.0204431041</v>
      </c>
      <c r="AE7" t="n">
        <v>333461.6429179665</v>
      </c>
      <c r="AF7" t="n">
        <v>3.049351858573903e-06</v>
      </c>
      <c r="AG7" t="n">
        <v>10</v>
      </c>
      <c r="AH7" t="n">
        <v>301636.5317343302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2.1879</v>
      </c>
      <c r="E8" t="n">
        <v>45.71</v>
      </c>
      <c r="F8" t="n">
        <v>43.45</v>
      </c>
      <c r="G8" t="n">
        <v>79</v>
      </c>
      <c r="H8" t="n">
        <v>1.78</v>
      </c>
      <c r="I8" t="n">
        <v>33</v>
      </c>
      <c r="J8" t="n">
        <v>68.76000000000001</v>
      </c>
      <c r="K8" t="n">
        <v>28.92</v>
      </c>
      <c r="L8" t="n">
        <v>7</v>
      </c>
      <c r="M8" t="n">
        <v>0</v>
      </c>
      <c r="N8" t="n">
        <v>7.83</v>
      </c>
      <c r="O8" t="n">
        <v>8713.950000000001</v>
      </c>
      <c r="P8" t="n">
        <v>244.02</v>
      </c>
      <c r="Q8" t="n">
        <v>796.52</v>
      </c>
      <c r="R8" t="n">
        <v>150.94</v>
      </c>
      <c r="S8" t="n">
        <v>102.58</v>
      </c>
      <c r="T8" t="n">
        <v>20026.75</v>
      </c>
      <c r="U8" t="n">
        <v>0.68</v>
      </c>
      <c r="V8" t="n">
        <v>0.87</v>
      </c>
      <c r="W8" t="n">
        <v>12.37</v>
      </c>
      <c r="X8" t="n">
        <v>1.24</v>
      </c>
      <c r="Y8" t="n">
        <v>1</v>
      </c>
      <c r="Z8" t="n">
        <v>10</v>
      </c>
      <c r="AA8" t="n">
        <v>246.0608195463898</v>
      </c>
      <c r="AB8" t="n">
        <v>336.6712687404329</v>
      </c>
      <c r="AC8" t="n">
        <v>304.5398353730396</v>
      </c>
      <c r="AD8" t="n">
        <v>246060.8195463897</v>
      </c>
      <c r="AE8" t="n">
        <v>336671.2687404329</v>
      </c>
      <c r="AF8" t="n">
        <v>3.04921249148713e-06</v>
      </c>
      <c r="AG8" t="n">
        <v>10</v>
      </c>
      <c r="AH8" t="n">
        <v>304539.8353730396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1.1037</v>
      </c>
      <c r="E2" t="n">
        <v>90.59999999999999</v>
      </c>
      <c r="F2" t="n">
        <v>67.02</v>
      </c>
      <c r="G2" t="n">
        <v>6.42</v>
      </c>
      <c r="H2" t="n">
        <v>0.11</v>
      </c>
      <c r="I2" t="n">
        <v>626</v>
      </c>
      <c r="J2" t="n">
        <v>167.88</v>
      </c>
      <c r="K2" t="n">
        <v>51.39</v>
      </c>
      <c r="L2" t="n">
        <v>1</v>
      </c>
      <c r="M2" t="n">
        <v>624</v>
      </c>
      <c r="N2" t="n">
        <v>30.49</v>
      </c>
      <c r="O2" t="n">
        <v>20939.59</v>
      </c>
      <c r="P2" t="n">
        <v>858.4299999999999</v>
      </c>
      <c r="Q2" t="n">
        <v>798.1799999999999</v>
      </c>
      <c r="R2" t="n">
        <v>939.91</v>
      </c>
      <c r="S2" t="n">
        <v>102.58</v>
      </c>
      <c r="T2" t="n">
        <v>411549.3</v>
      </c>
      <c r="U2" t="n">
        <v>0.11</v>
      </c>
      <c r="V2" t="n">
        <v>0.5600000000000001</v>
      </c>
      <c r="W2" t="n">
        <v>13.32</v>
      </c>
      <c r="X2" t="n">
        <v>24.76</v>
      </c>
      <c r="Y2" t="n">
        <v>1</v>
      </c>
      <c r="Z2" t="n">
        <v>10</v>
      </c>
      <c r="AA2" t="n">
        <v>1312.433010595116</v>
      </c>
      <c r="AB2" t="n">
        <v>1795.728745554256</v>
      </c>
      <c r="AC2" t="n">
        <v>1624.346914399681</v>
      </c>
      <c r="AD2" t="n">
        <v>1312433.010595116</v>
      </c>
      <c r="AE2" t="n">
        <v>1795728.745554256</v>
      </c>
      <c r="AF2" t="n">
        <v>1.458675272464695e-06</v>
      </c>
      <c r="AG2" t="n">
        <v>20</v>
      </c>
      <c r="AH2" t="n">
        <v>1624346.914399681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1.6197</v>
      </c>
      <c r="E3" t="n">
        <v>61.74</v>
      </c>
      <c r="F3" t="n">
        <v>51.3</v>
      </c>
      <c r="G3" t="n">
        <v>12.93</v>
      </c>
      <c r="H3" t="n">
        <v>0.21</v>
      </c>
      <c r="I3" t="n">
        <v>238</v>
      </c>
      <c r="J3" t="n">
        <v>169.33</v>
      </c>
      <c r="K3" t="n">
        <v>51.39</v>
      </c>
      <c r="L3" t="n">
        <v>2</v>
      </c>
      <c r="M3" t="n">
        <v>236</v>
      </c>
      <c r="N3" t="n">
        <v>30.94</v>
      </c>
      <c r="O3" t="n">
        <v>21118.46</v>
      </c>
      <c r="P3" t="n">
        <v>655.8200000000001</v>
      </c>
      <c r="Q3" t="n">
        <v>796.89</v>
      </c>
      <c r="R3" t="n">
        <v>414.15</v>
      </c>
      <c r="S3" t="n">
        <v>102.58</v>
      </c>
      <c r="T3" t="n">
        <v>150605.61</v>
      </c>
      <c r="U3" t="n">
        <v>0.25</v>
      </c>
      <c r="V3" t="n">
        <v>0.73</v>
      </c>
      <c r="W3" t="n">
        <v>12.67</v>
      </c>
      <c r="X3" t="n">
        <v>9.07</v>
      </c>
      <c r="Y3" t="n">
        <v>1</v>
      </c>
      <c r="Z3" t="n">
        <v>10</v>
      </c>
      <c r="AA3" t="n">
        <v>711.4810764631283</v>
      </c>
      <c r="AB3" t="n">
        <v>973.4797971466692</v>
      </c>
      <c r="AC3" t="n">
        <v>880.5722515944667</v>
      </c>
      <c r="AD3" t="n">
        <v>711481.0764631282</v>
      </c>
      <c r="AE3" t="n">
        <v>973479.7971466691</v>
      </c>
      <c r="AF3" t="n">
        <v>2.140632725207091e-06</v>
      </c>
      <c r="AG3" t="n">
        <v>14</v>
      </c>
      <c r="AH3" t="n">
        <v>880572.2515944667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1.8152</v>
      </c>
      <c r="E4" t="n">
        <v>55.09</v>
      </c>
      <c r="F4" t="n">
        <v>47.73</v>
      </c>
      <c r="G4" t="n">
        <v>19.48</v>
      </c>
      <c r="H4" t="n">
        <v>0.31</v>
      </c>
      <c r="I4" t="n">
        <v>147</v>
      </c>
      <c r="J4" t="n">
        <v>170.79</v>
      </c>
      <c r="K4" t="n">
        <v>51.39</v>
      </c>
      <c r="L4" t="n">
        <v>3</v>
      </c>
      <c r="M4" t="n">
        <v>145</v>
      </c>
      <c r="N4" t="n">
        <v>31.4</v>
      </c>
      <c r="O4" t="n">
        <v>21297.94</v>
      </c>
      <c r="P4" t="n">
        <v>608.12</v>
      </c>
      <c r="Q4" t="n">
        <v>796.6799999999999</v>
      </c>
      <c r="R4" t="n">
        <v>295.39</v>
      </c>
      <c r="S4" t="n">
        <v>102.58</v>
      </c>
      <c r="T4" t="n">
        <v>91682.07000000001</v>
      </c>
      <c r="U4" t="n">
        <v>0.35</v>
      </c>
      <c r="V4" t="n">
        <v>0.79</v>
      </c>
      <c r="W4" t="n">
        <v>12.51</v>
      </c>
      <c r="X4" t="n">
        <v>5.51</v>
      </c>
      <c r="Y4" t="n">
        <v>1</v>
      </c>
      <c r="Z4" t="n">
        <v>10</v>
      </c>
      <c r="AA4" t="n">
        <v>592.2613438329814</v>
      </c>
      <c r="AB4" t="n">
        <v>810.3580993587029</v>
      </c>
      <c r="AC4" t="n">
        <v>733.0186597006433</v>
      </c>
      <c r="AD4" t="n">
        <v>592261.3438329814</v>
      </c>
      <c r="AE4" t="n">
        <v>810358.0993587029</v>
      </c>
      <c r="AF4" t="n">
        <v>2.399010015926351e-06</v>
      </c>
      <c r="AG4" t="n">
        <v>12</v>
      </c>
      <c r="AH4" t="n">
        <v>733018.6597006433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1.9144</v>
      </c>
      <c r="E5" t="n">
        <v>52.23</v>
      </c>
      <c r="F5" t="n">
        <v>46.24</v>
      </c>
      <c r="G5" t="n">
        <v>25.93</v>
      </c>
      <c r="H5" t="n">
        <v>0.41</v>
      </c>
      <c r="I5" t="n">
        <v>107</v>
      </c>
      <c r="J5" t="n">
        <v>172.25</v>
      </c>
      <c r="K5" t="n">
        <v>51.39</v>
      </c>
      <c r="L5" t="n">
        <v>4</v>
      </c>
      <c r="M5" t="n">
        <v>105</v>
      </c>
      <c r="N5" t="n">
        <v>31.86</v>
      </c>
      <c r="O5" t="n">
        <v>21478.05</v>
      </c>
      <c r="P5" t="n">
        <v>586.75</v>
      </c>
      <c r="Q5" t="n">
        <v>796.66</v>
      </c>
      <c r="R5" t="n">
        <v>245.17</v>
      </c>
      <c r="S5" t="n">
        <v>102.58</v>
      </c>
      <c r="T5" t="n">
        <v>66772.46000000001</v>
      </c>
      <c r="U5" t="n">
        <v>0.42</v>
      </c>
      <c r="V5" t="n">
        <v>0.8100000000000001</v>
      </c>
      <c r="W5" t="n">
        <v>12.45</v>
      </c>
      <c r="X5" t="n">
        <v>4.02</v>
      </c>
      <c r="Y5" t="n">
        <v>1</v>
      </c>
      <c r="Z5" t="n">
        <v>10</v>
      </c>
      <c r="AA5" t="n">
        <v>549.9357515269221</v>
      </c>
      <c r="AB5" t="n">
        <v>752.4463566922057</v>
      </c>
      <c r="AC5" t="n">
        <v>680.633932474595</v>
      </c>
      <c r="AD5" t="n">
        <v>549935.7515269221</v>
      </c>
      <c r="AE5" t="n">
        <v>752446.3566922056</v>
      </c>
      <c r="AF5" t="n">
        <v>2.530115014593106e-06</v>
      </c>
      <c r="AG5" t="n">
        <v>12</v>
      </c>
      <c r="AH5" t="n">
        <v>680633.932474595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1.9778</v>
      </c>
      <c r="E6" t="n">
        <v>50.56</v>
      </c>
      <c r="F6" t="n">
        <v>45.34</v>
      </c>
      <c r="G6" t="n">
        <v>32.39</v>
      </c>
      <c r="H6" t="n">
        <v>0.51</v>
      </c>
      <c r="I6" t="n">
        <v>84</v>
      </c>
      <c r="J6" t="n">
        <v>173.71</v>
      </c>
      <c r="K6" t="n">
        <v>51.39</v>
      </c>
      <c r="L6" t="n">
        <v>5</v>
      </c>
      <c r="M6" t="n">
        <v>82</v>
      </c>
      <c r="N6" t="n">
        <v>32.32</v>
      </c>
      <c r="O6" t="n">
        <v>21658.78</v>
      </c>
      <c r="P6" t="n">
        <v>573.14</v>
      </c>
      <c r="Q6" t="n">
        <v>796.58</v>
      </c>
      <c r="R6" t="n">
        <v>215.28</v>
      </c>
      <c r="S6" t="n">
        <v>102.58</v>
      </c>
      <c r="T6" t="n">
        <v>51941.29</v>
      </c>
      <c r="U6" t="n">
        <v>0.48</v>
      </c>
      <c r="V6" t="n">
        <v>0.83</v>
      </c>
      <c r="W6" t="n">
        <v>12.42</v>
      </c>
      <c r="X6" t="n">
        <v>3.12</v>
      </c>
      <c r="Y6" t="n">
        <v>1</v>
      </c>
      <c r="Z6" t="n">
        <v>10</v>
      </c>
      <c r="AA6" t="n">
        <v>517.5378854793292</v>
      </c>
      <c r="AB6" t="n">
        <v>708.1181670729135</v>
      </c>
      <c r="AC6" t="n">
        <v>640.5363630575634</v>
      </c>
      <c r="AD6" t="n">
        <v>517537.8854793292</v>
      </c>
      <c r="AE6" t="n">
        <v>708118.1670729135</v>
      </c>
      <c r="AF6" t="n">
        <v>2.613905910918432e-06</v>
      </c>
      <c r="AG6" t="n">
        <v>11</v>
      </c>
      <c r="AH6" t="n">
        <v>640536.3630575634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2.02</v>
      </c>
      <c r="E7" t="n">
        <v>49.51</v>
      </c>
      <c r="F7" t="n">
        <v>44.79</v>
      </c>
      <c r="G7" t="n">
        <v>38.95</v>
      </c>
      <c r="H7" t="n">
        <v>0.61</v>
      </c>
      <c r="I7" t="n">
        <v>69</v>
      </c>
      <c r="J7" t="n">
        <v>175.18</v>
      </c>
      <c r="K7" t="n">
        <v>51.39</v>
      </c>
      <c r="L7" t="n">
        <v>6</v>
      </c>
      <c r="M7" t="n">
        <v>67</v>
      </c>
      <c r="N7" t="n">
        <v>32.79</v>
      </c>
      <c r="O7" t="n">
        <v>21840.16</v>
      </c>
      <c r="P7" t="n">
        <v>563.91</v>
      </c>
      <c r="Q7" t="n">
        <v>796.47</v>
      </c>
      <c r="R7" t="n">
        <v>197.18</v>
      </c>
      <c r="S7" t="n">
        <v>102.58</v>
      </c>
      <c r="T7" t="n">
        <v>42965.21</v>
      </c>
      <c r="U7" t="n">
        <v>0.52</v>
      </c>
      <c r="V7" t="n">
        <v>0.84</v>
      </c>
      <c r="W7" t="n">
        <v>12.39</v>
      </c>
      <c r="X7" t="n">
        <v>2.58</v>
      </c>
      <c r="Y7" t="n">
        <v>1</v>
      </c>
      <c r="Z7" t="n">
        <v>10</v>
      </c>
      <c r="AA7" t="n">
        <v>501.8495733686573</v>
      </c>
      <c r="AB7" t="n">
        <v>686.6527263236092</v>
      </c>
      <c r="AC7" t="n">
        <v>621.1195538464374</v>
      </c>
      <c r="AD7" t="n">
        <v>501849.5733686573</v>
      </c>
      <c r="AE7" t="n">
        <v>686652.7263236091</v>
      </c>
      <c r="AF7" t="n">
        <v>2.66967840027062e-06</v>
      </c>
      <c r="AG7" t="n">
        <v>11</v>
      </c>
      <c r="AH7" t="n">
        <v>621119.5538464374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2.0523</v>
      </c>
      <c r="E8" t="n">
        <v>48.73</v>
      </c>
      <c r="F8" t="n">
        <v>44.39</v>
      </c>
      <c r="G8" t="n">
        <v>45.92</v>
      </c>
      <c r="H8" t="n">
        <v>0.7</v>
      </c>
      <c r="I8" t="n">
        <v>58</v>
      </c>
      <c r="J8" t="n">
        <v>176.66</v>
      </c>
      <c r="K8" t="n">
        <v>51.39</v>
      </c>
      <c r="L8" t="n">
        <v>7</v>
      </c>
      <c r="M8" t="n">
        <v>56</v>
      </c>
      <c r="N8" t="n">
        <v>33.27</v>
      </c>
      <c r="O8" t="n">
        <v>22022.17</v>
      </c>
      <c r="P8" t="n">
        <v>556.73</v>
      </c>
      <c r="Q8" t="n">
        <v>796.54</v>
      </c>
      <c r="R8" t="n">
        <v>183.75</v>
      </c>
      <c r="S8" t="n">
        <v>102.58</v>
      </c>
      <c r="T8" t="n">
        <v>36306.02</v>
      </c>
      <c r="U8" t="n">
        <v>0.5600000000000001</v>
      </c>
      <c r="V8" t="n">
        <v>0.85</v>
      </c>
      <c r="W8" t="n">
        <v>12.37</v>
      </c>
      <c r="X8" t="n">
        <v>2.17</v>
      </c>
      <c r="Y8" t="n">
        <v>1</v>
      </c>
      <c r="Z8" t="n">
        <v>10</v>
      </c>
      <c r="AA8" t="n">
        <v>490.2179411708738</v>
      </c>
      <c r="AB8" t="n">
        <v>670.7378139992056</v>
      </c>
      <c r="AC8" t="n">
        <v>606.7235384175551</v>
      </c>
      <c r="AD8" t="n">
        <v>490217.9411708738</v>
      </c>
      <c r="AE8" t="n">
        <v>670737.8139992056</v>
      </c>
      <c r="AF8" t="n">
        <v>2.712366822215541e-06</v>
      </c>
      <c r="AG8" t="n">
        <v>11</v>
      </c>
      <c r="AH8" t="n">
        <v>606723.5384175552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2.0746</v>
      </c>
      <c r="E9" t="n">
        <v>48.2</v>
      </c>
      <c r="F9" t="n">
        <v>44.1</v>
      </c>
      <c r="G9" t="n">
        <v>51.88</v>
      </c>
      <c r="H9" t="n">
        <v>0.8</v>
      </c>
      <c r="I9" t="n">
        <v>51</v>
      </c>
      <c r="J9" t="n">
        <v>178.14</v>
      </c>
      <c r="K9" t="n">
        <v>51.39</v>
      </c>
      <c r="L9" t="n">
        <v>8</v>
      </c>
      <c r="M9" t="n">
        <v>49</v>
      </c>
      <c r="N9" t="n">
        <v>33.75</v>
      </c>
      <c r="O9" t="n">
        <v>22204.83</v>
      </c>
      <c r="P9" t="n">
        <v>550.6900000000001</v>
      </c>
      <c r="Q9" t="n">
        <v>796.41</v>
      </c>
      <c r="R9" t="n">
        <v>174.33</v>
      </c>
      <c r="S9" t="n">
        <v>102.58</v>
      </c>
      <c r="T9" t="n">
        <v>31634.4</v>
      </c>
      <c r="U9" t="n">
        <v>0.59</v>
      </c>
      <c r="V9" t="n">
        <v>0.85</v>
      </c>
      <c r="W9" t="n">
        <v>12.35</v>
      </c>
      <c r="X9" t="n">
        <v>1.89</v>
      </c>
      <c r="Y9" t="n">
        <v>1</v>
      </c>
      <c r="Z9" t="n">
        <v>10</v>
      </c>
      <c r="AA9" t="n">
        <v>481.6776566316279</v>
      </c>
      <c r="AB9" t="n">
        <v>659.0526199218466</v>
      </c>
      <c r="AC9" t="n">
        <v>596.1535628626665</v>
      </c>
      <c r="AD9" t="n">
        <v>481677.6566316279</v>
      </c>
      <c r="AE9" t="n">
        <v>659052.6199218465</v>
      </c>
      <c r="AF9" t="n">
        <v>2.741839014456153e-06</v>
      </c>
      <c r="AG9" t="n">
        <v>11</v>
      </c>
      <c r="AH9" t="n">
        <v>596153.5628626664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2.0939</v>
      </c>
      <c r="E10" t="n">
        <v>47.76</v>
      </c>
      <c r="F10" t="n">
        <v>43.86</v>
      </c>
      <c r="G10" t="n">
        <v>58.48</v>
      </c>
      <c r="H10" t="n">
        <v>0.89</v>
      </c>
      <c r="I10" t="n">
        <v>45</v>
      </c>
      <c r="J10" t="n">
        <v>179.63</v>
      </c>
      <c r="K10" t="n">
        <v>51.39</v>
      </c>
      <c r="L10" t="n">
        <v>9</v>
      </c>
      <c r="M10" t="n">
        <v>43</v>
      </c>
      <c r="N10" t="n">
        <v>34.24</v>
      </c>
      <c r="O10" t="n">
        <v>22388.15</v>
      </c>
      <c r="P10" t="n">
        <v>545.46</v>
      </c>
      <c r="Q10" t="n">
        <v>796.46</v>
      </c>
      <c r="R10" t="n">
        <v>166.25</v>
      </c>
      <c r="S10" t="n">
        <v>102.58</v>
      </c>
      <c r="T10" t="n">
        <v>27624.59</v>
      </c>
      <c r="U10" t="n">
        <v>0.62</v>
      </c>
      <c r="V10" t="n">
        <v>0.86</v>
      </c>
      <c r="W10" t="n">
        <v>12.34</v>
      </c>
      <c r="X10" t="n">
        <v>1.64</v>
      </c>
      <c r="Y10" t="n">
        <v>1</v>
      </c>
      <c r="Z10" t="n">
        <v>10</v>
      </c>
      <c r="AA10" t="n">
        <v>474.4401040365764</v>
      </c>
      <c r="AB10" t="n">
        <v>649.1498811630114</v>
      </c>
      <c r="AC10" t="n">
        <v>587.1959275923934</v>
      </c>
      <c r="AD10" t="n">
        <v>474440.1040365763</v>
      </c>
      <c r="AE10" t="n">
        <v>649149.8811630114</v>
      </c>
      <c r="AF10" t="n">
        <v>2.767346337785471e-06</v>
      </c>
      <c r="AG10" t="n">
        <v>11</v>
      </c>
      <c r="AH10" t="n">
        <v>587195.9275923935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2.109</v>
      </c>
      <c r="E11" t="n">
        <v>47.42</v>
      </c>
      <c r="F11" t="n">
        <v>43.69</v>
      </c>
      <c r="G11" t="n">
        <v>65.53</v>
      </c>
      <c r="H11" t="n">
        <v>0.98</v>
      </c>
      <c r="I11" t="n">
        <v>40</v>
      </c>
      <c r="J11" t="n">
        <v>181.12</v>
      </c>
      <c r="K11" t="n">
        <v>51.39</v>
      </c>
      <c r="L11" t="n">
        <v>10</v>
      </c>
      <c r="M11" t="n">
        <v>38</v>
      </c>
      <c r="N11" t="n">
        <v>34.73</v>
      </c>
      <c r="O11" t="n">
        <v>22572.13</v>
      </c>
      <c r="P11" t="n">
        <v>541.15</v>
      </c>
      <c r="Q11" t="n">
        <v>796.47</v>
      </c>
      <c r="R11" t="n">
        <v>160.59</v>
      </c>
      <c r="S11" t="n">
        <v>102.58</v>
      </c>
      <c r="T11" t="n">
        <v>24818.3</v>
      </c>
      <c r="U11" t="n">
        <v>0.64</v>
      </c>
      <c r="V11" t="n">
        <v>0.86</v>
      </c>
      <c r="W11" t="n">
        <v>12.34</v>
      </c>
      <c r="X11" t="n">
        <v>1.47</v>
      </c>
      <c r="Y11" t="n">
        <v>1</v>
      </c>
      <c r="Z11" t="n">
        <v>10</v>
      </c>
      <c r="AA11" t="n">
        <v>468.7430681407185</v>
      </c>
      <c r="AB11" t="n">
        <v>641.3549453148137</v>
      </c>
      <c r="AC11" t="n">
        <v>580.1449294812863</v>
      </c>
      <c r="AD11" t="n">
        <v>468743.0681407186</v>
      </c>
      <c r="AE11" t="n">
        <v>641354.9453148136</v>
      </c>
      <c r="AF11" t="n">
        <v>2.787302844638979e-06</v>
      </c>
      <c r="AG11" t="n">
        <v>11</v>
      </c>
      <c r="AH11" t="n">
        <v>580144.9294812863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2.1219</v>
      </c>
      <c r="E12" t="n">
        <v>47.13</v>
      </c>
      <c r="F12" t="n">
        <v>43.53</v>
      </c>
      <c r="G12" t="n">
        <v>72.56</v>
      </c>
      <c r="H12" t="n">
        <v>1.07</v>
      </c>
      <c r="I12" t="n">
        <v>36</v>
      </c>
      <c r="J12" t="n">
        <v>182.62</v>
      </c>
      <c r="K12" t="n">
        <v>51.39</v>
      </c>
      <c r="L12" t="n">
        <v>11</v>
      </c>
      <c r="M12" t="n">
        <v>34</v>
      </c>
      <c r="N12" t="n">
        <v>35.22</v>
      </c>
      <c r="O12" t="n">
        <v>22756.91</v>
      </c>
      <c r="P12" t="n">
        <v>536.49</v>
      </c>
      <c r="Q12" t="n">
        <v>796.45</v>
      </c>
      <c r="R12" t="n">
        <v>155.21</v>
      </c>
      <c r="S12" t="n">
        <v>102.58</v>
      </c>
      <c r="T12" t="n">
        <v>22146.42</v>
      </c>
      <c r="U12" t="n">
        <v>0.66</v>
      </c>
      <c r="V12" t="n">
        <v>0.86</v>
      </c>
      <c r="W12" t="n">
        <v>12.33</v>
      </c>
      <c r="X12" t="n">
        <v>1.32</v>
      </c>
      <c r="Y12" t="n">
        <v>1</v>
      </c>
      <c r="Z12" t="n">
        <v>10</v>
      </c>
      <c r="AA12" t="n">
        <v>463.3018146733556</v>
      </c>
      <c r="AB12" t="n">
        <v>633.9099822696065</v>
      </c>
      <c r="AC12" t="n">
        <v>573.4105032600427</v>
      </c>
      <c r="AD12" t="n">
        <v>463301.8146733556</v>
      </c>
      <c r="AE12" t="n">
        <v>633909.9822696066</v>
      </c>
      <c r="AF12" t="n">
        <v>2.804351780957539e-06</v>
      </c>
      <c r="AG12" t="n">
        <v>11</v>
      </c>
      <c r="AH12" t="n">
        <v>573410.5032600426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2.1325</v>
      </c>
      <c r="E13" t="n">
        <v>46.89</v>
      </c>
      <c r="F13" t="n">
        <v>43.4</v>
      </c>
      <c r="G13" t="n">
        <v>78.91</v>
      </c>
      <c r="H13" t="n">
        <v>1.16</v>
      </c>
      <c r="I13" t="n">
        <v>33</v>
      </c>
      <c r="J13" t="n">
        <v>184.12</v>
      </c>
      <c r="K13" t="n">
        <v>51.39</v>
      </c>
      <c r="L13" t="n">
        <v>12</v>
      </c>
      <c r="M13" t="n">
        <v>31</v>
      </c>
      <c r="N13" t="n">
        <v>35.73</v>
      </c>
      <c r="O13" t="n">
        <v>22942.24</v>
      </c>
      <c r="P13" t="n">
        <v>533</v>
      </c>
      <c r="Q13" t="n">
        <v>796.4299999999999</v>
      </c>
      <c r="R13" t="n">
        <v>151.39</v>
      </c>
      <c r="S13" t="n">
        <v>102.58</v>
      </c>
      <c r="T13" t="n">
        <v>20251.39</v>
      </c>
      <c r="U13" t="n">
        <v>0.68</v>
      </c>
      <c r="V13" t="n">
        <v>0.87</v>
      </c>
      <c r="W13" t="n">
        <v>12.31</v>
      </c>
      <c r="X13" t="n">
        <v>1.19</v>
      </c>
      <c r="Y13" t="n">
        <v>1</v>
      </c>
      <c r="Z13" t="n">
        <v>10</v>
      </c>
      <c r="AA13" t="n">
        <v>459.097483156825</v>
      </c>
      <c r="AB13" t="n">
        <v>628.1574304066736</v>
      </c>
      <c r="AC13" t="n">
        <v>568.2069668731507</v>
      </c>
      <c r="AD13" t="n">
        <v>459097.483156825</v>
      </c>
      <c r="AE13" t="n">
        <v>628157.4304066736</v>
      </c>
      <c r="AF13" t="n">
        <v>2.818360984444107e-06</v>
      </c>
      <c r="AG13" t="n">
        <v>11</v>
      </c>
      <c r="AH13" t="n">
        <v>568206.9668731507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2.1395</v>
      </c>
      <c r="E14" t="n">
        <v>46.74</v>
      </c>
      <c r="F14" t="n">
        <v>43.32</v>
      </c>
      <c r="G14" t="n">
        <v>83.84</v>
      </c>
      <c r="H14" t="n">
        <v>1.24</v>
      </c>
      <c r="I14" t="n">
        <v>31</v>
      </c>
      <c r="J14" t="n">
        <v>185.63</v>
      </c>
      <c r="K14" t="n">
        <v>51.39</v>
      </c>
      <c r="L14" t="n">
        <v>13</v>
      </c>
      <c r="M14" t="n">
        <v>29</v>
      </c>
      <c r="N14" t="n">
        <v>36.24</v>
      </c>
      <c r="O14" t="n">
        <v>23128.27</v>
      </c>
      <c r="P14" t="n">
        <v>529.54</v>
      </c>
      <c r="Q14" t="n">
        <v>796.37</v>
      </c>
      <c r="R14" t="n">
        <v>148.41</v>
      </c>
      <c r="S14" t="n">
        <v>102.58</v>
      </c>
      <c r="T14" t="n">
        <v>18771.29</v>
      </c>
      <c r="U14" t="n">
        <v>0.6899999999999999</v>
      </c>
      <c r="V14" t="n">
        <v>0.87</v>
      </c>
      <c r="W14" t="n">
        <v>12.31</v>
      </c>
      <c r="X14" t="n">
        <v>1.1</v>
      </c>
      <c r="Y14" t="n">
        <v>1</v>
      </c>
      <c r="Z14" t="n">
        <v>10</v>
      </c>
      <c r="AA14" t="n">
        <v>455.6137392180474</v>
      </c>
      <c r="AB14" t="n">
        <v>623.3908182577026</v>
      </c>
      <c r="AC14" t="n">
        <v>563.8952734976953</v>
      </c>
      <c r="AD14" t="n">
        <v>455613.7392180474</v>
      </c>
      <c r="AE14" t="n">
        <v>623390.8182577025</v>
      </c>
      <c r="AF14" t="n">
        <v>2.827612345237124e-06</v>
      </c>
      <c r="AG14" t="n">
        <v>11</v>
      </c>
      <c r="AH14" t="n">
        <v>563895.2734976952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2.1493</v>
      </c>
      <c r="E15" t="n">
        <v>46.53</v>
      </c>
      <c r="F15" t="n">
        <v>43.21</v>
      </c>
      <c r="G15" t="n">
        <v>92.58</v>
      </c>
      <c r="H15" t="n">
        <v>1.33</v>
      </c>
      <c r="I15" t="n">
        <v>28</v>
      </c>
      <c r="J15" t="n">
        <v>187.14</v>
      </c>
      <c r="K15" t="n">
        <v>51.39</v>
      </c>
      <c r="L15" t="n">
        <v>14</v>
      </c>
      <c r="M15" t="n">
        <v>26</v>
      </c>
      <c r="N15" t="n">
        <v>36.75</v>
      </c>
      <c r="O15" t="n">
        <v>23314.98</v>
      </c>
      <c r="P15" t="n">
        <v>526.0700000000001</v>
      </c>
      <c r="Q15" t="n">
        <v>796.45</v>
      </c>
      <c r="R15" t="n">
        <v>144.39</v>
      </c>
      <c r="S15" t="n">
        <v>102.58</v>
      </c>
      <c r="T15" t="n">
        <v>16779.03</v>
      </c>
      <c r="U15" t="n">
        <v>0.71</v>
      </c>
      <c r="V15" t="n">
        <v>0.87</v>
      </c>
      <c r="W15" t="n">
        <v>12.32</v>
      </c>
      <c r="X15" t="n">
        <v>0.99</v>
      </c>
      <c r="Y15" t="n">
        <v>1</v>
      </c>
      <c r="Z15" t="n">
        <v>10</v>
      </c>
      <c r="AA15" t="n">
        <v>451.6458820492064</v>
      </c>
      <c r="AB15" t="n">
        <v>617.9618210297904</v>
      </c>
      <c r="AC15" t="n">
        <v>558.9844121455694</v>
      </c>
      <c r="AD15" t="n">
        <v>451645.8820492064</v>
      </c>
      <c r="AE15" t="n">
        <v>617961.8210297903</v>
      </c>
      <c r="AF15" t="n">
        <v>2.840564250347348e-06</v>
      </c>
      <c r="AG15" t="n">
        <v>11</v>
      </c>
      <c r="AH15" t="n">
        <v>558984.4121455695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2.1555</v>
      </c>
      <c r="E16" t="n">
        <v>46.39</v>
      </c>
      <c r="F16" t="n">
        <v>43.14</v>
      </c>
      <c r="G16" t="n">
        <v>99.55</v>
      </c>
      <c r="H16" t="n">
        <v>1.41</v>
      </c>
      <c r="I16" t="n">
        <v>26</v>
      </c>
      <c r="J16" t="n">
        <v>188.66</v>
      </c>
      <c r="K16" t="n">
        <v>51.39</v>
      </c>
      <c r="L16" t="n">
        <v>15</v>
      </c>
      <c r="M16" t="n">
        <v>24</v>
      </c>
      <c r="N16" t="n">
        <v>37.27</v>
      </c>
      <c r="O16" t="n">
        <v>23502.4</v>
      </c>
      <c r="P16" t="n">
        <v>522.39</v>
      </c>
      <c r="Q16" t="n">
        <v>796.42</v>
      </c>
      <c r="R16" t="n">
        <v>142.13</v>
      </c>
      <c r="S16" t="n">
        <v>102.58</v>
      </c>
      <c r="T16" t="n">
        <v>15658.65</v>
      </c>
      <c r="U16" t="n">
        <v>0.72</v>
      </c>
      <c r="V16" t="n">
        <v>0.87</v>
      </c>
      <c r="W16" t="n">
        <v>12.32</v>
      </c>
      <c r="X16" t="n">
        <v>0.93</v>
      </c>
      <c r="Y16" t="n">
        <v>1</v>
      </c>
      <c r="Z16" t="n">
        <v>10</v>
      </c>
      <c r="AA16" t="n">
        <v>448.2168309959808</v>
      </c>
      <c r="AB16" t="n">
        <v>613.2700420997114</v>
      </c>
      <c r="AC16" t="n">
        <v>554.7404100116241</v>
      </c>
      <c r="AD16" t="n">
        <v>448216.8309959808</v>
      </c>
      <c r="AE16" t="n">
        <v>613270.0420997114</v>
      </c>
      <c r="AF16" t="n">
        <v>2.84875831276402e-06</v>
      </c>
      <c r="AG16" t="n">
        <v>11</v>
      </c>
      <c r="AH16" t="n">
        <v>554740.4100116241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2.1587</v>
      </c>
      <c r="E17" t="n">
        <v>46.32</v>
      </c>
      <c r="F17" t="n">
        <v>43.1</v>
      </c>
      <c r="G17" t="n">
        <v>103.45</v>
      </c>
      <c r="H17" t="n">
        <v>1.49</v>
      </c>
      <c r="I17" t="n">
        <v>25</v>
      </c>
      <c r="J17" t="n">
        <v>190.19</v>
      </c>
      <c r="K17" t="n">
        <v>51.39</v>
      </c>
      <c r="L17" t="n">
        <v>16</v>
      </c>
      <c r="M17" t="n">
        <v>23</v>
      </c>
      <c r="N17" t="n">
        <v>37.79</v>
      </c>
      <c r="O17" t="n">
        <v>23690.52</v>
      </c>
      <c r="P17" t="n">
        <v>520.8200000000001</v>
      </c>
      <c r="Q17" t="n">
        <v>796.37</v>
      </c>
      <c r="R17" t="n">
        <v>141.07</v>
      </c>
      <c r="S17" t="n">
        <v>102.58</v>
      </c>
      <c r="T17" t="n">
        <v>15130.63</v>
      </c>
      <c r="U17" t="n">
        <v>0.73</v>
      </c>
      <c r="V17" t="n">
        <v>0.87</v>
      </c>
      <c r="W17" t="n">
        <v>12.31</v>
      </c>
      <c r="X17" t="n">
        <v>0.89</v>
      </c>
      <c r="Y17" t="n">
        <v>1</v>
      </c>
      <c r="Z17" t="n">
        <v>10</v>
      </c>
      <c r="AA17" t="n">
        <v>446.659326815212</v>
      </c>
      <c r="AB17" t="n">
        <v>611.1389961673486</v>
      </c>
      <c r="AC17" t="n">
        <v>552.8127481121043</v>
      </c>
      <c r="AD17" t="n">
        <v>446659.326815212</v>
      </c>
      <c r="AE17" t="n">
        <v>611138.9961673486</v>
      </c>
      <c r="AF17" t="n">
        <v>2.8529875062694e-06</v>
      </c>
      <c r="AG17" t="n">
        <v>11</v>
      </c>
      <c r="AH17" t="n">
        <v>552812.7481121043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2.1654</v>
      </c>
      <c r="E18" t="n">
        <v>46.18</v>
      </c>
      <c r="F18" t="n">
        <v>43.03</v>
      </c>
      <c r="G18" t="n">
        <v>112.25</v>
      </c>
      <c r="H18" t="n">
        <v>1.57</v>
      </c>
      <c r="I18" t="n">
        <v>23</v>
      </c>
      <c r="J18" t="n">
        <v>191.72</v>
      </c>
      <c r="K18" t="n">
        <v>51.39</v>
      </c>
      <c r="L18" t="n">
        <v>17</v>
      </c>
      <c r="M18" t="n">
        <v>21</v>
      </c>
      <c r="N18" t="n">
        <v>38.33</v>
      </c>
      <c r="O18" t="n">
        <v>23879.37</v>
      </c>
      <c r="P18" t="n">
        <v>517.24</v>
      </c>
      <c r="Q18" t="n">
        <v>796.41</v>
      </c>
      <c r="R18" t="n">
        <v>138.35</v>
      </c>
      <c r="S18" t="n">
        <v>102.58</v>
      </c>
      <c r="T18" t="n">
        <v>13782.72</v>
      </c>
      <c r="U18" t="n">
        <v>0.74</v>
      </c>
      <c r="V18" t="n">
        <v>0.87</v>
      </c>
      <c r="W18" t="n">
        <v>12.31</v>
      </c>
      <c r="X18" t="n">
        <v>0.8100000000000001</v>
      </c>
      <c r="Y18" t="n">
        <v>1</v>
      </c>
      <c r="Z18" t="n">
        <v>10</v>
      </c>
      <c r="AA18" t="n">
        <v>443.2396851091779</v>
      </c>
      <c r="AB18" t="n">
        <v>606.460091521208</v>
      </c>
      <c r="AC18" t="n">
        <v>548.5803915585075</v>
      </c>
      <c r="AD18" t="n">
        <v>443239.6851091779</v>
      </c>
      <c r="AE18" t="n">
        <v>606460.0915212081</v>
      </c>
      <c r="AF18" t="n">
        <v>2.861842380171287e-06</v>
      </c>
      <c r="AG18" t="n">
        <v>11</v>
      </c>
      <c r="AH18" t="n">
        <v>548580.3915585075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2.1683</v>
      </c>
      <c r="E19" t="n">
        <v>46.12</v>
      </c>
      <c r="F19" t="n">
        <v>43</v>
      </c>
      <c r="G19" t="n">
        <v>117.27</v>
      </c>
      <c r="H19" t="n">
        <v>1.65</v>
      </c>
      <c r="I19" t="n">
        <v>22</v>
      </c>
      <c r="J19" t="n">
        <v>193.26</v>
      </c>
      <c r="K19" t="n">
        <v>51.39</v>
      </c>
      <c r="L19" t="n">
        <v>18</v>
      </c>
      <c r="M19" t="n">
        <v>20</v>
      </c>
      <c r="N19" t="n">
        <v>38.86</v>
      </c>
      <c r="O19" t="n">
        <v>24068.93</v>
      </c>
      <c r="P19" t="n">
        <v>514.88</v>
      </c>
      <c r="Q19" t="n">
        <v>796.39</v>
      </c>
      <c r="R19" t="n">
        <v>137.74</v>
      </c>
      <c r="S19" t="n">
        <v>102.58</v>
      </c>
      <c r="T19" t="n">
        <v>13483.62</v>
      </c>
      <c r="U19" t="n">
        <v>0.74</v>
      </c>
      <c r="V19" t="n">
        <v>0.87</v>
      </c>
      <c r="W19" t="n">
        <v>12.3</v>
      </c>
      <c r="X19" t="n">
        <v>0.79</v>
      </c>
      <c r="Y19" t="n">
        <v>1</v>
      </c>
      <c r="Z19" t="n">
        <v>10</v>
      </c>
      <c r="AA19" t="n">
        <v>441.2578097006603</v>
      </c>
      <c r="AB19" t="n">
        <v>603.7484021531019</v>
      </c>
      <c r="AC19" t="n">
        <v>546.1275020178135</v>
      </c>
      <c r="AD19" t="n">
        <v>441257.8097006603</v>
      </c>
      <c r="AE19" t="n">
        <v>603748.4021531019</v>
      </c>
      <c r="AF19" t="n">
        <v>2.865675086785537e-06</v>
      </c>
      <c r="AG19" t="n">
        <v>11</v>
      </c>
      <c r="AH19" t="n">
        <v>546127.5020178135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2.1713</v>
      </c>
      <c r="E20" t="n">
        <v>46.05</v>
      </c>
      <c r="F20" t="n">
        <v>42.97</v>
      </c>
      <c r="G20" t="n">
        <v>122.77</v>
      </c>
      <c r="H20" t="n">
        <v>1.73</v>
      </c>
      <c r="I20" t="n">
        <v>21</v>
      </c>
      <c r="J20" t="n">
        <v>194.8</v>
      </c>
      <c r="K20" t="n">
        <v>51.39</v>
      </c>
      <c r="L20" t="n">
        <v>19</v>
      </c>
      <c r="M20" t="n">
        <v>19</v>
      </c>
      <c r="N20" t="n">
        <v>39.41</v>
      </c>
      <c r="O20" t="n">
        <v>24259.23</v>
      </c>
      <c r="P20" t="n">
        <v>512.55</v>
      </c>
      <c r="Q20" t="n">
        <v>796.34</v>
      </c>
      <c r="R20" t="n">
        <v>136.64</v>
      </c>
      <c r="S20" t="n">
        <v>102.58</v>
      </c>
      <c r="T20" t="n">
        <v>12937.29</v>
      </c>
      <c r="U20" t="n">
        <v>0.75</v>
      </c>
      <c r="V20" t="n">
        <v>0.88</v>
      </c>
      <c r="W20" t="n">
        <v>12.31</v>
      </c>
      <c r="X20" t="n">
        <v>0.76</v>
      </c>
      <c r="Y20" t="n">
        <v>1</v>
      </c>
      <c r="Z20" t="n">
        <v>10</v>
      </c>
      <c r="AA20" t="n">
        <v>431.636401221659</v>
      </c>
      <c r="AB20" t="n">
        <v>590.5839666055479</v>
      </c>
      <c r="AC20" t="n">
        <v>534.2194617225166</v>
      </c>
      <c r="AD20" t="n">
        <v>431636.401221659</v>
      </c>
      <c r="AE20" t="n">
        <v>590583.9666055478</v>
      </c>
      <c r="AF20" t="n">
        <v>2.86963995569683e-06</v>
      </c>
      <c r="AG20" t="n">
        <v>10</v>
      </c>
      <c r="AH20" t="n">
        <v>534219.4617225166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2.1757</v>
      </c>
      <c r="E21" t="n">
        <v>45.96</v>
      </c>
      <c r="F21" t="n">
        <v>42.91</v>
      </c>
      <c r="G21" t="n">
        <v>128.74</v>
      </c>
      <c r="H21" t="n">
        <v>1.81</v>
      </c>
      <c r="I21" t="n">
        <v>20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509.4</v>
      </c>
      <c r="Q21" t="n">
        <v>796.37</v>
      </c>
      <c r="R21" t="n">
        <v>134.8</v>
      </c>
      <c r="S21" t="n">
        <v>102.58</v>
      </c>
      <c r="T21" t="n">
        <v>12024.06</v>
      </c>
      <c r="U21" t="n">
        <v>0.76</v>
      </c>
      <c r="V21" t="n">
        <v>0.88</v>
      </c>
      <c r="W21" t="n">
        <v>12.3</v>
      </c>
      <c r="X21" t="n">
        <v>0.7</v>
      </c>
      <c r="Y21" t="n">
        <v>1</v>
      </c>
      <c r="Z21" t="n">
        <v>10</v>
      </c>
      <c r="AA21" t="n">
        <v>428.9060126158801</v>
      </c>
      <c r="AB21" t="n">
        <v>586.8481284588772</v>
      </c>
      <c r="AC21" t="n">
        <v>530.8401667252824</v>
      </c>
      <c r="AD21" t="n">
        <v>428906.0126158801</v>
      </c>
      <c r="AE21" t="n">
        <v>586848.1284588772</v>
      </c>
      <c r="AF21" t="n">
        <v>2.875455096766726e-06</v>
      </c>
      <c r="AG21" t="n">
        <v>10</v>
      </c>
      <c r="AH21" t="n">
        <v>530840.1667252824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2.179</v>
      </c>
      <c r="E22" t="n">
        <v>45.89</v>
      </c>
      <c r="F22" t="n">
        <v>42.88</v>
      </c>
      <c r="G22" t="n">
        <v>135.4</v>
      </c>
      <c r="H22" t="n">
        <v>1.88</v>
      </c>
      <c r="I22" t="n">
        <v>19</v>
      </c>
      <c r="J22" t="n">
        <v>197.9</v>
      </c>
      <c r="K22" t="n">
        <v>51.39</v>
      </c>
      <c r="L22" t="n">
        <v>21</v>
      </c>
      <c r="M22" t="n">
        <v>17</v>
      </c>
      <c r="N22" t="n">
        <v>40.51</v>
      </c>
      <c r="O22" t="n">
        <v>24642.07</v>
      </c>
      <c r="P22" t="n">
        <v>505.42</v>
      </c>
      <c r="Q22" t="n">
        <v>796.33</v>
      </c>
      <c r="R22" t="n">
        <v>133.55</v>
      </c>
      <c r="S22" t="n">
        <v>102.58</v>
      </c>
      <c r="T22" t="n">
        <v>11404.15</v>
      </c>
      <c r="U22" t="n">
        <v>0.77</v>
      </c>
      <c r="V22" t="n">
        <v>0.88</v>
      </c>
      <c r="W22" t="n">
        <v>12.3</v>
      </c>
      <c r="X22" t="n">
        <v>0.66</v>
      </c>
      <c r="Y22" t="n">
        <v>1</v>
      </c>
      <c r="Z22" t="n">
        <v>10</v>
      </c>
      <c r="AA22" t="n">
        <v>425.8668701345991</v>
      </c>
      <c r="AB22" t="n">
        <v>582.6898396384851</v>
      </c>
      <c r="AC22" t="n">
        <v>527.0787391537135</v>
      </c>
      <c r="AD22" t="n">
        <v>425866.8701345992</v>
      </c>
      <c r="AE22" t="n">
        <v>582689.8396384851</v>
      </c>
      <c r="AF22" t="n">
        <v>2.879816452569149e-06</v>
      </c>
      <c r="AG22" t="n">
        <v>10</v>
      </c>
      <c r="AH22" t="n">
        <v>527078.7391537136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2.182</v>
      </c>
      <c r="E23" t="n">
        <v>45.83</v>
      </c>
      <c r="F23" t="n">
        <v>42.85</v>
      </c>
      <c r="G23" t="n">
        <v>142.82</v>
      </c>
      <c r="H23" t="n">
        <v>1.96</v>
      </c>
      <c r="I23" t="n">
        <v>18</v>
      </c>
      <c r="J23" t="n">
        <v>199.46</v>
      </c>
      <c r="K23" t="n">
        <v>51.39</v>
      </c>
      <c r="L23" t="n">
        <v>22</v>
      </c>
      <c r="M23" t="n">
        <v>16</v>
      </c>
      <c r="N23" t="n">
        <v>41.07</v>
      </c>
      <c r="O23" t="n">
        <v>24834.62</v>
      </c>
      <c r="P23" t="n">
        <v>505.23</v>
      </c>
      <c r="Q23" t="n">
        <v>796.35</v>
      </c>
      <c r="R23" t="n">
        <v>132.56</v>
      </c>
      <c r="S23" t="n">
        <v>102.58</v>
      </c>
      <c r="T23" t="n">
        <v>10911.8</v>
      </c>
      <c r="U23" t="n">
        <v>0.77</v>
      </c>
      <c r="V23" t="n">
        <v>0.88</v>
      </c>
      <c r="W23" t="n">
        <v>12.3</v>
      </c>
      <c r="X23" t="n">
        <v>0.63</v>
      </c>
      <c r="Y23" t="n">
        <v>1</v>
      </c>
      <c r="Z23" t="n">
        <v>10</v>
      </c>
      <c r="AA23" t="n">
        <v>425.2474259715117</v>
      </c>
      <c r="AB23" t="n">
        <v>581.8422888066012</v>
      </c>
      <c r="AC23" t="n">
        <v>526.3120773836796</v>
      </c>
      <c r="AD23" t="n">
        <v>425247.4259715118</v>
      </c>
      <c r="AE23" t="n">
        <v>581842.2888066012</v>
      </c>
      <c r="AF23" t="n">
        <v>2.883781321480441e-06</v>
      </c>
      <c r="AG23" t="n">
        <v>10</v>
      </c>
      <c r="AH23" t="n">
        <v>526312.0773836796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2.1853</v>
      </c>
      <c r="E24" t="n">
        <v>45.76</v>
      </c>
      <c r="F24" t="n">
        <v>42.81</v>
      </c>
      <c r="G24" t="n">
        <v>151.1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15</v>
      </c>
      <c r="N24" t="n">
        <v>41.64</v>
      </c>
      <c r="O24" t="n">
        <v>25027.94</v>
      </c>
      <c r="P24" t="n">
        <v>501.31</v>
      </c>
      <c r="Q24" t="n">
        <v>796.4</v>
      </c>
      <c r="R24" t="n">
        <v>131.22</v>
      </c>
      <c r="S24" t="n">
        <v>102.58</v>
      </c>
      <c r="T24" t="n">
        <v>10247.87</v>
      </c>
      <c r="U24" t="n">
        <v>0.78</v>
      </c>
      <c r="V24" t="n">
        <v>0.88</v>
      </c>
      <c r="W24" t="n">
        <v>12.3</v>
      </c>
      <c r="X24" t="n">
        <v>0.6</v>
      </c>
      <c r="Y24" t="n">
        <v>1</v>
      </c>
      <c r="Z24" t="n">
        <v>10</v>
      </c>
      <c r="AA24" t="n">
        <v>422.2523976025559</v>
      </c>
      <c r="AB24" t="n">
        <v>577.7443588608694</v>
      </c>
      <c r="AC24" t="n">
        <v>522.6052481204878</v>
      </c>
      <c r="AD24" t="n">
        <v>422252.3976025559</v>
      </c>
      <c r="AE24" t="n">
        <v>577744.3588608694</v>
      </c>
      <c r="AF24" t="n">
        <v>2.888142677282864e-06</v>
      </c>
      <c r="AG24" t="n">
        <v>10</v>
      </c>
      <c r="AH24" t="n">
        <v>522605.2481204877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2.1889</v>
      </c>
      <c r="E25" t="n">
        <v>45.68</v>
      </c>
      <c r="F25" t="n">
        <v>42.77</v>
      </c>
      <c r="G25" t="n">
        <v>160.39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14</v>
      </c>
      <c r="N25" t="n">
        <v>42.21</v>
      </c>
      <c r="O25" t="n">
        <v>25222.04</v>
      </c>
      <c r="P25" t="n">
        <v>497.5</v>
      </c>
      <c r="Q25" t="n">
        <v>796.34</v>
      </c>
      <c r="R25" t="n">
        <v>129.85</v>
      </c>
      <c r="S25" t="n">
        <v>102.58</v>
      </c>
      <c r="T25" t="n">
        <v>9565.23</v>
      </c>
      <c r="U25" t="n">
        <v>0.79</v>
      </c>
      <c r="V25" t="n">
        <v>0.88</v>
      </c>
      <c r="W25" t="n">
        <v>12.3</v>
      </c>
      <c r="X25" t="n">
        <v>0.5600000000000001</v>
      </c>
      <c r="Y25" t="n">
        <v>1</v>
      </c>
      <c r="Z25" t="n">
        <v>10</v>
      </c>
      <c r="AA25" t="n">
        <v>419.2879894115998</v>
      </c>
      <c r="AB25" t="n">
        <v>573.6883247935439</v>
      </c>
      <c r="AC25" t="n">
        <v>518.9363162518681</v>
      </c>
      <c r="AD25" t="n">
        <v>419287.9894115998</v>
      </c>
      <c r="AE25" t="n">
        <v>573688.3247935439</v>
      </c>
      <c r="AF25" t="n">
        <v>2.892900519976416e-06</v>
      </c>
      <c r="AG25" t="n">
        <v>10</v>
      </c>
      <c r="AH25" t="n">
        <v>518936.3162518681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2.1889</v>
      </c>
      <c r="E26" t="n">
        <v>45.68</v>
      </c>
      <c r="F26" t="n">
        <v>42.77</v>
      </c>
      <c r="G26" t="n">
        <v>160.39</v>
      </c>
      <c r="H26" t="n">
        <v>2.17</v>
      </c>
      <c r="I26" t="n">
        <v>16</v>
      </c>
      <c r="J26" t="n">
        <v>204.19</v>
      </c>
      <c r="K26" t="n">
        <v>51.39</v>
      </c>
      <c r="L26" t="n">
        <v>25</v>
      </c>
      <c r="M26" t="n">
        <v>14</v>
      </c>
      <c r="N26" t="n">
        <v>42.79</v>
      </c>
      <c r="O26" t="n">
        <v>25417.05</v>
      </c>
      <c r="P26" t="n">
        <v>495.58</v>
      </c>
      <c r="Q26" t="n">
        <v>796.37</v>
      </c>
      <c r="R26" t="n">
        <v>130.14</v>
      </c>
      <c r="S26" t="n">
        <v>102.58</v>
      </c>
      <c r="T26" t="n">
        <v>9710.51</v>
      </c>
      <c r="U26" t="n">
        <v>0.79</v>
      </c>
      <c r="V26" t="n">
        <v>0.88</v>
      </c>
      <c r="W26" t="n">
        <v>12.29</v>
      </c>
      <c r="X26" t="n">
        <v>0.5600000000000001</v>
      </c>
      <c r="Y26" t="n">
        <v>1</v>
      </c>
      <c r="Z26" t="n">
        <v>10</v>
      </c>
      <c r="AA26" t="n">
        <v>418.0946319662436</v>
      </c>
      <c r="AB26" t="n">
        <v>572.0555204895927</v>
      </c>
      <c r="AC26" t="n">
        <v>517.4593444990307</v>
      </c>
      <c r="AD26" t="n">
        <v>418094.6319662436</v>
      </c>
      <c r="AE26" t="n">
        <v>572055.5204895927</v>
      </c>
      <c r="AF26" t="n">
        <v>2.892900519976416e-06</v>
      </c>
      <c r="AG26" t="n">
        <v>10</v>
      </c>
      <c r="AH26" t="n">
        <v>517459.3444990308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2.1919</v>
      </c>
      <c r="E27" t="n">
        <v>45.62</v>
      </c>
      <c r="F27" t="n">
        <v>42.74</v>
      </c>
      <c r="G27" t="n">
        <v>170.97</v>
      </c>
      <c r="H27" t="n">
        <v>2.24</v>
      </c>
      <c r="I27" t="n">
        <v>15</v>
      </c>
      <c r="J27" t="n">
        <v>205.77</v>
      </c>
      <c r="K27" t="n">
        <v>51.39</v>
      </c>
      <c r="L27" t="n">
        <v>26</v>
      </c>
      <c r="M27" t="n">
        <v>13</v>
      </c>
      <c r="N27" t="n">
        <v>43.38</v>
      </c>
      <c r="O27" t="n">
        <v>25612.75</v>
      </c>
      <c r="P27" t="n">
        <v>494.44</v>
      </c>
      <c r="Q27" t="n">
        <v>796.33</v>
      </c>
      <c r="R27" t="n">
        <v>129.04</v>
      </c>
      <c r="S27" t="n">
        <v>102.58</v>
      </c>
      <c r="T27" t="n">
        <v>9168.950000000001</v>
      </c>
      <c r="U27" t="n">
        <v>0.79</v>
      </c>
      <c r="V27" t="n">
        <v>0.88</v>
      </c>
      <c r="W27" t="n">
        <v>12.29</v>
      </c>
      <c r="X27" t="n">
        <v>0.53</v>
      </c>
      <c r="Y27" t="n">
        <v>1</v>
      </c>
      <c r="Z27" t="n">
        <v>10</v>
      </c>
      <c r="AA27" t="n">
        <v>416.8989681088576</v>
      </c>
      <c r="AB27" t="n">
        <v>570.4195604509506</v>
      </c>
      <c r="AC27" t="n">
        <v>515.9795181903924</v>
      </c>
      <c r="AD27" t="n">
        <v>416898.9681088576</v>
      </c>
      <c r="AE27" t="n">
        <v>570419.5604509506</v>
      </c>
      <c r="AF27" t="n">
        <v>2.896865388887709e-06</v>
      </c>
      <c r="AG27" t="n">
        <v>10</v>
      </c>
      <c r="AH27" t="n">
        <v>515979.5181903924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2.1966</v>
      </c>
      <c r="E28" t="n">
        <v>45.52</v>
      </c>
      <c r="F28" t="n">
        <v>42.68</v>
      </c>
      <c r="G28" t="n">
        <v>182.9</v>
      </c>
      <c r="H28" t="n">
        <v>2.31</v>
      </c>
      <c r="I28" t="n">
        <v>14</v>
      </c>
      <c r="J28" t="n">
        <v>207.37</v>
      </c>
      <c r="K28" t="n">
        <v>51.39</v>
      </c>
      <c r="L28" t="n">
        <v>27</v>
      </c>
      <c r="M28" t="n">
        <v>12</v>
      </c>
      <c r="N28" t="n">
        <v>43.97</v>
      </c>
      <c r="O28" t="n">
        <v>25809.25</v>
      </c>
      <c r="P28" t="n">
        <v>488.9</v>
      </c>
      <c r="Q28" t="n">
        <v>796.34</v>
      </c>
      <c r="R28" t="n">
        <v>126.88</v>
      </c>
      <c r="S28" t="n">
        <v>102.58</v>
      </c>
      <c r="T28" t="n">
        <v>8092.88</v>
      </c>
      <c r="U28" t="n">
        <v>0.8100000000000001</v>
      </c>
      <c r="V28" t="n">
        <v>0.88</v>
      </c>
      <c r="W28" t="n">
        <v>12.29</v>
      </c>
      <c r="X28" t="n">
        <v>0.47</v>
      </c>
      <c r="Y28" t="n">
        <v>1</v>
      </c>
      <c r="Z28" t="n">
        <v>10</v>
      </c>
      <c r="AA28" t="n">
        <v>412.6975108351073</v>
      </c>
      <c r="AB28" t="n">
        <v>564.6709412537923</v>
      </c>
      <c r="AC28" t="n">
        <v>510.7795391411732</v>
      </c>
      <c r="AD28" t="n">
        <v>412697.5108351073</v>
      </c>
      <c r="AE28" t="n">
        <v>564670.9412537923</v>
      </c>
      <c r="AF28" t="n">
        <v>2.903077016848735e-06</v>
      </c>
      <c r="AG28" t="n">
        <v>10</v>
      </c>
      <c r="AH28" t="n">
        <v>510779.5391411732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2.1961</v>
      </c>
      <c r="E29" t="n">
        <v>45.53</v>
      </c>
      <c r="F29" t="n">
        <v>42.69</v>
      </c>
      <c r="G29" t="n">
        <v>182.95</v>
      </c>
      <c r="H29" t="n">
        <v>2.38</v>
      </c>
      <c r="I29" t="n">
        <v>14</v>
      </c>
      <c r="J29" t="n">
        <v>208.97</v>
      </c>
      <c r="K29" t="n">
        <v>51.39</v>
      </c>
      <c r="L29" t="n">
        <v>28</v>
      </c>
      <c r="M29" t="n">
        <v>12</v>
      </c>
      <c r="N29" t="n">
        <v>44.57</v>
      </c>
      <c r="O29" t="n">
        <v>26006.56</v>
      </c>
      <c r="P29" t="n">
        <v>489.63</v>
      </c>
      <c r="Q29" t="n">
        <v>796.35</v>
      </c>
      <c r="R29" t="n">
        <v>127.27</v>
      </c>
      <c r="S29" t="n">
        <v>102.58</v>
      </c>
      <c r="T29" t="n">
        <v>8289.52</v>
      </c>
      <c r="U29" t="n">
        <v>0.8100000000000001</v>
      </c>
      <c r="V29" t="n">
        <v>0.88</v>
      </c>
      <c r="W29" t="n">
        <v>12.29</v>
      </c>
      <c r="X29" t="n">
        <v>0.47</v>
      </c>
      <c r="Y29" t="n">
        <v>1</v>
      </c>
      <c r="Z29" t="n">
        <v>10</v>
      </c>
      <c r="AA29" t="n">
        <v>413.2334541673816</v>
      </c>
      <c r="AB29" t="n">
        <v>565.4042425651611</v>
      </c>
      <c r="AC29" t="n">
        <v>511.4428552045798</v>
      </c>
      <c r="AD29" t="n">
        <v>413233.4541673816</v>
      </c>
      <c r="AE29" t="n">
        <v>565404.2425651611</v>
      </c>
      <c r="AF29" t="n">
        <v>2.902416205363519e-06</v>
      </c>
      <c r="AG29" t="n">
        <v>10</v>
      </c>
      <c r="AH29" t="n">
        <v>511442.8552045798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2.1999</v>
      </c>
      <c r="E30" t="n">
        <v>45.46</v>
      </c>
      <c r="F30" t="n">
        <v>42.64</v>
      </c>
      <c r="G30" t="n">
        <v>196.82</v>
      </c>
      <c r="H30" t="n">
        <v>2.45</v>
      </c>
      <c r="I30" t="n">
        <v>13</v>
      </c>
      <c r="J30" t="n">
        <v>210.57</v>
      </c>
      <c r="K30" t="n">
        <v>51.39</v>
      </c>
      <c r="L30" t="n">
        <v>29</v>
      </c>
      <c r="M30" t="n">
        <v>11</v>
      </c>
      <c r="N30" t="n">
        <v>45.18</v>
      </c>
      <c r="O30" t="n">
        <v>26204.71</v>
      </c>
      <c r="P30" t="n">
        <v>483.44</v>
      </c>
      <c r="Q30" t="n">
        <v>796.41</v>
      </c>
      <c r="R30" t="n">
        <v>125.55</v>
      </c>
      <c r="S30" t="n">
        <v>102.58</v>
      </c>
      <c r="T30" t="n">
        <v>7433.66</v>
      </c>
      <c r="U30" t="n">
        <v>0.82</v>
      </c>
      <c r="V30" t="n">
        <v>0.88</v>
      </c>
      <c r="W30" t="n">
        <v>12.3</v>
      </c>
      <c r="X30" t="n">
        <v>0.43</v>
      </c>
      <c r="Y30" t="n">
        <v>1</v>
      </c>
      <c r="Z30" t="n">
        <v>10</v>
      </c>
      <c r="AA30" t="n">
        <v>408.7887991559362</v>
      </c>
      <c r="AB30" t="n">
        <v>559.3228694941614</v>
      </c>
      <c r="AC30" t="n">
        <v>505.9418798442156</v>
      </c>
      <c r="AD30" t="n">
        <v>408788.7991559362</v>
      </c>
      <c r="AE30" t="n">
        <v>559322.8694941615</v>
      </c>
      <c r="AF30" t="n">
        <v>2.907438372651157e-06</v>
      </c>
      <c r="AG30" t="n">
        <v>10</v>
      </c>
      <c r="AH30" t="n">
        <v>505941.8798442156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2.1989</v>
      </c>
      <c r="E31" t="n">
        <v>45.48</v>
      </c>
      <c r="F31" t="n">
        <v>42.66</v>
      </c>
      <c r="G31" t="n">
        <v>196.91</v>
      </c>
      <c r="H31" t="n">
        <v>2.51</v>
      </c>
      <c r="I31" t="n">
        <v>13</v>
      </c>
      <c r="J31" t="n">
        <v>212.19</v>
      </c>
      <c r="K31" t="n">
        <v>51.39</v>
      </c>
      <c r="L31" t="n">
        <v>30</v>
      </c>
      <c r="M31" t="n">
        <v>11</v>
      </c>
      <c r="N31" t="n">
        <v>45.79</v>
      </c>
      <c r="O31" t="n">
        <v>26403.69</v>
      </c>
      <c r="P31" t="n">
        <v>486.36</v>
      </c>
      <c r="Q31" t="n">
        <v>796.36</v>
      </c>
      <c r="R31" t="n">
        <v>126.45</v>
      </c>
      <c r="S31" t="n">
        <v>102.58</v>
      </c>
      <c r="T31" t="n">
        <v>7884.24</v>
      </c>
      <c r="U31" t="n">
        <v>0.8100000000000001</v>
      </c>
      <c r="V31" t="n">
        <v>0.88</v>
      </c>
      <c r="W31" t="n">
        <v>12.29</v>
      </c>
      <c r="X31" t="n">
        <v>0.45</v>
      </c>
      <c r="Y31" t="n">
        <v>1</v>
      </c>
      <c r="Z31" t="n">
        <v>10</v>
      </c>
      <c r="AA31" t="n">
        <v>410.7608654023666</v>
      </c>
      <c r="AB31" t="n">
        <v>562.02113753395</v>
      </c>
      <c r="AC31" t="n">
        <v>508.3826289693296</v>
      </c>
      <c r="AD31" t="n">
        <v>410760.8654023666</v>
      </c>
      <c r="AE31" t="n">
        <v>562021.1375339499</v>
      </c>
      <c r="AF31" t="n">
        <v>2.906116749680726e-06</v>
      </c>
      <c r="AG31" t="n">
        <v>10</v>
      </c>
      <c r="AH31" t="n">
        <v>508382.6289693296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2.1979</v>
      </c>
      <c r="E32" t="n">
        <v>45.5</v>
      </c>
      <c r="F32" t="n">
        <v>42.68</v>
      </c>
      <c r="G32" t="n">
        <v>197</v>
      </c>
      <c r="H32" t="n">
        <v>2.58</v>
      </c>
      <c r="I32" t="n">
        <v>13</v>
      </c>
      <c r="J32" t="n">
        <v>213.81</v>
      </c>
      <c r="K32" t="n">
        <v>51.39</v>
      </c>
      <c r="L32" t="n">
        <v>31</v>
      </c>
      <c r="M32" t="n">
        <v>11</v>
      </c>
      <c r="N32" t="n">
        <v>46.41</v>
      </c>
      <c r="O32" t="n">
        <v>26603.52</v>
      </c>
      <c r="P32" t="n">
        <v>480.58</v>
      </c>
      <c r="Q32" t="n">
        <v>796.39</v>
      </c>
      <c r="R32" t="n">
        <v>127.07</v>
      </c>
      <c r="S32" t="n">
        <v>102.58</v>
      </c>
      <c r="T32" t="n">
        <v>8189.95</v>
      </c>
      <c r="U32" t="n">
        <v>0.8100000000000001</v>
      </c>
      <c r="V32" t="n">
        <v>0.88</v>
      </c>
      <c r="W32" t="n">
        <v>12.29</v>
      </c>
      <c r="X32" t="n">
        <v>0.47</v>
      </c>
      <c r="Y32" t="n">
        <v>1</v>
      </c>
      <c r="Z32" t="n">
        <v>10</v>
      </c>
      <c r="AA32" t="n">
        <v>407.3494675464073</v>
      </c>
      <c r="AB32" t="n">
        <v>557.3535124871747</v>
      </c>
      <c r="AC32" t="n">
        <v>504.1604755059657</v>
      </c>
      <c r="AD32" t="n">
        <v>407349.4675464072</v>
      </c>
      <c r="AE32" t="n">
        <v>557353.5124871747</v>
      </c>
      <c r="AF32" t="n">
        <v>2.904795126710295e-06</v>
      </c>
      <c r="AG32" t="n">
        <v>10</v>
      </c>
      <c r="AH32" t="n">
        <v>504160.4755059658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2.2027</v>
      </c>
      <c r="E33" t="n">
        <v>45.4</v>
      </c>
      <c r="F33" t="n">
        <v>42.62</v>
      </c>
      <c r="G33" t="n">
        <v>213.09</v>
      </c>
      <c r="H33" t="n">
        <v>2.64</v>
      </c>
      <c r="I33" t="n">
        <v>12</v>
      </c>
      <c r="J33" t="n">
        <v>215.43</v>
      </c>
      <c r="K33" t="n">
        <v>51.39</v>
      </c>
      <c r="L33" t="n">
        <v>32</v>
      </c>
      <c r="M33" t="n">
        <v>10</v>
      </c>
      <c r="N33" t="n">
        <v>47.04</v>
      </c>
      <c r="O33" t="n">
        <v>26804.21</v>
      </c>
      <c r="P33" t="n">
        <v>478.77</v>
      </c>
      <c r="Q33" t="n">
        <v>796.34</v>
      </c>
      <c r="R33" t="n">
        <v>124.96</v>
      </c>
      <c r="S33" t="n">
        <v>102.58</v>
      </c>
      <c r="T33" t="n">
        <v>7144.39</v>
      </c>
      <c r="U33" t="n">
        <v>0.82</v>
      </c>
      <c r="V33" t="n">
        <v>0.88</v>
      </c>
      <c r="W33" t="n">
        <v>12.29</v>
      </c>
      <c r="X33" t="n">
        <v>0.41</v>
      </c>
      <c r="Y33" t="n">
        <v>1</v>
      </c>
      <c r="Z33" t="n">
        <v>10</v>
      </c>
      <c r="AA33" t="n">
        <v>405.4688876121964</v>
      </c>
      <c r="AB33" t="n">
        <v>554.7804200558561</v>
      </c>
      <c r="AC33" t="n">
        <v>501.8329554049344</v>
      </c>
      <c r="AD33" t="n">
        <v>405468.8876121964</v>
      </c>
      <c r="AE33" t="n">
        <v>554780.4200558561</v>
      </c>
      <c r="AF33" t="n">
        <v>2.911138916968364e-06</v>
      </c>
      <c r="AG33" t="n">
        <v>10</v>
      </c>
      <c r="AH33" t="n">
        <v>501832.9554049344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2.2029</v>
      </c>
      <c r="E34" t="n">
        <v>45.4</v>
      </c>
      <c r="F34" t="n">
        <v>42.62</v>
      </c>
      <c r="G34" t="n">
        <v>213.08</v>
      </c>
      <c r="H34" t="n">
        <v>2.7</v>
      </c>
      <c r="I34" t="n">
        <v>12</v>
      </c>
      <c r="J34" t="n">
        <v>217.07</v>
      </c>
      <c r="K34" t="n">
        <v>51.39</v>
      </c>
      <c r="L34" t="n">
        <v>33</v>
      </c>
      <c r="M34" t="n">
        <v>10</v>
      </c>
      <c r="N34" t="n">
        <v>47.68</v>
      </c>
      <c r="O34" t="n">
        <v>27005.77</v>
      </c>
      <c r="P34" t="n">
        <v>477.17</v>
      </c>
      <c r="Q34" t="n">
        <v>796.36</v>
      </c>
      <c r="R34" t="n">
        <v>124.92</v>
      </c>
      <c r="S34" t="n">
        <v>102.58</v>
      </c>
      <c r="T34" t="n">
        <v>7124.07</v>
      </c>
      <c r="U34" t="n">
        <v>0.82</v>
      </c>
      <c r="V34" t="n">
        <v>0.88</v>
      </c>
      <c r="W34" t="n">
        <v>12.29</v>
      </c>
      <c r="X34" t="n">
        <v>0.4</v>
      </c>
      <c r="Y34" t="n">
        <v>1</v>
      </c>
      <c r="Z34" t="n">
        <v>10</v>
      </c>
      <c r="AA34" t="n">
        <v>404.4510065959932</v>
      </c>
      <c r="AB34" t="n">
        <v>553.3877103437458</v>
      </c>
      <c r="AC34" t="n">
        <v>500.5731639530673</v>
      </c>
      <c r="AD34" t="n">
        <v>404451.0065959932</v>
      </c>
      <c r="AE34" t="n">
        <v>553387.7103437458</v>
      </c>
      <c r="AF34" t="n">
        <v>2.91140324156245e-06</v>
      </c>
      <c r="AG34" t="n">
        <v>10</v>
      </c>
      <c r="AH34" t="n">
        <v>500573.1639530673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2.206</v>
      </c>
      <c r="E35" t="n">
        <v>45.33</v>
      </c>
      <c r="F35" t="n">
        <v>42.59</v>
      </c>
      <c r="G35" t="n">
        <v>232.28</v>
      </c>
      <c r="H35" t="n">
        <v>2.76</v>
      </c>
      <c r="I35" t="n">
        <v>11</v>
      </c>
      <c r="J35" t="n">
        <v>218.71</v>
      </c>
      <c r="K35" t="n">
        <v>51.39</v>
      </c>
      <c r="L35" t="n">
        <v>34</v>
      </c>
      <c r="M35" t="n">
        <v>7</v>
      </c>
      <c r="N35" t="n">
        <v>48.32</v>
      </c>
      <c r="O35" t="n">
        <v>27208.22</v>
      </c>
      <c r="P35" t="n">
        <v>472.61</v>
      </c>
      <c r="Q35" t="n">
        <v>796.39</v>
      </c>
      <c r="R35" t="n">
        <v>123.61</v>
      </c>
      <c r="S35" t="n">
        <v>102.58</v>
      </c>
      <c r="T35" t="n">
        <v>6472.98</v>
      </c>
      <c r="U35" t="n">
        <v>0.83</v>
      </c>
      <c r="V35" t="n">
        <v>0.88</v>
      </c>
      <c r="W35" t="n">
        <v>12.29</v>
      </c>
      <c r="X35" t="n">
        <v>0.37</v>
      </c>
      <c r="Y35" t="n">
        <v>1</v>
      </c>
      <c r="Z35" t="n">
        <v>10</v>
      </c>
      <c r="AA35" t="n">
        <v>401.1575474611578</v>
      </c>
      <c r="AB35" t="n">
        <v>548.8814542583016</v>
      </c>
      <c r="AC35" t="n">
        <v>496.4969786238478</v>
      </c>
      <c r="AD35" t="n">
        <v>401157.5474611578</v>
      </c>
      <c r="AE35" t="n">
        <v>548881.4542583015</v>
      </c>
      <c r="AF35" t="n">
        <v>2.915500272770786e-06</v>
      </c>
      <c r="AG35" t="n">
        <v>10</v>
      </c>
      <c r="AH35" t="n">
        <v>496496.9786238478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2.2056</v>
      </c>
      <c r="E36" t="n">
        <v>45.34</v>
      </c>
      <c r="F36" t="n">
        <v>42.59</v>
      </c>
      <c r="G36" t="n">
        <v>232.33</v>
      </c>
      <c r="H36" t="n">
        <v>2.82</v>
      </c>
      <c r="I36" t="n">
        <v>11</v>
      </c>
      <c r="J36" t="n">
        <v>220.36</v>
      </c>
      <c r="K36" t="n">
        <v>51.39</v>
      </c>
      <c r="L36" t="n">
        <v>35</v>
      </c>
      <c r="M36" t="n">
        <v>7</v>
      </c>
      <c r="N36" t="n">
        <v>48.97</v>
      </c>
      <c r="O36" t="n">
        <v>27411.55</v>
      </c>
      <c r="P36" t="n">
        <v>474.16</v>
      </c>
      <c r="Q36" t="n">
        <v>796.39</v>
      </c>
      <c r="R36" t="n">
        <v>123.97</v>
      </c>
      <c r="S36" t="n">
        <v>102.58</v>
      </c>
      <c r="T36" t="n">
        <v>6651.93</v>
      </c>
      <c r="U36" t="n">
        <v>0.83</v>
      </c>
      <c r="V36" t="n">
        <v>0.88</v>
      </c>
      <c r="W36" t="n">
        <v>12.29</v>
      </c>
      <c r="X36" t="n">
        <v>0.38</v>
      </c>
      <c r="Y36" t="n">
        <v>1</v>
      </c>
      <c r="Z36" t="n">
        <v>10</v>
      </c>
      <c r="AA36" t="n">
        <v>402.1722589846694</v>
      </c>
      <c r="AB36" t="n">
        <v>550.2698273306833</v>
      </c>
      <c r="AC36" t="n">
        <v>497.7528473187953</v>
      </c>
      <c r="AD36" t="n">
        <v>402172.2589846695</v>
      </c>
      <c r="AE36" t="n">
        <v>550269.8273306832</v>
      </c>
      <c r="AF36" t="n">
        <v>2.914971623582613e-06</v>
      </c>
      <c r="AG36" t="n">
        <v>10</v>
      </c>
      <c r="AH36" t="n">
        <v>497752.8473187953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2.2056</v>
      </c>
      <c r="E37" t="n">
        <v>45.34</v>
      </c>
      <c r="F37" t="n">
        <v>42.59</v>
      </c>
      <c r="G37" t="n">
        <v>232.33</v>
      </c>
      <c r="H37" t="n">
        <v>2.88</v>
      </c>
      <c r="I37" t="n">
        <v>11</v>
      </c>
      <c r="J37" t="n">
        <v>222.01</v>
      </c>
      <c r="K37" t="n">
        <v>51.39</v>
      </c>
      <c r="L37" t="n">
        <v>36</v>
      </c>
      <c r="M37" t="n">
        <v>2</v>
      </c>
      <c r="N37" t="n">
        <v>49.62</v>
      </c>
      <c r="O37" t="n">
        <v>27615.8</v>
      </c>
      <c r="P37" t="n">
        <v>474.49</v>
      </c>
      <c r="Q37" t="n">
        <v>796.4</v>
      </c>
      <c r="R37" t="n">
        <v>123.79</v>
      </c>
      <c r="S37" t="n">
        <v>102.58</v>
      </c>
      <c r="T37" t="n">
        <v>6561.84</v>
      </c>
      <c r="U37" t="n">
        <v>0.83</v>
      </c>
      <c r="V37" t="n">
        <v>0.88</v>
      </c>
      <c r="W37" t="n">
        <v>12.3</v>
      </c>
      <c r="X37" t="n">
        <v>0.38</v>
      </c>
      <c r="Y37" t="n">
        <v>1</v>
      </c>
      <c r="Z37" t="n">
        <v>10</v>
      </c>
      <c r="AA37" t="n">
        <v>402.3758142901528</v>
      </c>
      <c r="AB37" t="n">
        <v>550.5483406798719</v>
      </c>
      <c r="AC37" t="n">
        <v>498.0047797448332</v>
      </c>
      <c r="AD37" t="n">
        <v>402375.8142901529</v>
      </c>
      <c r="AE37" t="n">
        <v>550548.3406798718</v>
      </c>
      <c r="AF37" t="n">
        <v>2.914971623582613e-06</v>
      </c>
      <c r="AG37" t="n">
        <v>10</v>
      </c>
      <c r="AH37" t="n">
        <v>498004.7797448332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2.2058</v>
      </c>
      <c r="E38" t="n">
        <v>45.33</v>
      </c>
      <c r="F38" t="n">
        <v>42.59</v>
      </c>
      <c r="G38" t="n">
        <v>232.31</v>
      </c>
      <c r="H38" t="n">
        <v>2.94</v>
      </c>
      <c r="I38" t="n">
        <v>11</v>
      </c>
      <c r="J38" t="n">
        <v>223.68</v>
      </c>
      <c r="K38" t="n">
        <v>51.39</v>
      </c>
      <c r="L38" t="n">
        <v>37</v>
      </c>
      <c r="M38" t="n">
        <v>2</v>
      </c>
      <c r="N38" t="n">
        <v>50.29</v>
      </c>
      <c r="O38" t="n">
        <v>27821.09</v>
      </c>
      <c r="P38" t="n">
        <v>476.11</v>
      </c>
      <c r="Q38" t="n">
        <v>796.46</v>
      </c>
      <c r="R38" t="n">
        <v>123.57</v>
      </c>
      <c r="S38" t="n">
        <v>102.58</v>
      </c>
      <c r="T38" t="n">
        <v>6454.18</v>
      </c>
      <c r="U38" t="n">
        <v>0.83</v>
      </c>
      <c r="V38" t="n">
        <v>0.88</v>
      </c>
      <c r="W38" t="n">
        <v>12.3</v>
      </c>
      <c r="X38" t="n">
        <v>0.38</v>
      </c>
      <c r="Y38" t="n">
        <v>1</v>
      </c>
      <c r="Z38" t="n">
        <v>10</v>
      </c>
      <c r="AA38" t="n">
        <v>403.3455781719517</v>
      </c>
      <c r="AB38" t="n">
        <v>551.8752144059119</v>
      </c>
      <c r="AC38" t="n">
        <v>499.2050185047391</v>
      </c>
      <c r="AD38" t="n">
        <v>403345.5781719517</v>
      </c>
      <c r="AE38" t="n">
        <v>551875.214405912</v>
      </c>
      <c r="AF38" t="n">
        <v>2.9152359481767e-06</v>
      </c>
      <c r="AG38" t="n">
        <v>10</v>
      </c>
      <c r="AH38" t="n">
        <v>499205.0185047392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2.2049</v>
      </c>
      <c r="E39" t="n">
        <v>45.35</v>
      </c>
      <c r="F39" t="n">
        <v>42.61</v>
      </c>
      <c r="G39" t="n">
        <v>232.41</v>
      </c>
      <c r="H39" t="n">
        <v>3</v>
      </c>
      <c r="I39" t="n">
        <v>11</v>
      </c>
      <c r="J39" t="n">
        <v>225.35</v>
      </c>
      <c r="K39" t="n">
        <v>51.39</v>
      </c>
      <c r="L39" t="n">
        <v>38</v>
      </c>
      <c r="M39" t="n">
        <v>1</v>
      </c>
      <c r="N39" t="n">
        <v>50.96</v>
      </c>
      <c r="O39" t="n">
        <v>28027.19</v>
      </c>
      <c r="P39" t="n">
        <v>478.68</v>
      </c>
      <c r="Q39" t="n">
        <v>796.41</v>
      </c>
      <c r="R39" t="n">
        <v>124.24</v>
      </c>
      <c r="S39" t="n">
        <v>102.58</v>
      </c>
      <c r="T39" t="n">
        <v>6784.93</v>
      </c>
      <c r="U39" t="n">
        <v>0.83</v>
      </c>
      <c r="V39" t="n">
        <v>0.88</v>
      </c>
      <c r="W39" t="n">
        <v>12.3</v>
      </c>
      <c r="X39" t="n">
        <v>0.4</v>
      </c>
      <c r="Y39" t="n">
        <v>1</v>
      </c>
      <c r="Z39" t="n">
        <v>10</v>
      </c>
      <c r="AA39" t="n">
        <v>405.0790902916493</v>
      </c>
      <c r="AB39" t="n">
        <v>554.2470821652396</v>
      </c>
      <c r="AC39" t="n">
        <v>501.3505185340538</v>
      </c>
      <c r="AD39" t="n">
        <v>405079.0902916493</v>
      </c>
      <c r="AE39" t="n">
        <v>554247.0821652396</v>
      </c>
      <c r="AF39" t="n">
        <v>2.914046487503311e-06</v>
      </c>
      <c r="AG39" t="n">
        <v>10</v>
      </c>
      <c r="AH39" t="n">
        <v>501350.5185340538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2.2048</v>
      </c>
      <c r="E40" t="n">
        <v>45.36</v>
      </c>
      <c r="F40" t="n">
        <v>42.61</v>
      </c>
      <c r="G40" t="n">
        <v>232.42</v>
      </c>
      <c r="H40" t="n">
        <v>3.05</v>
      </c>
      <c r="I40" t="n">
        <v>11</v>
      </c>
      <c r="J40" t="n">
        <v>227.03</v>
      </c>
      <c r="K40" t="n">
        <v>51.39</v>
      </c>
      <c r="L40" t="n">
        <v>39</v>
      </c>
      <c r="M40" t="n">
        <v>0</v>
      </c>
      <c r="N40" t="n">
        <v>51.64</v>
      </c>
      <c r="O40" t="n">
        <v>28234.24</v>
      </c>
      <c r="P40" t="n">
        <v>481.85</v>
      </c>
      <c r="Q40" t="n">
        <v>796.39</v>
      </c>
      <c r="R40" t="n">
        <v>124.19</v>
      </c>
      <c r="S40" t="n">
        <v>102.58</v>
      </c>
      <c r="T40" t="n">
        <v>6763.43</v>
      </c>
      <c r="U40" t="n">
        <v>0.83</v>
      </c>
      <c r="V40" t="n">
        <v>0.88</v>
      </c>
      <c r="W40" t="n">
        <v>12.3</v>
      </c>
      <c r="X40" t="n">
        <v>0.4</v>
      </c>
      <c r="Y40" t="n">
        <v>1</v>
      </c>
      <c r="Z40" t="n">
        <v>10</v>
      </c>
      <c r="AA40" t="n">
        <v>407.0500021732204</v>
      </c>
      <c r="AB40" t="n">
        <v>556.9437707521006</v>
      </c>
      <c r="AC40" t="n">
        <v>503.7898389470111</v>
      </c>
      <c r="AD40" t="n">
        <v>407050.0021732204</v>
      </c>
      <c r="AE40" t="n">
        <v>556943.7707521006</v>
      </c>
      <c r="AF40" t="n">
        <v>2.913914325206269e-06</v>
      </c>
      <c r="AG40" t="n">
        <v>10</v>
      </c>
      <c r="AH40" t="n">
        <v>503789.8389470111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1.8466</v>
      </c>
      <c r="E2" t="n">
        <v>54.15</v>
      </c>
      <c r="F2" t="n">
        <v>49.92</v>
      </c>
      <c r="G2" t="n">
        <v>14.76</v>
      </c>
      <c r="H2" t="n">
        <v>0.34</v>
      </c>
      <c r="I2" t="n">
        <v>203</v>
      </c>
      <c r="J2" t="n">
        <v>51.33</v>
      </c>
      <c r="K2" t="n">
        <v>24.83</v>
      </c>
      <c r="L2" t="n">
        <v>1</v>
      </c>
      <c r="M2" t="n">
        <v>201</v>
      </c>
      <c r="N2" t="n">
        <v>5.51</v>
      </c>
      <c r="O2" t="n">
        <v>6564.78</v>
      </c>
      <c r="P2" t="n">
        <v>279.76</v>
      </c>
      <c r="Q2" t="n">
        <v>796.84</v>
      </c>
      <c r="R2" t="n">
        <v>367.82</v>
      </c>
      <c r="S2" t="n">
        <v>102.58</v>
      </c>
      <c r="T2" t="n">
        <v>127615.78</v>
      </c>
      <c r="U2" t="n">
        <v>0.28</v>
      </c>
      <c r="V2" t="n">
        <v>0.75</v>
      </c>
      <c r="W2" t="n">
        <v>12.62</v>
      </c>
      <c r="X2" t="n">
        <v>7.7</v>
      </c>
      <c r="Y2" t="n">
        <v>1</v>
      </c>
      <c r="Z2" t="n">
        <v>10</v>
      </c>
      <c r="AA2" t="n">
        <v>319.3140601584169</v>
      </c>
      <c r="AB2" t="n">
        <v>436.8995842508606</v>
      </c>
      <c r="AC2" t="n">
        <v>395.2025011223754</v>
      </c>
      <c r="AD2" t="n">
        <v>319314.0601584169</v>
      </c>
      <c r="AE2" t="n">
        <v>436899.5842508606</v>
      </c>
      <c r="AF2" t="n">
        <v>2.592613087281522e-06</v>
      </c>
      <c r="AG2" t="n">
        <v>12</v>
      </c>
      <c r="AH2" t="n">
        <v>395202.5011223754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2.0678</v>
      </c>
      <c r="E3" t="n">
        <v>48.36</v>
      </c>
      <c r="F3" t="n">
        <v>45.53</v>
      </c>
      <c r="G3" t="n">
        <v>30.69</v>
      </c>
      <c r="H3" t="n">
        <v>0.66</v>
      </c>
      <c r="I3" t="n">
        <v>89</v>
      </c>
      <c r="J3" t="n">
        <v>52.47</v>
      </c>
      <c r="K3" t="n">
        <v>24.83</v>
      </c>
      <c r="L3" t="n">
        <v>2</v>
      </c>
      <c r="M3" t="n">
        <v>87</v>
      </c>
      <c r="N3" t="n">
        <v>5.64</v>
      </c>
      <c r="O3" t="n">
        <v>6705.1</v>
      </c>
      <c r="P3" t="n">
        <v>243.88</v>
      </c>
      <c r="Q3" t="n">
        <v>796.52</v>
      </c>
      <c r="R3" t="n">
        <v>221.57</v>
      </c>
      <c r="S3" t="n">
        <v>102.58</v>
      </c>
      <c r="T3" t="n">
        <v>55064.67</v>
      </c>
      <c r="U3" t="n">
        <v>0.46</v>
      </c>
      <c r="V3" t="n">
        <v>0.83</v>
      </c>
      <c r="W3" t="n">
        <v>12.42</v>
      </c>
      <c r="X3" t="n">
        <v>3.31</v>
      </c>
      <c r="Y3" t="n">
        <v>1</v>
      </c>
      <c r="Z3" t="n">
        <v>10</v>
      </c>
      <c r="AA3" t="n">
        <v>261.8127748381789</v>
      </c>
      <c r="AB3" t="n">
        <v>358.2237888980395</v>
      </c>
      <c r="AC3" t="n">
        <v>324.0354132558552</v>
      </c>
      <c r="AD3" t="n">
        <v>261812.7748381789</v>
      </c>
      <c r="AE3" t="n">
        <v>358223.7888980395</v>
      </c>
      <c r="AF3" t="n">
        <v>2.903176292581356e-06</v>
      </c>
      <c r="AG3" t="n">
        <v>11</v>
      </c>
      <c r="AH3" t="n">
        <v>324035.4132558553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2.143</v>
      </c>
      <c r="E4" t="n">
        <v>46.66</v>
      </c>
      <c r="F4" t="n">
        <v>44.24</v>
      </c>
      <c r="G4" t="n">
        <v>48.27</v>
      </c>
      <c r="H4" t="n">
        <v>0.97</v>
      </c>
      <c r="I4" t="n">
        <v>55</v>
      </c>
      <c r="J4" t="n">
        <v>53.61</v>
      </c>
      <c r="K4" t="n">
        <v>24.83</v>
      </c>
      <c r="L4" t="n">
        <v>3</v>
      </c>
      <c r="M4" t="n">
        <v>53</v>
      </c>
      <c r="N4" t="n">
        <v>5.78</v>
      </c>
      <c r="O4" t="n">
        <v>6845.59</v>
      </c>
      <c r="P4" t="n">
        <v>224.59</v>
      </c>
      <c r="Q4" t="n">
        <v>796.55</v>
      </c>
      <c r="R4" t="n">
        <v>178.82</v>
      </c>
      <c r="S4" t="n">
        <v>102.58</v>
      </c>
      <c r="T4" t="n">
        <v>33855.44</v>
      </c>
      <c r="U4" t="n">
        <v>0.57</v>
      </c>
      <c r="V4" t="n">
        <v>0.85</v>
      </c>
      <c r="W4" t="n">
        <v>12.37</v>
      </c>
      <c r="X4" t="n">
        <v>2.03</v>
      </c>
      <c r="Y4" t="n">
        <v>1</v>
      </c>
      <c r="Z4" t="n">
        <v>10</v>
      </c>
      <c r="AA4" t="n">
        <v>242.6746583788993</v>
      </c>
      <c r="AB4" t="n">
        <v>332.0381736441872</v>
      </c>
      <c r="AC4" t="n">
        <v>300.3489163701884</v>
      </c>
      <c r="AD4" t="n">
        <v>242674.6583788993</v>
      </c>
      <c r="AE4" t="n">
        <v>332038.1736441872</v>
      </c>
      <c r="AF4" t="n">
        <v>3.008756550440973e-06</v>
      </c>
      <c r="AG4" t="n">
        <v>11</v>
      </c>
      <c r="AH4" t="n">
        <v>300348.9163701884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2.1715</v>
      </c>
      <c r="E5" t="n">
        <v>46.05</v>
      </c>
      <c r="F5" t="n">
        <v>43.79</v>
      </c>
      <c r="G5" t="n">
        <v>62.56</v>
      </c>
      <c r="H5" t="n">
        <v>1.27</v>
      </c>
      <c r="I5" t="n">
        <v>42</v>
      </c>
      <c r="J5" t="n">
        <v>54.75</v>
      </c>
      <c r="K5" t="n">
        <v>24.83</v>
      </c>
      <c r="L5" t="n">
        <v>4</v>
      </c>
      <c r="M5" t="n">
        <v>11</v>
      </c>
      <c r="N5" t="n">
        <v>5.92</v>
      </c>
      <c r="O5" t="n">
        <v>6986.39</v>
      </c>
      <c r="P5" t="n">
        <v>212.71</v>
      </c>
      <c r="Q5" t="n">
        <v>796.6</v>
      </c>
      <c r="R5" t="n">
        <v>162.68</v>
      </c>
      <c r="S5" t="n">
        <v>102.58</v>
      </c>
      <c r="T5" t="n">
        <v>25850.22</v>
      </c>
      <c r="U5" t="n">
        <v>0.63</v>
      </c>
      <c r="V5" t="n">
        <v>0.86</v>
      </c>
      <c r="W5" t="n">
        <v>12.38</v>
      </c>
      <c r="X5" t="n">
        <v>1.57</v>
      </c>
      <c r="Y5" t="n">
        <v>1</v>
      </c>
      <c r="Z5" t="n">
        <v>10</v>
      </c>
      <c r="AA5" t="n">
        <v>225.6769467954104</v>
      </c>
      <c r="AB5" t="n">
        <v>308.7811547695586</v>
      </c>
      <c r="AC5" t="n">
        <v>279.3115147355159</v>
      </c>
      <c r="AD5" t="n">
        <v>225676.9467954104</v>
      </c>
      <c r="AE5" t="n">
        <v>308781.1547695586</v>
      </c>
      <c r="AF5" t="n">
        <v>3.048770344975537e-06</v>
      </c>
      <c r="AG5" t="n">
        <v>10</v>
      </c>
      <c r="AH5" t="n">
        <v>279311.5147355159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2.1729</v>
      </c>
      <c r="E6" t="n">
        <v>46.02</v>
      </c>
      <c r="F6" t="n">
        <v>43.77</v>
      </c>
      <c r="G6" t="n">
        <v>64.06</v>
      </c>
      <c r="H6" t="n">
        <v>1.55</v>
      </c>
      <c r="I6" t="n">
        <v>41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215.85</v>
      </c>
      <c r="Q6" t="n">
        <v>796.63</v>
      </c>
      <c r="R6" t="n">
        <v>161.48</v>
      </c>
      <c r="S6" t="n">
        <v>102.58</v>
      </c>
      <c r="T6" t="n">
        <v>25259.38</v>
      </c>
      <c r="U6" t="n">
        <v>0.64</v>
      </c>
      <c r="V6" t="n">
        <v>0.86</v>
      </c>
      <c r="W6" t="n">
        <v>12.39</v>
      </c>
      <c r="X6" t="n">
        <v>1.56</v>
      </c>
      <c r="Y6" t="n">
        <v>1</v>
      </c>
      <c r="Z6" t="n">
        <v>10</v>
      </c>
      <c r="AA6" t="n">
        <v>227.5367251057209</v>
      </c>
      <c r="AB6" t="n">
        <v>311.3257855013526</v>
      </c>
      <c r="AC6" t="n">
        <v>281.6132894816799</v>
      </c>
      <c r="AD6" t="n">
        <v>227536.7251057209</v>
      </c>
      <c r="AE6" t="n">
        <v>311325.7855013526</v>
      </c>
      <c r="AF6" t="n">
        <v>3.050735934882497e-06</v>
      </c>
      <c r="AG6" t="n">
        <v>10</v>
      </c>
      <c r="AH6" t="n">
        <v>281613.28948168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1.296</v>
      </c>
      <c r="E2" t="n">
        <v>77.16</v>
      </c>
      <c r="F2" t="n">
        <v>61.53</v>
      </c>
      <c r="G2" t="n">
        <v>7.47</v>
      </c>
      <c r="H2" t="n">
        <v>0.13</v>
      </c>
      <c r="I2" t="n">
        <v>494</v>
      </c>
      <c r="J2" t="n">
        <v>133.21</v>
      </c>
      <c r="K2" t="n">
        <v>46.47</v>
      </c>
      <c r="L2" t="n">
        <v>1</v>
      </c>
      <c r="M2" t="n">
        <v>492</v>
      </c>
      <c r="N2" t="n">
        <v>20.75</v>
      </c>
      <c r="O2" t="n">
        <v>16663.42</v>
      </c>
      <c r="P2" t="n">
        <v>678.59</v>
      </c>
      <c r="Q2" t="n">
        <v>798</v>
      </c>
      <c r="R2" t="n">
        <v>757.1</v>
      </c>
      <c r="S2" t="n">
        <v>102.58</v>
      </c>
      <c r="T2" t="n">
        <v>320804.09</v>
      </c>
      <c r="U2" t="n">
        <v>0.14</v>
      </c>
      <c r="V2" t="n">
        <v>0.61</v>
      </c>
      <c r="W2" t="n">
        <v>13.07</v>
      </c>
      <c r="X2" t="n">
        <v>19.28</v>
      </c>
      <c r="Y2" t="n">
        <v>1</v>
      </c>
      <c r="Z2" t="n">
        <v>10</v>
      </c>
      <c r="AA2" t="n">
        <v>912.3108669478829</v>
      </c>
      <c r="AB2" t="n">
        <v>1248.26397647296</v>
      </c>
      <c r="AC2" t="n">
        <v>1129.131414507875</v>
      </c>
      <c r="AD2" t="n">
        <v>912310.8669478829</v>
      </c>
      <c r="AE2" t="n">
        <v>1248263.97647296</v>
      </c>
      <c r="AF2" t="n">
        <v>1.736455133904604e-06</v>
      </c>
      <c r="AG2" t="n">
        <v>17</v>
      </c>
      <c r="AH2" t="n">
        <v>1129131.414507875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1.7461</v>
      </c>
      <c r="E3" t="n">
        <v>57.27</v>
      </c>
      <c r="F3" t="n">
        <v>49.7</v>
      </c>
      <c r="G3" t="n">
        <v>15.06</v>
      </c>
      <c r="H3" t="n">
        <v>0.26</v>
      </c>
      <c r="I3" t="n">
        <v>198</v>
      </c>
      <c r="J3" t="n">
        <v>134.55</v>
      </c>
      <c r="K3" t="n">
        <v>46.47</v>
      </c>
      <c r="L3" t="n">
        <v>2</v>
      </c>
      <c r="M3" t="n">
        <v>196</v>
      </c>
      <c r="N3" t="n">
        <v>21.09</v>
      </c>
      <c r="O3" t="n">
        <v>16828.84</v>
      </c>
      <c r="P3" t="n">
        <v>545.42</v>
      </c>
      <c r="Q3" t="n">
        <v>796.85</v>
      </c>
      <c r="R3" t="n">
        <v>360.89</v>
      </c>
      <c r="S3" t="n">
        <v>102.58</v>
      </c>
      <c r="T3" t="n">
        <v>124178.58</v>
      </c>
      <c r="U3" t="n">
        <v>0.28</v>
      </c>
      <c r="V3" t="n">
        <v>0.76</v>
      </c>
      <c r="W3" t="n">
        <v>12.6</v>
      </c>
      <c r="X3" t="n">
        <v>7.47</v>
      </c>
      <c r="Y3" t="n">
        <v>1</v>
      </c>
      <c r="Z3" t="n">
        <v>10</v>
      </c>
      <c r="AA3" t="n">
        <v>566.6436431584266</v>
      </c>
      <c r="AB3" t="n">
        <v>775.3068311225869</v>
      </c>
      <c r="AC3" t="n">
        <v>701.3126353102183</v>
      </c>
      <c r="AD3" t="n">
        <v>566643.6431584266</v>
      </c>
      <c r="AE3" t="n">
        <v>775306.831122587</v>
      </c>
      <c r="AF3" t="n">
        <v>2.339524930023788e-06</v>
      </c>
      <c r="AG3" t="n">
        <v>13</v>
      </c>
      <c r="AH3" t="n">
        <v>701312.6353102183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1.9077</v>
      </c>
      <c r="E4" t="n">
        <v>52.42</v>
      </c>
      <c r="F4" t="n">
        <v>46.86</v>
      </c>
      <c r="G4" t="n">
        <v>22.68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122</v>
      </c>
      <c r="N4" t="n">
        <v>21.43</v>
      </c>
      <c r="O4" t="n">
        <v>16994.64</v>
      </c>
      <c r="P4" t="n">
        <v>511.11</v>
      </c>
      <c r="Q4" t="n">
        <v>796.64</v>
      </c>
      <c r="R4" t="n">
        <v>266.2</v>
      </c>
      <c r="S4" t="n">
        <v>102.58</v>
      </c>
      <c r="T4" t="n">
        <v>77201.47</v>
      </c>
      <c r="U4" t="n">
        <v>0.39</v>
      </c>
      <c r="V4" t="n">
        <v>0.8</v>
      </c>
      <c r="W4" t="n">
        <v>12.48</v>
      </c>
      <c r="X4" t="n">
        <v>4.64</v>
      </c>
      <c r="Y4" t="n">
        <v>1</v>
      </c>
      <c r="Z4" t="n">
        <v>10</v>
      </c>
      <c r="AA4" t="n">
        <v>492.8663983831832</v>
      </c>
      <c r="AB4" t="n">
        <v>674.3615499987733</v>
      </c>
      <c r="AC4" t="n">
        <v>610.0014301392695</v>
      </c>
      <c r="AD4" t="n">
        <v>492866.3983831832</v>
      </c>
      <c r="AE4" t="n">
        <v>674361.5499987733</v>
      </c>
      <c r="AF4" t="n">
        <v>2.5560458788193e-06</v>
      </c>
      <c r="AG4" t="n">
        <v>12</v>
      </c>
      <c r="AH4" t="n">
        <v>610001.4301392694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1.9915</v>
      </c>
      <c r="E5" t="n">
        <v>50.21</v>
      </c>
      <c r="F5" t="n">
        <v>45.58</v>
      </c>
      <c r="G5" t="n">
        <v>30.39</v>
      </c>
      <c r="H5" t="n">
        <v>0.52</v>
      </c>
      <c r="I5" t="n">
        <v>90</v>
      </c>
      <c r="J5" t="n">
        <v>137.25</v>
      </c>
      <c r="K5" t="n">
        <v>46.47</v>
      </c>
      <c r="L5" t="n">
        <v>4</v>
      </c>
      <c r="M5" t="n">
        <v>88</v>
      </c>
      <c r="N5" t="n">
        <v>21.78</v>
      </c>
      <c r="O5" t="n">
        <v>17160.92</v>
      </c>
      <c r="P5" t="n">
        <v>493.62</v>
      </c>
      <c r="Q5" t="n">
        <v>796.63</v>
      </c>
      <c r="R5" t="n">
        <v>223.17</v>
      </c>
      <c r="S5" t="n">
        <v>102.58</v>
      </c>
      <c r="T5" t="n">
        <v>55857.92</v>
      </c>
      <c r="U5" t="n">
        <v>0.46</v>
      </c>
      <c r="V5" t="n">
        <v>0.83</v>
      </c>
      <c r="W5" t="n">
        <v>12.43</v>
      </c>
      <c r="X5" t="n">
        <v>3.36</v>
      </c>
      <c r="Y5" t="n">
        <v>1</v>
      </c>
      <c r="Z5" t="n">
        <v>10</v>
      </c>
      <c r="AA5" t="n">
        <v>455.55216272153</v>
      </c>
      <c r="AB5" t="n">
        <v>623.306566578604</v>
      </c>
      <c r="AC5" t="n">
        <v>563.819062680602</v>
      </c>
      <c r="AD5" t="n">
        <v>455552.16272153</v>
      </c>
      <c r="AE5" t="n">
        <v>623306.566578604</v>
      </c>
      <c r="AF5" t="n">
        <v>2.66832592528628e-06</v>
      </c>
      <c r="AG5" t="n">
        <v>11</v>
      </c>
      <c r="AH5" t="n">
        <v>563819.062680602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2.0421</v>
      </c>
      <c r="E6" t="n">
        <v>48.97</v>
      </c>
      <c r="F6" t="n">
        <v>44.86</v>
      </c>
      <c r="G6" t="n">
        <v>37.91</v>
      </c>
      <c r="H6" t="n">
        <v>0.64</v>
      </c>
      <c r="I6" t="n">
        <v>71</v>
      </c>
      <c r="J6" t="n">
        <v>138.6</v>
      </c>
      <c r="K6" t="n">
        <v>46.47</v>
      </c>
      <c r="L6" t="n">
        <v>5</v>
      </c>
      <c r="M6" t="n">
        <v>69</v>
      </c>
      <c r="N6" t="n">
        <v>22.13</v>
      </c>
      <c r="O6" t="n">
        <v>17327.69</v>
      </c>
      <c r="P6" t="n">
        <v>482.3</v>
      </c>
      <c r="Q6" t="n">
        <v>796.47</v>
      </c>
      <c r="R6" t="n">
        <v>199.28</v>
      </c>
      <c r="S6" t="n">
        <v>102.58</v>
      </c>
      <c r="T6" t="n">
        <v>44007.71</v>
      </c>
      <c r="U6" t="n">
        <v>0.51</v>
      </c>
      <c r="V6" t="n">
        <v>0.84</v>
      </c>
      <c r="W6" t="n">
        <v>12.39</v>
      </c>
      <c r="X6" t="n">
        <v>2.64</v>
      </c>
      <c r="Y6" t="n">
        <v>1</v>
      </c>
      <c r="Z6" t="n">
        <v>10</v>
      </c>
      <c r="AA6" t="n">
        <v>438.2974290214121</v>
      </c>
      <c r="AB6" t="n">
        <v>599.6978787049766</v>
      </c>
      <c r="AC6" t="n">
        <v>542.4635548426318</v>
      </c>
      <c r="AD6" t="n">
        <v>438297.4290214121</v>
      </c>
      <c r="AE6" t="n">
        <v>599697.8787049765</v>
      </c>
      <c r="AF6" t="n">
        <v>2.736122707520519e-06</v>
      </c>
      <c r="AG6" t="n">
        <v>11</v>
      </c>
      <c r="AH6" t="n">
        <v>542463.5548426318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2.0775</v>
      </c>
      <c r="E7" t="n">
        <v>48.14</v>
      </c>
      <c r="F7" t="n">
        <v>44.38</v>
      </c>
      <c r="G7" t="n">
        <v>45.91</v>
      </c>
      <c r="H7" t="n">
        <v>0.76</v>
      </c>
      <c r="I7" t="n">
        <v>58</v>
      </c>
      <c r="J7" t="n">
        <v>139.95</v>
      </c>
      <c r="K7" t="n">
        <v>46.47</v>
      </c>
      <c r="L7" t="n">
        <v>6</v>
      </c>
      <c r="M7" t="n">
        <v>56</v>
      </c>
      <c r="N7" t="n">
        <v>22.49</v>
      </c>
      <c r="O7" t="n">
        <v>17494.97</v>
      </c>
      <c r="P7" t="n">
        <v>474.08</v>
      </c>
      <c r="Q7" t="n">
        <v>796.48</v>
      </c>
      <c r="R7" t="n">
        <v>183.34</v>
      </c>
      <c r="S7" t="n">
        <v>102.58</v>
      </c>
      <c r="T7" t="n">
        <v>36102.97</v>
      </c>
      <c r="U7" t="n">
        <v>0.5600000000000001</v>
      </c>
      <c r="V7" t="n">
        <v>0.85</v>
      </c>
      <c r="W7" t="n">
        <v>12.37</v>
      </c>
      <c r="X7" t="n">
        <v>2.16</v>
      </c>
      <c r="Y7" t="n">
        <v>1</v>
      </c>
      <c r="Z7" t="n">
        <v>10</v>
      </c>
      <c r="AA7" t="n">
        <v>426.5457236067895</v>
      </c>
      <c r="AB7" t="n">
        <v>583.6186769080373</v>
      </c>
      <c r="AC7" t="n">
        <v>527.918929497891</v>
      </c>
      <c r="AD7" t="n">
        <v>426545.7236067895</v>
      </c>
      <c r="AE7" t="n">
        <v>583618.6769080373</v>
      </c>
      <c r="AF7" t="n">
        <v>2.783553657937357e-06</v>
      </c>
      <c r="AG7" t="n">
        <v>11</v>
      </c>
      <c r="AH7" t="n">
        <v>527918.929497891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2.1044</v>
      </c>
      <c r="E8" t="n">
        <v>47.52</v>
      </c>
      <c r="F8" t="n">
        <v>44</v>
      </c>
      <c r="G8" t="n">
        <v>53.88</v>
      </c>
      <c r="H8" t="n">
        <v>0.88</v>
      </c>
      <c r="I8" t="n">
        <v>49</v>
      </c>
      <c r="J8" t="n">
        <v>141.31</v>
      </c>
      <c r="K8" t="n">
        <v>46.47</v>
      </c>
      <c r="L8" t="n">
        <v>7</v>
      </c>
      <c r="M8" t="n">
        <v>47</v>
      </c>
      <c r="N8" t="n">
        <v>22.85</v>
      </c>
      <c r="O8" t="n">
        <v>17662.75</v>
      </c>
      <c r="P8" t="n">
        <v>466.48</v>
      </c>
      <c r="Q8" t="n">
        <v>796.55</v>
      </c>
      <c r="R8" t="n">
        <v>170.95</v>
      </c>
      <c r="S8" t="n">
        <v>102.58</v>
      </c>
      <c r="T8" t="n">
        <v>29951</v>
      </c>
      <c r="U8" t="n">
        <v>0.6</v>
      </c>
      <c r="V8" t="n">
        <v>0.85</v>
      </c>
      <c r="W8" t="n">
        <v>12.36</v>
      </c>
      <c r="X8" t="n">
        <v>1.79</v>
      </c>
      <c r="Y8" t="n">
        <v>1</v>
      </c>
      <c r="Z8" t="n">
        <v>10</v>
      </c>
      <c r="AA8" t="n">
        <v>416.994242341968</v>
      </c>
      <c r="AB8" t="n">
        <v>570.5499188598948</v>
      </c>
      <c r="AC8" t="n">
        <v>516.0974353757462</v>
      </c>
      <c r="AD8" t="n">
        <v>416994.242341968</v>
      </c>
      <c r="AE8" t="n">
        <v>570549.9188598947</v>
      </c>
      <c r="AF8" t="n">
        <v>2.819595820824729e-06</v>
      </c>
      <c r="AG8" t="n">
        <v>11</v>
      </c>
      <c r="AH8" t="n">
        <v>516097.4353757461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2.1212</v>
      </c>
      <c r="E9" t="n">
        <v>47.14</v>
      </c>
      <c r="F9" t="n">
        <v>43.79</v>
      </c>
      <c r="G9" t="n">
        <v>61.11</v>
      </c>
      <c r="H9" t="n">
        <v>0.99</v>
      </c>
      <c r="I9" t="n">
        <v>43</v>
      </c>
      <c r="J9" t="n">
        <v>142.68</v>
      </c>
      <c r="K9" t="n">
        <v>46.47</v>
      </c>
      <c r="L9" t="n">
        <v>8</v>
      </c>
      <c r="M9" t="n">
        <v>41</v>
      </c>
      <c r="N9" t="n">
        <v>23.21</v>
      </c>
      <c r="O9" t="n">
        <v>17831.04</v>
      </c>
      <c r="P9" t="n">
        <v>460.45</v>
      </c>
      <c r="Q9" t="n">
        <v>796.49</v>
      </c>
      <c r="R9" t="n">
        <v>163.86</v>
      </c>
      <c r="S9" t="n">
        <v>102.58</v>
      </c>
      <c r="T9" t="n">
        <v>26439</v>
      </c>
      <c r="U9" t="n">
        <v>0.63</v>
      </c>
      <c r="V9" t="n">
        <v>0.86</v>
      </c>
      <c r="W9" t="n">
        <v>12.35</v>
      </c>
      <c r="X9" t="n">
        <v>1.58</v>
      </c>
      <c r="Y9" t="n">
        <v>1</v>
      </c>
      <c r="Z9" t="n">
        <v>10</v>
      </c>
      <c r="AA9" t="n">
        <v>410.3476823007292</v>
      </c>
      <c r="AB9" t="n">
        <v>561.4558021859376</v>
      </c>
      <c r="AC9" t="n">
        <v>507.8712484334785</v>
      </c>
      <c r="AD9" t="n">
        <v>410347.6823007292</v>
      </c>
      <c r="AE9" t="n">
        <v>561455.8021859376</v>
      </c>
      <c r="AF9" t="n">
        <v>2.842105424412381e-06</v>
      </c>
      <c r="AG9" t="n">
        <v>11</v>
      </c>
      <c r="AH9" t="n">
        <v>507871.2484334785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2.136</v>
      </c>
      <c r="E10" t="n">
        <v>46.82</v>
      </c>
      <c r="F10" t="n">
        <v>43.6</v>
      </c>
      <c r="G10" t="n">
        <v>68.84</v>
      </c>
      <c r="H10" t="n">
        <v>1.11</v>
      </c>
      <c r="I10" t="n">
        <v>38</v>
      </c>
      <c r="J10" t="n">
        <v>144.05</v>
      </c>
      <c r="K10" t="n">
        <v>46.47</v>
      </c>
      <c r="L10" t="n">
        <v>9</v>
      </c>
      <c r="M10" t="n">
        <v>36</v>
      </c>
      <c r="N10" t="n">
        <v>23.58</v>
      </c>
      <c r="O10" t="n">
        <v>17999.83</v>
      </c>
      <c r="P10" t="n">
        <v>454.97</v>
      </c>
      <c r="Q10" t="n">
        <v>796.35</v>
      </c>
      <c r="R10" t="n">
        <v>157.36</v>
      </c>
      <c r="S10" t="n">
        <v>102.58</v>
      </c>
      <c r="T10" t="n">
        <v>23211.67</v>
      </c>
      <c r="U10" t="n">
        <v>0.65</v>
      </c>
      <c r="V10" t="n">
        <v>0.86</v>
      </c>
      <c r="W10" t="n">
        <v>12.34</v>
      </c>
      <c r="X10" t="n">
        <v>1.39</v>
      </c>
      <c r="Y10" t="n">
        <v>1</v>
      </c>
      <c r="Z10" t="n">
        <v>10</v>
      </c>
      <c r="AA10" t="n">
        <v>404.4686339714355</v>
      </c>
      <c r="AB10" t="n">
        <v>553.4118288964908</v>
      </c>
      <c r="AC10" t="n">
        <v>500.5949806649891</v>
      </c>
      <c r="AD10" t="n">
        <v>404468.6339714355</v>
      </c>
      <c r="AE10" t="n">
        <v>553411.8288964907</v>
      </c>
      <c r="AF10" t="n">
        <v>2.861935313287218e-06</v>
      </c>
      <c r="AG10" t="n">
        <v>11</v>
      </c>
      <c r="AH10" t="n">
        <v>500594.9806649891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2.1473</v>
      </c>
      <c r="E11" t="n">
        <v>46.57</v>
      </c>
      <c r="F11" t="n">
        <v>43.46</v>
      </c>
      <c r="G11" t="n">
        <v>76.7</v>
      </c>
      <c r="H11" t="n">
        <v>1.22</v>
      </c>
      <c r="I11" t="n">
        <v>34</v>
      </c>
      <c r="J11" t="n">
        <v>145.42</v>
      </c>
      <c r="K11" t="n">
        <v>46.47</v>
      </c>
      <c r="L11" t="n">
        <v>10</v>
      </c>
      <c r="M11" t="n">
        <v>32</v>
      </c>
      <c r="N11" t="n">
        <v>23.95</v>
      </c>
      <c r="O11" t="n">
        <v>18169.15</v>
      </c>
      <c r="P11" t="n">
        <v>449.81</v>
      </c>
      <c r="Q11" t="n">
        <v>796.36</v>
      </c>
      <c r="R11" t="n">
        <v>152.77</v>
      </c>
      <c r="S11" t="n">
        <v>102.58</v>
      </c>
      <c r="T11" t="n">
        <v>20936.55</v>
      </c>
      <c r="U11" t="n">
        <v>0.67</v>
      </c>
      <c r="V11" t="n">
        <v>0.87</v>
      </c>
      <c r="W11" t="n">
        <v>12.34</v>
      </c>
      <c r="X11" t="n">
        <v>1.25</v>
      </c>
      <c r="Y11" t="n">
        <v>1</v>
      </c>
      <c r="Z11" t="n">
        <v>10</v>
      </c>
      <c r="AA11" t="n">
        <v>399.4196027152065</v>
      </c>
      <c r="AB11" t="n">
        <v>546.50352158418</v>
      </c>
      <c r="AC11" t="n">
        <v>494.345992506695</v>
      </c>
      <c r="AD11" t="n">
        <v>399419.6027152065</v>
      </c>
      <c r="AE11" t="n">
        <v>546503.5215841801</v>
      </c>
      <c r="AF11" t="n">
        <v>2.877075701414627e-06</v>
      </c>
      <c r="AG11" t="n">
        <v>11</v>
      </c>
      <c r="AH11" t="n">
        <v>494345.992506695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2.1602</v>
      </c>
      <c r="E12" t="n">
        <v>46.29</v>
      </c>
      <c r="F12" t="n">
        <v>43.3</v>
      </c>
      <c r="G12" t="n">
        <v>86.59</v>
      </c>
      <c r="H12" t="n">
        <v>1.33</v>
      </c>
      <c r="I12" t="n">
        <v>30</v>
      </c>
      <c r="J12" t="n">
        <v>146.8</v>
      </c>
      <c r="K12" t="n">
        <v>46.47</v>
      </c>
      <c r="L12" t="n">
        <v>11</v>
      </c>
      <c r="M12" t="n">
        <v>28</v>
      </c>
      <c r="N12" t="n">
        <v>24.33</v>
      </c>
      <c r="O12" t="n">
        <v>18338.99</v>
      </c>
      <c r="P12" t="n">
        <v>445.11</v>
      </c>
      <c r="Q12" t="n">
        <v>796.4299999999999</v>
      </c>
      <c r="R12" t="n">
        <v>147.26</v>
      </c>
      <c r="S12" t="n">
        <v>102.58</v>
      </c>
      <c r="T12" t="n">
        <v>18201.83</v>
      </c>
      <c r="U12" t="n">
        <v>0.7</v>
      </c>
      <c r="V12" t="n">
        <v>0.87</v>
      </c>
      <c r="W12" t="n">
        <v>12.33</v>
      </c>
      <c r="X12" t="n">
        <v>1.08</v>
      </c>
      <c r="Y12" t="n">
        <v>1</v>
      </c>
      <c r="Z12" t="n">
        <v>10</v>
      </c>
      <c r="AA12" t="n">
        <v>394.4699646870187</v>
      </c>
      <c r="AB12" t="n">
        <v>539.731208471395</v>
      </c>
      <c r="AC12" t="n">
        <v>488.2200194523929</v>
      </c>
      <c r="AD12" t="n">
        <v>394469.9646870187</v>
      </c>
      <c r="AE12" t="n">
        <v>539731.208471395</v>
      </c>
      <c r="AF12" t="n">
        <v>2.894359861312289e-06</v>
      </c>
      <c r="AG12" t="n">
        <v>11</v>
      </c>
      <c r="AH12" t="n">
        <v>488220.0194523929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2.1649</v>
      </c>
      <c r="E13" t="n">
        <v>46.19</v>
      </c>
      <c r="F13" t="n">
        <v>43.25</v>
      </c>
      <c r="G13" t="n">
        <v>92.68000000000001</v>
      </c>
      <c r="H13" t="n">
        <v>1.43</v>
      </c>
      <c r="I13" t="n">
        <v>28</v>
      </c>
      <c r="J13" t="n">
        <v>148.18</v>
      </c>
      <c r="K13" t="n">
        <v>46.47</v>
      </c>
      <c r="L13" t="n">
        <v>12</v>
      </c>
      <c r="M13" t="n">
        <v>26</v>
      </c>
      <c r="N13" t="n">
        <v>24.71</v>
      </c>
      <c r="O13" t="n">
        <v>18509.36</v>
      </c>
      <c r="P13" t="n">
        <v>441.38</v>
      </c>
      <c r="Q13" t="n">
        <v>796.39</v>
      </c>
      <c r="R13" t="n">
        <v>145.91</v>
      </c>
      <c r="S13" t="n">
        <v>102.58</v>
      </c>
      <c r="T13" t="n">
        <v>17535.73</v>
      </c>
      <c r="U13" t="n">
        <v>0.7</v>
      </c>
      <c r="V13" t="n">
        <v>0.87</v>
      </c>
      <c r="W13" t="n">
        <v>12.32</v>
      </c>
      <c r="X13" t="n">
        <v>1.04</v>
      </c>
      <c r="Y13" t="n">
        <v>1</v>
      </c>
      <c r="Z13" t="n">
        <v>10</v>
      </c>
      <c r="AA13" t="n">
        <v>391.4190041712938</v>
      </c>
      <c r="AB13" t="n">
        <v>535.5567496949016</v>
      </c>
      <c r="AC13" t="n">
        <v>484.4439651626386</v>
      </c>
      <c r="AD13" t="n">
        <v>391419.0041712938</v>
      </c>
      <c r="AE13" t="n">
        <v>535556.7496949015</v>
      </c>
      <c r="AF13" t="n">
        <v>2.900657190887405e-06</v>
      </c>
      <c r="AG13" t="n">
        <v>11</v>
      </c>
      <c r="AH13" t="n">
        <v>484443.9651626386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2.1757</v>
      </c>
      <c r="E14" t="n">
        <v>45.96</v>
      </c>
      <c r="F14" t="n">
        <v>43.1</v>
      </c>
      <c r="G14" t="n">
        <v>103.44</v>
      </c>
      <c r="H14" t="n">
        <v>1.54</v>
      </c>
      <c r="I14" t="n">
        <v>25</v>
      </c>
      <c r="J14" t="n">
        <v>149.56</v>
      </c>
      <c r="K14" t="n">
        <v>46.47</v>
      </c>
      <c r="L14" t="n">
        <v>13</v>
      </c>
      <c r="M14" t="n">
        <v>23</v>
      </c>
      <c r="N14" t="n">
        <v>25.1</v>
      </c>
      <c r="O14" t="n">
        <v>18680.25</v>
      </c>
      <c r="P14" t="n">
        <v>435.57</v>
      </c>
      <c r="Q14" t="n">
        <v>796.36</v>
      </c>
      <c r="R14" t="n">
        <v>141.06</v>
      </c>
      <c r="S14" t="n">
        <v>102.58</v>
      </c>
      <c r="T14" t="n">
        <v>15127.29</v>
      </c>
      <c r="U14" t="n">
        <v>0.73</v>
      </c>
      <c r="V14" t="n">
        <v>0.87</v>
      </c>
      <c r="W14" t="n">
        <v>12.31</v>
      </c>
      <c r="X14" t="n">
        <v>0.89</v>
      </c>
      <c r="Y14" t="n">
        <v>1</v>
      </c>
      <c r="Z14" t="n">
        <v>10</v>
      </c>
      <c r="AA14" t="n">
        <v>378.6070225631114</v>
      </c>
      <c r="AB14" t="n">
        <v>518.0268312338495</v>
      </c>
      <c r="AC14" t="n">
        <v>468.5870775161141</v>
      </c>
      <c r="AD14" t="n">
        <v>378607.0225631114</v>
      </c>
      <c r="AE14" t="n">
        <v>518026.8312338495</v>
      </c>
      <c r="AF14" t="n">
        <v>2.91512765033661e-06</v>
      </c>
      <c r="AG14" t="n">
        <v>10</v>
      </c>
      <c r="AH14" t="n">
        <v>468587.0775161141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2.182</v>
      </c>
      <c r="E15" t="n">
        <v>45.83</v>
      </c>
      <c r="F15" t="n">
        <v>43.02</v>
      </c>
      <c r="G15" t="n">
        <v>112.23</v>
      </c>
      <c r="H15" t="n">
        <v>1.64</v>
      </c>
      <c r="I15" t="n">
        <v>23</v>
      </c>
      <c r="J15" t="n">
        <v>150.95</v>
      </c>
      <c r="K15" t="n">
        <v>46.47</v>
      </c>
      <c r="L15" t="n">
        <v>14</v>
      </c>
      <c r="M15" t="n">
        <v>21</v>
      </c>
      <c r="N15" t="n">
        <v>25.49</v>
      </c>
      <c r="O15" t="n">
        <v>18851.69</v>
      </c>
      <c r="P15" t="n">
        <v>429.72</v>
      </c>
      <c r="Q15" t="n">
        <v>796.34</v>
      </c>
      <c r="R15" t="n">
        <v>138.51</v>
      </c>
      <c r="S15" t="n">
        <v>102.58</v>
      </c>
      <c r="T15" t="n">
        <v>13861.92</v>
      </c>
      <c r="U15" t="n">
        <v>0.74</v>
      </c>
      <c r="V15" t="n">
        <v>0.87</v>
      </c>
      <c r="W15" t="n">
        <v>12.3</v>
      </c>
      <c r="X15" t="n">
        <v>0.8100000000000001</v>
      </c>
      <c r="Y15" t="n">
        <v>1</v>
      </c>
      <c r="Z15" t="n">
        <v>10</v>
      </c>
      <c r="AA15" t="n">
        <v>374.0345850923144</v>
      </c>
      <c r="AB15" t="n">
        <v>511.7706205646006</v>
      </c>
      <c r="AC15" t="n">
        <v>462.9279508124916</v>
      </c>
      <c r="AD15" t="n">
        <v>374034.5850923144</v>
      </c>
      <c r="AE15" t="n">
        <v>511770.6205646006</v>
      </c>
      <c r="AF15" t="n">
        <v>2.92356875168198e-06</v>
      </c>
      <c r="AG15" t="n">
        <v>10</v>
      </c>
      <c r="AH15" t="n">
        <v>462927.9508124916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2.1852</v>
      </c>
      <c r="E16" t="n">
        <v>45.76</v>
      </c>
      <c r="F16" t="n">
        <v>42.98</v>
      </c>
      <c r="G16" t="n">
        <v>117.23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20</v>
      </c>
      <c r="N16" t="n">
        <v>25.88</v>
      </c>
      <c r="O16" t="n">
        <v>19023.66</v>
      </c>
      <c r="P16" t="n">
        <v>427.75</v>
      </c>
      <c r="Q16" t="n">
        <v>796.36</v>
      </c>
      <c r="R16" t="n">
        <v>137.02</v>
      </c>
      <c r="S16" t="n">
        <v>102.58</v>
      </c>
      <c r="T16" t="n">
        <v>13120.32</v>
      </c>
      <c r="U16" t="n">
        <v>0.75</v>
      </c>
      <c r="V16" t="n">
        <v>0.88</v>
      </c>
      <c r="W16" t="n">
        <v>12.31</v>
      </c>
      <c r="X16" t="n">
        <v>0.77</v>
      </c>
      <c r="Y16" t="n">
        <v>1</v>
      </c>
      <c r="Z16" t="n">
        <v>10</v>
      </c>
      <c r="AA16" t="n">
        <v>372.3460851132061</v>
      </c>
      <c r="AB16" t="n">
        <v>509.4603404018229</v>
      </c>
      <c r="AC16" t="n">
        <v>460.8381605459508</v>
      </c>
      <c r="AD16" t="n">
        <v>372346.0851132061</v>
      </c>
      <c r="AE16" t="n">
        <v>509460.3404018229</v>
      </c>
      <c r="AF16" t="n">
        <v>2.927856295222485e-06</v>
      </c>
      <c r="AG16" t="n">
        <v>10</v>
      </c>
      <c r="AH16" t="n">
        <v>460838.1605459508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2.1907</v>
      </c>
      <c r="E17" t="n">
        <v>45.65</v>
      </c>
      <c r="F17" t="n">
        <v>42.92</v>
      </c>
      <c r="G17" t="n">
        <v>128.77</v>
      </c>
      <c r="H17" t="n">
        <v>1.84</v>
      </c>
      <c r="I17" t="n">
        <v>20</v>
      </c>
      <c r="J17" t="n">
        <v>153.75</v>
      </c>
      <c r="K17" t="n">
        <v>46.47</v>
      </c>
      <c r="L17" t="n">
        <v>16</v>
      </c>
      <c r="M17" t="n">
        <v>18</v>
      </c>
      <c r="N17" t="n">
        <v>26.28</v>
      </c>
      <c r="O17" t="n">
        <v>19196.18</v>
      </c>
      <c r="P17" t="n">
        <v>422.04</v>
      </c>
      <c r="Q17" t="n">
        <v>796.39</v>
      </c>
      <c r="R17" t="n">
        <v>134.83</v>
      </c>
      <c r="S17" t="n">
        <v>102.58</v>
      </c>
      <c r="T17" t="n">
        <v>12036.28</v>
      </c>
      <c r="U17" t="n">
        <v>0.76</v>
      </c>
      <c r="V17" t="n">
        <v>0.88</v>
      </c>
      <c r="W17" t="n">
        <v>12.31</v>
      </c>
      <c r="X17" t="n">
        <v>0.71</v>
      </c>
      <c r="Y17" t="n">
        <v>1</v>
      </c>
      <c r="Z17" t="n">
        <v>10</v>
      </c>
      <c r="AA17" t="n">
        <v>368.0180846206437</v>
      </c>
      <c r="AB17" t="n">
        <v>503.538579189993</v>
      </c>
      <c r="AC17" t="n">
        <v>455.4815639129338</v>
      </c>
      <c r="AD17" t="n">
        <v>368018.0846206436</v>
      </c>
      <c r="AE17" t="n">
        <v>503538.579189993</v>
      </c>
      <c r="AF17" t="n">
        <v>2.935225510682729e-06</v>
      </c>
      <c r="AG17" t="n">
        <v>10</v>
      </c>
      <c r="AH17" t="n">
        <v>455481.5639129338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2.1943</v>
      </c>
      <c r="E18" t="n">
        <v>45.57</v>
      </c>
      <c r="F18" t="n">
        <v>42.88</v>
      </c>
      <c r="G18" t="n">
        <v>135.39</v>
      </c>
      <c r="H18" t="n">
        <v>1.94</v>
      </c>
      <c r="I18" t="n">
        <v>19</v>
      </c>
      <c r="J18" t="n">
        <v>155.15</v>
      </c>
      <c r="K18" t="n">
        <v>46.47</v>
      </c>
      <c r="L18" t="n">
        <v>17</v>
      </c>
      <c r="M18" t="n">
        <v>17</v>
      </c>
      <c r="N18" t="n">
        <v>26.68</v>
      </c>
      <c r="O18" t="n">
        <v>19369.26</v>
      </c>
      <c r="P18" t="n">
        <v>420.07</v>
      </c>
      <c r="Q18" t="n">
        <v>796.4299999999999</v>
      </c>
      <c r="R18" t="n">
        <v>133.71</v>
      </c>
      <c r="S18" t="n">
        <v>102.58</v>
      </c>
      <c r="T18" t="n">
        <v>11481.76</v>
      </c>
      <c r="U18" t="n">
        <v>0.77</v>
      </c>
      <c r="V18" t="n">
        <v>0.88</v>
      </c>
      <c r="W18" t="n">
        <v>12.29</v>
      </c>
      <c r="X18" t="n">
        <v>0.66</v>
      </c>
      <c r="Y18" t="n">
        <v>1</v>
      </c>
      <c r="Z18" t="n">
        <v>10</v>
      </c>
      <c r="AA18" t="n">
        <v>366.2923114677178</v>
      </c>
      <c r="AB18" t="n">
        <v>501.1773002264217</v>
      </c>
      <c r="AC18" t="n">
        <v>453.3456420995699</v>
      </c>
      <c r="AD18" t="n">
        <v>366292.3114677178</v>
      </c>
      <c r="AE18" t="n">
        <v>501177.3002264217</v>
      </c>
      <c r="AF18" t="n">
        <v>2.940048997165797e-06</v>
      </c>
      <c r="AG18" t="n">
        <v>10</v>
      </c>
      <c r="AH18" t="n">
        <v>453345.6420995699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2.1967</v>
      </c>
      <c r="E19" t="n">
        <v>45.52</v>
      </c>
      <c r="F19" t="n">
        <v>42.85</v>
      </c>
      <c r="G19" t="n">
        <v>142.84</v>
      </c>
      <c r="H19" t="n">
        <v>2.04</v>
      </c>
      <c r="I19" t="n">
        <v>18</v>
      </c>
      <c r="J19" t="n">
        <v>156.56</v>
      </c>
      <c r="K19" t="n">
        <v>46.47</v>
      </c>
      <c r="L19" t="n">
        <v>18</v>
      </c>
      <c r="M19" t="n">
        <v>16</v>
      </c>
      <c r="N19" t="n">
        <v>27.09</v>
      </c>
      <c r="O19" t="n">
        <v>19542.89</v>
      </c>
      <c r="P19" t="n">
        <v>415.73</v>
      </c>
      <c r="Q19" t="n">
        <v>796.41</v>
      </c>
      <c r="R19" t="n">
        <v>132.68</v>
      </c>
      <c r="S19" t="n">
        <v>102.58</v>
      </c>
      <c r="T19" t="n">
        <v>10970.22</v>
      </c>
      <c r="U19" t="n">
        <v>0.77</v>
      </c>
      <c r="V19" t="n">
        <v>0.88</v>
      </c>
      <c r="W19" t="n">
        <v>12.3</v>
      </c>
      <c r="X19" t="n">
        <v>0.64</v>
      </c>
      <c r="Y19" t="n">
        <v>1</v>
      </c>
      <c r="Z19" t="n">
        <v>10</v>
      </c>
      <c r="AA19" t="n">
        <v>363.2681831122113</v>
      </c>
      <c r="AB19" t="n">
        <v>497.0395543952907</v>
      </c>
      <c r="AC19" t="n">
        <v>449.6027969231993</v>
      </c>
      <c r="AD19" t="n">
        <v>363268.1831122113</v>
      </c>
      <c r="AE19" t="n">
        <v>497039.5543952907</v>
      </c>
      <c r="AF19" t="n">
        <v>2.943264654821176e-06</v>
      </c>
      <c r="AG19" t="n">
        <v>10</v>
      </c>
      <c r="AH19" t="n">
        <v>449602.7969231993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2.2006</v>
      </c>
      <c r="E20" t="n">
        <v>45.44</v>
      </c>
      <c r="F20" t="n">
        <v>42.8</v>
      </c>
      <c r="G20" t="n">
        <v>151.05</v>
      </c>
      <c r="H20" t="n">
        <v>2.13</v>
      </c>
      <c r="I20" t="n">
        <v>17</v>
      </c>
      <c r="J20" t="n">
        <v>157.97</v>
      </c>
      <c r="K20" t="n">
        <v>46.47</v>
      </c>
      <c r="L20" t="n">
        <v>19</v>
      </c>
      <c r="M20" t="n">
        <v>15</v>
      </c>
      <c r="N20" t="n">
        <v>27.5</v>
      </c>
      <c r="O20" t="n">
        <v>19717.08</v>
      </c>
      <c r="P20" t="n">
        <v>410.31</v>
      </c>
      <c r="Q20" t="n">
        <v>796.35</v>
      </c>
      <c r="R20" t="n">
        <v>130.84</v>
      </c>
      <c r="S20" t="n">
        <v>102.58</v>
      </c>
      <c r="T20" t="n">
        <v>10057.77</v>
      </c>
      <c r="U20" t="n">
        <v>0.78</v>
      </c>
      <c r="V20" t="n">
        <v>0.88</v>
      </c>
      <c r="W20" t="n">
        <v>12.3</v>
      </c>
      <c r="X20" t="n">
        <v>0.59</v>
      </c>
      <c r="Y20" t="n">
        <v>1</v>
      </c>
      <c r="Z20" t="n">
        <v>10</v>
      </c>
      <c r="AA20" t="n">
        <v>359.3764747047532</v>
      </c>
      <c r="AB20" t="n">
        <v>491.7147472621488</v>
      </c>
      <c r="AC20" t="n">
        <v>444.7861819094308</v>
      </c>
      <c r="AD20" t="n">
        <v>359376.4747047531</v>
      </c>
      <c r="AE20" t="n">
        <v>491714.7472621488</v>
      </c>
      <c r="AF20" t="n">
        <v>2.948490098511166e-06</v>
      </c>
      <c r="AG20" t="n">
        <v>10</v>
      </c>
      <c r="AH20" t="n">
        <v>444786.1819094308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2.203</v>
      </c>
      <c r="E21" t="n">
        <v>45.39</v>
      </c>
      <c r="F21" t="n">
        <v>42.78</v>
      </c>
      <c r="G21" t="n">
        <v>160.41</v>
      </c>
      <c r="H21" t="n">
        <v>2.22</v>
      </c>
      <c r="I21" t="n">
        <v>16</v>
      </c>
      <c r="J21" t="n">
        <v>159.39</v>
      </c>
      <c r="K21" t="n">
        <v>46.47</v>
      </c>
      <c r="L21" t="n">
        <v>20</v>
      </c>
      <c r="M21" t="n">
        <v>14</v>
      </c>
      <c r="N21" t="n">
        <v>27.92</v>
      </c>
      <c r="O21" t="n">
        <v>19891.97</v>
      </c>
      <c r="P21" t="n">
        <v>405.67</v>
      </c>
      <c r="Q21" t="n">
        <v>796.34</v>
      </c>
      <c r="R21" t="n">
        <v>130.12</v>
      </c>
      <c r="S21" t="n">
        <v>102.58</v>
      </c>
      <c r="T21" t="n">
        <v>9701.780000000001</v>
      </c>
      <c r="U21" t="n">
        <v>0.79</v>
      </c>
      <c r="V21" t="n">
        <v>0.88</v>
      </c>
      <c r="W21" t="n">
        <v>12.3</v>
      </c>
      <c r="X21" t="n">
        <v>0.5600000000000001</v>
      </c>
      <c r="Y21" t="n">
        <v>1</v>
      </c>
      <c r="Z21" t="n">
        <v>10</v>
      </c>
      <c r="AA21" t="n">
        <v>356.1899600400077</v>
      </c>
      <c r="AB21" t="n">
        <v>487.3548173187387</v>
      </c>
      <c r="AC21" t="n">
        <v>440.8423575606196</v>
      </c>
      <c r="AD21" t="n">
        <v>356189.9600400077</v>
      </c>
      <c r="AE21" t="n">
        <v>487354.8173187387</v>
      </c>
      <c r="AF21" t="n">
        <v>2.951705756166545e-06</v>
      </c>
      <c r="AG21" t="n">
        <v>10</v>
      </c>
      <c r="AH21" t="n">
        <v>440842.3575606196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2.2062</v>
      </c>
      <c r="E22" t="n">
        <v>45.33</v>
      </c>
      <c r="F22" t="n">
        <v>42.74</v>
      </c>
      <c r="G22" t="n">
        <v>170.96</v>
      </c>
      <c r="H22" t="n">
        <v>2.31</v>
      </c>
      <c r="I22" t="n">
        <v>15</v>
      </c>
      <c r="J22" t="n">
        <v>160.81</v>
      </c>
      <c r="K22" t="n">
        <v>46.47</v>
      </c>
      <c r="L22" t="n">
        <v>21</v>
      </c>
      <c r="M22" t="n">
        <v>12</v>
      </c>
      <c r="N22" t="n">
        <v>28.34</v>
      </c>
      <c r="O22" t="n">
        <v>20067.32</v>
      </c>
      <c r="P22" t="n">
        <v>402.07</v>
      </c>
      <c r="Q22" t="n">
        <v>796.3200000000001</v>
      </c>
      <c r="R22" t="n">
        <v>128.83</v>
      </c>
      <c r="S22" t="n">
        <v>102.58</v>
      </c>
      <c r="T22" t="n">
        <v>9064.27</v>
      </c>
      <c r="U22" t="n">
        <v>0.8</v>
      </c>
      <c r="V22" t="n">
        <v>0.88</v>
      </c>
      <c r="W22" t="n">
        <v>12.3</v>
      </c>
      <c r="X22" t="n">
        <v>0.53</v>
      </c>
      <c r="Y22" t="n">
        <v>1</v>
      </c>
      <c r="Z22" t="n">
        <v>10</v>
      </c>
      <c r="AA22" t="n">
        <v>353.5382487399373</v>
      </c>
      <c r="AB22" t="n">
        <v>483.7266289327361</v>
      </c>
      <c r="AC22" t="n">
        <v>437.5604383819827</v>
      </c>
      <c r="AD22" t="n">
        <v>353538.2487399373</v>
      </c>
      <c r="AE22" t="n">
        <v>483726.6289327361</v>
      </c>
      <c r="AF22" t="n">
        <v>2.95599329970705e-06</v>
      </c>
      <c r="AG22" t="n">
        <v>10</v>
      </c>
      <c r="AH22" t="n">
        <v>437560.4383819827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2.2102</v>
      </c>
      <c r="E23" t="n">
        <v>45.24</v>
      </c>
      <c r="F23" t="n">
        <v>42.68</v>
      </c>
      <c r="G23" t="n">
        <v>182.93</v>
      </c>
      <c r="H23" t="n">
        <v>2.4</v>
      </c>
      <c r="I23" t="n">
        <v>14</v>
      </c>
      <c r="J23" t="n">
        <v>162.24</v>
      </c>
      <c r="K23" t="n">
        <v>46.47</v>
      </c>
      <c r="L23" t="n">
        <v>22</v>
      </c>
      <c r="M23" t="n">
        <v>8</v>
      </c>
      <c r="N23" t="n">
        <v>28.77</v>
      </c>
      <c r="O23" t="n">
        <v>20243.25</v>
      </c>
      <c r="P23" t="n">
        <v>396.38</v>
      </c>
      <c r="Q23" t="n">
        <v>796.36</v>
      </c>
      <c r="R23" t="n">
        <v>126.96</v>
      </c>
      <c r="S23" t="n">
        <v>102.58</v>
      </c>
      <c r="T23" t="n">
        <v>8133.23</v>
      </c>
      <c r="U23" t="n">
        <v>0.8100000000000001</v>
      </c>
      <c r="V23" t="n">
        <v>0.88</v>
      </c>
      <c r="W23" t="n">
        <v>12.3</v>
      </c>
      <c r="X23" t="n">
        <v>0.47</v>
      </c>
      <c r="Y23" t="n">
        <v>1</v>
      </c>
      <c r="Z23" t="n">
        <v>10</v>
      </c>
      <c r="AA23" t="n">
        <v>349.4952243518109</v>
      </c>
      <c r="AB23" t="n">
        <v>478.1947845992539</v>
      </c>
      <c r="AC23" t="n">
        <v>432.5565455076958</v>
      </c>
      <c r="AD23" t="n">
        <v>349495.2243518109</v>
      </c>
      <c r="AE23" t="n">
        <v>478194.7845992539</v>
      </c>
      <c r="AF23" t="n">
        <v>2.961352729132682e-06</v>
      </c>
      <c r="AG23" t="n">
        <v>10</v>
      </c>
      <c r="AH23" t="n">
        <v>432556.5455076958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2.209</v>
      </c>
      <c r="E24" t="n">
        <v>45.27</v>
      </c>
      <c r="F24" t="n">
        <v>42.71</v>
      </c>
      <c r="G24" t="n">
        <v>183.04</v>
      </c>
      <c r="H24" t="n">
        <v>2.49</v>
      </c>
      <c r="I24" t="n">
        <v>14</v>
      </c>
      <c r="J24" t="n">
        <v>163.67</v>
      </c>
      <c r="K24" t="n">
        <v>46.47</v>
      </c>
      <c r="L24" t="n">
        <v>23</v>
      </c>
      <c r="M24" t="n">
        <v>4</v>
      </c>
      <c r="N24" t="n">
        <v>29.2</v>
      </c>
      <c r="O24" t="n">
        <v>20419.76</v>
      </c>
      <c r="P24" t="n">
        <v>397.05</v>
      </c>
      <c r="Q24" t="n">
        <v>796.39</v>
      </c>
      <c r="R24" t="n">
        <v>127.65</v>
      </c>
      <c r="S24" t="n">
        <v>102.58</v>
      </c>
      <c r="T24" t="n">
        <v>8475.34</v>
      </c>
      <c r="U24" t="n">
        <v>0.8</v>
      </c>
      <c r="V24" t="n">
        <v>0.88</v>
      </c>
      <c r="W24" t="n">
        <v>12.3</v>
      </c>
      <c r="X24" t="n">
        <v>0.5</v>
      </c>
      <c r="Y24" t="n">
        <v>1</v>
      </c>
      <c r="Z24" t="n">
        <v>10</v>
      </c>
      <c r="AA24" t="n">
        <v>350.0759396830551</v>
      </c>
      <c r="AB24" t="n">
        <v>478.9893449348146</v>
      </c>
      <c r="AC24" t="n">
        <v>433.275274120003</v>
      </c>
      <c r="AD24" t="n">
        <v>350075.9396830552</v>
      </c>
      <c r="AE24" t="n">
        <v>478989.3449348146</v>
      </c>
      <c r="AF24" t="n">
        <v>2.959744900304992e-06</v>
      </c>
      <c r="AG24" t="n">
        <v>10</v>
      </c>
      <c r="AH24" t="n">
        <v>433275.274120003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2.2086</v>
      </c>
      <c r="E25" t="n">
        <v>45.28</v>
      </c>
      <c r="F25" t="n">
        <v>42.72</v>
      </c>
      <c r="G25" t="n">
        <v>183.07</v>
      </c>
      <c r="H25" t="n">
        <v>2.58</v>
      </c>
      <c r="I25" t="n">
        <v>14</v>
      </c>
      <c r="J25" t="n">
        <v>165.1</v>
      </c>
      <c r="K25" t="n">
        <v>46.47</v>
      </c>
      <c r="L25" t="n">
        <v>24</v>
      </c>
      <c r="M25" t="n">
        <v>1</v>
      </c>
      <c r="N25" t="n">
        <v>29.64</v>
      </c>
      <c r="O25" t="n">
        <v>20596.86</v>
      </c>
      <c r="P25" t="n">
        <v>398.06</v>
      </c>
      <c r="Q25" t="n">
        <v>796.4</v>
      </c>
      <c r="R25" t="n">
        <v>127.65</v>
      </c>
      <c r="S25" t="n">
        <v>102.58</v>
      </c>
      <c r="T25" t="n">
        <v>8479.51</v>
      </c>
      <c r="U25" t="n">
        <v>0.8</v>
      </c>
      <c r="V25" t="n">
        <v>0.88</v>
      </c>
      <c r="W25" t="n">
        <v>12.31</v>
      </c>
      <c r="X25" t="n">
        <v>0.5</v>
      </c>
      <c r="Y25" t="n">
        <v>1</v>
      </c>
      <c r="Z25" t="n">
        <v>10</v>
      </c>
      <c r="AA25" t="n">
        <v>350.7542355235004</v>
      </c>
      <c r="AB25" t="n">
        <v>479.9174192280123</v>
      </c>
      <c r="AC25" t="n">
        <v>434.1147743052184</v>
      </c>
      <c r="AD25" t="n">
        <v>350754.2355235004</v>
      </c>
      <c r="AE25" t="n">
        <v>479917.4192280123</v>
      </c>
      <c r="AF25" t="n">
        <v>2.959208957362429e-06</v>
      </c>
      <c r="AG25" t="n">
        <v>10</v>
      </c>
      <c r="AH25" t="n">
        <v>434114.7743052184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2.2085</v>
      </c>
      <c r="E26" t="n">
        <v>45.28</v>
      </c>
      <c r="F26" t="n">
        <v>42.72</v>
      </c>
      <c r="G26" t="n">
        <v>183.08</v>
      </c>
      <c r="H26" t="n">
        <v>2.66</v>
      </c>
      <c r="I26" t="n">
        <v>14</v>
      </c>
      <c r="J26" t="n">
        <v>166.54</v>
      </c>
      <c r="K26" t="n">
        <v>46.47</v>
      </c>
      <c r="L26" t="n">
        <v>25</v>
      </c>
      <c r="M26" t="n">
        <v>1</v>
      </c>
      <c r="N26" t="n">
        <v>30.08</v>
      </c>
      <c r="O26" t="n">
        <v>20774.56</v>
      </c>
      <c r="P26" t="n">
        <v>400.41</v>
      </c>
      <c r="Q26" t="n">
        <v>796.4</v>
      </c>
      <c r="R26" t="n">
        <v>127.71</v>
      </c>
      <c r="S26" t="n">
        <v>102.58</v>
      </c>
      <c r="T26" t="n">
        <v>8508.139999999999</v>
      </c>
      <c r="U26" t="n">
        <v>0.8</v>
      </c>
      <c r="V26" t="n">
        <v>0.88</v>
      </c>
      <c r="W26" t="n">
        <v>12.31</v>
      </c>
      <c r="X26" t="n">
        <v>0.51</v>
      </c>
      <c r="Y26" t="n">
        <v>1</v>
      </c>
      <c r="Z26" t="n">
        <v>10</v>
      </c>
      <c r="AA26" t="n">
        <v>352.2142880217277</v>
      </c>
      <c r="AB26" t="n">
        <v>481.9151274690572</v>
      </c>
      <c r="AC26" t="n">
        <v>435.9218240755391</v>
      </c>
      <c r="AD26" t="n">
        <v>352214.2880217277</v>
      </c>
      <c r="AE26" t="n">
        <v>481915.1274690572</v>
      </c>
      <c r="AF26" t="n">
        <v>2.959074971626788e-06</v>
      </c>
      <c r="AG26" t="n">
        <v>10</v>
      </c>
      <c r="AH26" t="n">
        <v>435921.8240755391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2.2085</v>
      </c>
      <c r="E27" t="n">
        <v>45.28</v>
      </c>
      <c r="F27" t="n">
        <v>42.72</v>
      </c>
      <c r="G27" t="n">
        <v>183.08</v>
      </c>
      <c r="H27" t="n">
        <v>2.74</v>
      </c>
      <c r="I27" t="n">
        <v>14</v>
      </c>
      <c r="J27" t="n">
        <v>167.99</v>
      </c>
      <c r="K27" t="n">
        <v>46.47</v>
      </c>
      <c r="L27" t="n">
        <v>26</v>
      </c>
      <c r="M27" t="n">
        <v>0</v>
      </c>
      <c r="N27" t="n">
        <v>30.52</v>
      </c>
      <c r="O27" t="n">
        <v>20952.87</v>
      </c>
      <c r="P27" t="n">
        <v>403.44</v>
      </c>
      <c r="Q27" t="n">
        <v>796.4299999999999</v>
      </c>
      <c r="R27" t="n">
        <v>127.72</v>
      </c>
      <c r="S27" t="n">
        <v>102.58</v>
      </c>
      <c r="T27" t="n">
        <v>8513.540000000001</v>
      </c>
      <c r="U27" t="n">
        <v>0.8</v>
      </c>
      <c r="V27" t="n">
        <v>0.88</v>
      </c>
      <c r="W27" t="n">
        <v>12.31</v>
      </c>
      <c r="X27" t="n">
        <v>0.51</v>
      </c>
      <c r="Y27" t="n">
        <v>1</v>
      </c>
      <c r="Z27" t="n">
        <v>10</v>
      </c>
      <c r="AA27" t="n">
        <v>354.0808416166886</v>
      </c>
      <c r="AB27" t="n">
        <v>484.4690284442156</v>
      </c>
      <c r="AC27" t="n">
        <v>438.2319843260508</v>
      </c>
      <c r="AD27" t="n">
        <v>354080.8416166886</v>
      </c>
      <c r="AE27" t="n">
        <v>484469.0284442155</v>
      </c>
      <c r="AF27" t="n">
        <v>2.959074971626788e-06</v>
      </c>
      <c r="AG27" t="n">
        <v>10</v>
      </c>
      <c r="AH27" t="n">
        <v>438231.9843260508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1.1976</v>
      </c>
      <c r="E2" t="n">
        <v>83.5</v>
      </c>
      <c r="F2" t="n">
        <v>64.18000000000001</v>
      </c>
      <c r="G2" t="n">
        <v>6.9</v>
      </c>
      <c r="H2" t="n">
        <v>0.12</v>
      </c>
      <c r="I2" t="n">
        <v>558</v>
      </c>
      <c r="J2" t="n">
        <v>150.44</v>
      </c>
      <c r="K2" t="n">
        <v>49.1</v>
      </c>
      <c r="L2" t="n">
        <v>1</v>
      </c>
      <c r="M2" t="n">
        <v>556</v>
      </c>
      <c r="N2" t="n">
        <v>25.34</v>
      </c>
      <c r="O2" t="n">
        <v>18787.76</v>
      </c>
      <c r="P2" t="n">
        <v>766.01</v>
      </c>
      <c r="Q2" t="n">
        <v>797.91</v>
      </c>
      <c r="R2" t="n">
        <v>845.74</v>
      </c>
      <c r="S2" t="n">
        <v>102.58</v>
      </c>
      <c r="T2" t="n">
        <v>364801.32</v>
      </c>
      <c r="U2" t="n">
        <v>0.12</v>
      </c>
      <c r="V2" t="n">
        <v>0.59</v>
      </c>
      <c r="W2" t="n">
        <v>13.19</v>
      </c>
      <c r="X2" t="n">
        <v>21.92</v>
      </c>
      <c r="Y2" t="n">
        <v>1</v>
      </c>
      <c r="Z2" t="n">
        <v>10</v>
      </c>
      <c r="AA2" t="n">
        <v>1099.90636482124</v>
      </c>
      <c r="AB2" t="n">
        <v>1504.940412792554</v>
      </c>
      <c r="AC2" t="n">
        <v>1361.311011992767</v>
      </c>
      <c r="AD2" t="n">
        <v>1099906.364821241</v>
      </c>
      <c r="AE2" t="n">
        <v>1504940.412792554</v>
      </c>
      <c r="AF2" t="n">
        <v>1.593184023808769e-06</v>
      </c>
      <c r="AG2" t="n">
        <v>19</v>
      </c>
      <c r="AH2" t="n">
        <v>1361311.011992767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1.683</v>
      </c>
      <c r="E3" t="n">
        <v>59.42</v>
      </c>
      <c r="F3" t="n">
        <v>50.48</v>
      </c>
      <c r="G3" t="n">
        <v>13.89</v>
      </c>
      <c r="H3" t="n">
        <v>0.23</v>
      </c>
      <c r="I3" t="n">
        <v>218</v>
      </c>
      <c r="J3" t="n">
        <v>151.83</v>
      </c>
      <c r="K3" t="n">
        <v>49.1</v>
      </c>
      <c r="L3" t="n">
        <v>2</v>
      </c>
      <c r="M3" t="n">
        <v>216</v>
      </c>
      <c r="N3" t="n">
        <v>25.73</v>
      </c>
      <c r="O3" t="n">
        <v>18959.54</v>
      </c>
      <c r="P3" t="n">
        <v>600.58</v>
      </c>
      <c r="Q3" t="n">
        <v>797.09</v>
      </c>
      <c r="R3" t="n">
        <v>386.68</v>
      </c>
      <c r="S3" t="n">
        <v>102.58</v>
      </c>
      <c r="T3" t="n">
        <v>136971.89</v>
      </c>
      <c r="U3" t="n">
        <v>0.27</v>
      </c>
      <c r="V3" t="n">
        <v>0.75</v>
      </c>
      <c r="W3" t="n">
        <v>12.63</v>
      </c>
      <c r="X3" t="n">
        <v>8.25</v>
      </c>
      <c r="Y3" t="n">
        <v>1</v>
      </c>
      <c r="Z3" t="n">
        <v>10</v>
      </c>
      <c r="AA3" t="n">
        <v>632.6880467012984</v>
      </c>
      <c r="AB3" t="n">
        <v>865.6716977233917</v>
      </c>
      <c r="AC3" t="n">
        <v>783.0532058705289</v>
      </c>
      <c r="AD3" t="n">
        <v>632688.0467012984</v>
      </c>
      <c r="AE3" t="n">
        <v>865671.6977233917</v>
      </c>
      <c r="AF3" t="n">
        <v>2.238918430252303e-06</v>
      </c>
      <c r="AG3" t="n">
        <v>13</v>
      </c>
      <c r="AH3" t="n">
        <v>783053.2058705289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1.8609</v>
      </c>
      <c r="E4" t="n">
        <v>53.74</v>
      </c>
      <c r="F4" t="n">
        <v>47.31</v>
      </c>
      <c r="G4" t="n">
        <v>20.87</v>
      </c>
      <c r="H4" t="n">
        <v>0.35</v>
      </c>
      <c r="I4" t="n">
        <v>136</v>
      </c>
      <c r="J4" t="n">
        <v>153.23</v>
      </c>
      <c r="K4" t="n">
        <v>49.1</v>
      </c>
      <c r="L4" t="n">
        <v>3</v>
      </c>
      <c r="M4" t="n">
        <v>134</v>
      </c>
      <c r="N4" t="n">
        <v>26.13</v>
      </c>
      <c r="O4" t="n">
        <v>19131.85</v>
      </c>
      <c r="P4" t="n">
        <v>560.26</v>
      </c>
      <c r="Q4" t="n">
        <v>796.76</v>
      </c>
      <c r="R4" t="n">
        <v>281.35</v>
      </c>
      <c r="S4" t="n">
        <v>102.58</v>
      </c>
      <c r="T4" t="n">
        <v>84718.06</v>
      </c>
      <c r="U4" t="n">
        <v>0.36</v>
      </c>
      <c r="V4" t="n">
        <v>0.8</v>
      </c>
      <c r="W4" t="n">
        <v>12.48</v>
      </c>
      <c r="X4" t="n">
        <v>5.08</v>
      </c>
      <c r="Y4" t="n">
        <v>1</v>
      </c>
      <c r="Z4" t="n">
        <v>10</v>
      </c>
      <c r="AA4" t="n">
        <v>542.0479667510024</v>
      </c>
      <c r="AB4" t="n">
        <v>741.6539415772875</v>
      </c>
      <c r="AC4" t="n">
        <v>670.871530310995</v>
      </c>
      <c r="AD4" t="n">
        <v>542047.9667510024</v>
      </c>
      <c r="AE4" t="n">
        <v>741653.9415772875</v>
      </c>
      <c r="AF4" t="n">
        <v>2.475581287496441e-06</v>
      </c>
      <c r="AG4" t="n">
        <v>12</v>
      </c>
      <c r="AH4" t="n">
        <v>670871.5303109951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1.9561</v>
      </c>
      <c r="E5" t="n">
        <v>51.12</v>
      </c>
      <c r="F5" t="n">
        <v>45.85</v>
      </c>
      <c r="G5" t="n">
        <v>28.07</v>
      </c>
      <c r="H5" t="n">
        <v>0.46</v>
      </c>
      <c r="I5" t="n">
        <v>98</v>
      </c>
      <c r="J5" t="n">
        <v>154.63</v>
      </c>
      <c r="K5" t="n">
        <v>49.1</v>
      </c>
      <c r="L5" t="n">
        <v>4</v>
      </c>
      <c r="M5" t="n">
        <v>96</v>
      </c>
      <c r="N5" t="n">
        <v>26.53</v>
      </c>
      <c r="O5" t="n">
        <v>19304.72</v>
      </c>
      <c r="P5" t="n">
        <v>540.24</v>
      </c>
      <c r="Q5" t="n">
        <v>796.5</v>
      </c>
      <c r="R5" t="n">
        <v>232.66</v>
      </c>
      <c r="S5" t="n">
        <v>102.58</v>
      </c>
      <c r="T5" t="n">
        <v>60563.45</v>
      </c>
      <c r="U5" t="n">
        <v>0.44</v>
      </c>
      <c r="V5" t="n">
        <v>0.82</v>
      </c>
      <c r="W5" t="n">
        <v>12.43</v>
      </c>
      <c r="X5" t="n">
        <v>3.63</v>
      </c>
      <c r="Y5" t="n">
        <v>1</v>
      </c>
      <c r="Z5" t="n">
        <v>10</v>
      </c>
      <c r="AA5" t="n">
        <v>505.0873432919209</v>
      </c>
      <c r="AB5" t="n">
        <v>691.0827859729463</v>
      </c>
      <c r="AC5" t="n">
        <v>625.1268148204695</v>
      </c>
      <c r="AD5" t="n">
        <v>505087.343291921</v>
      </c>
      <c r="AE5" t="n">
        <v>691082.7859729463</v>
      </c>
      <c r="AF5" t="n">
        <v>2.602227178500612e-06</v>
      </c>
      <c r="AG5" t="n">
        <v>12</v>
      </c>
      <c r="AH5" t="n">
        <v>625126.8148204695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2.0128</v>
      </c>
      <c r="E6" t="n">
        <v>49.68</v>
      </c>
      <c r="F6" t="n">
        <v>45.05</v>
      </c>
      <c r="G6" t="n">
        <v>35.11</v>
      </c>
      <c r="H6" t="n">
        <v>0.57</v>
      </c>
      <c r="I6" t="n">
        <v>77</v>
      </c>
      <c r="J6" t="n">
        <v>156.03</v>
      </c>
      <c r="K6" t="n">
        <v>49.1</v>
      </c>
      <c r="L6" t="n">
        <v>5</v>
      </c>
      <c r="M6" t="n">
        <v>75</v>
      </c>
      <c r="N6" t="n">
        <v>26.94</v>
      </c>
      <c r="O6" t="n">
        <v>19478.15</v>
      </c>
      <c r="P6" t="n">
        <v>528.11</v>
      </c>
      <c r="Q6" t="n">
        <v>796.58</v>
      </c>
      <c r="R6" t="n">
        <v>205.96</v>
      </c>
      <c r="S6" t="n">
        <v>102.58</v>
      </c>
      <c r="T6" t="n">
        <v>47317.59</v>
      </c>
      <c r="U6" t="n">
        <v>0.5</v>
      </c>
      <c r="V6" t="n">
        <v>0.84</v>
      </c>
      <c r="W6" t="n">
        <v>12.4</v>
      </c>
      <c r="X6" t="n">
        <v>2.83</v>
      </c>
      <c r="Y6" t="n">
        <v>1</v>
      </c>
      <c r="Z6" t="n">
        <v>10</v>
      </c>
      <c r="AA6" t="n">
        <v>477.0474000734314</v>
      </c>
      <c r="AB6" t="n">
        <v>652.7172986264198</v>
      </c>
      <c r="AC6" t="n">
        <v>590.4228757399959</v>
      </c>
      <c r="AD6" t="n">
        <v>477047.4000734314</v>
      </c>
      <c r="AE6" t="n">
        <v>652717.2986264199</v>
      </c>
      <c r="AF6" t="n">
        <v>2.677655981231037e-06</v>
      </c>
      <c r="AG6" t="n">
        <v>11</v>
      </c>
      <c r="AH6" t="n">
        <v>590422.8757399959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2.0477</v>
      </c>
      <c r="E7" t="n">
        <v>48.83</v>
      </c>
      <c r="F7" t="n">
        <v>44.6</v>
      </c>
      <c r="G7" t="n">
        <v>41.81</v>
      </c>
      <c r="H7" t="n">
        <v>0.67</v>
      </c>
      <c r="I7" t="n">
        <v>64</v>
      </c>
      <c r="J7" t="n">
        <v>157.44</v>
      </c>
      <c r="K7" t="n">
        <v>49.1</v>
      </c>
      <c r="L7" t="n">
        <v>6</v>
      </c>
      <c r="M7" t="n">
        <v>62</v>
      </c>
      <c r="N7" t="n">
        <v>27.35</v>
      </c>
      <c r="O7" t="n">
        <v>19652.13</v>
      </c>
      <c r="P7" t="n">
        <v>520.55</v>
      </c>
      <c r="Q7" t="n">
        <v>796.59</v>
      </c>
      <c r="R7" t="n">
        <v>191.11</v>
      </c>
      <c r="S7" t="n">
        <v>102.58</v>
      </c>
      <c r="T7" t="n">
        <v>39955.12</v>
      </c>
      <c r="U7" t="n">
        <v>0.54</v>
      </c>
      <c r="V7" t="n">
        <v>0.84</v>
      </c>
      <c r="W7" t="n">
        <v>12.37</v>
      </c>
      <c r="X7" t="n">
        <v>2.38</v>
      </c>
      <c r="Y7" t="n">
        <v>1</v>
      </c>
      <c r="Z7" t="n">
        <v>10</v>
      </c>
      <c r="AA7" t="n">
        <v>465.0005713264404</v>
      </c>
      <c r="AB7" t="n">
        <v>636.2342960662115</v>
      </c>
      <c r="AC7" t="n">
        <v>575.5129878100944</v>
      </c>
      <c r="AD7" t="n">
        <v>465000.5713264404</v>
      </c>
      <c r="AE7" t="n">
        <v>636234.2960662115</v>
      </c>
      <c r="AF7" t="n">
        <v>2.724083939172692e-06</v>
      </c>
      <c r="AG7" t="n">
        <v>11</v>
      </c>
      <c r="AH7" t="n">
        <v>575512.9878100944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2.0783</v>
      </c>
      <c r="E8" t="n">
        <v>48.12</v>
      </c>
      <c r="F8" t="n">
        <v>44.19</v>
      </c>
      <c r="G8" t="n">
        <v>49.1</v>
      </c>
      <c r="H8" t="n">
        <v>0.78</v>
      </c>
      <c r="I8" t="n">
        <v>54</v>
      </c>
      <c r="J8" t="n">
        <v>158.86</v>
      </c>
      <c r="K8" t="n">
        <v>49.1</v>
      </c>
      <c r="L8" t="n">
        <v>7</v>
      </c>
      <c r="M8" t="n">
        <v>52</v>
      </c>
      <c r="N8" t="n">
        <v>27.77</v>
      </c>
      <c r="O8" t="n">
        <v>19826.68</v>
      </c>
      <c r="P8" t="n">
        <v>512.28</v>
      </c>
      <c r="Q8" t="n">
        <v>796.48</v>
      </c>
      <c r="R8" t="n">
        <v>176.91</v>
      </c>
      <c r="S8" t="n">
        <v>102.58</v>
      </c>
      <c r="T8" t="n">
        <v>32906</v>
      </c>
      <c r="U8" t="n">
        <v>0.58</v>
      </c>
      <c r="V8" t="n">
        <v>0.85</v>
      </c>
      <c r="W8" t="n">
        <v>12.37</v>
      </c>
      <c r="X8" t="n">
        <v>1.97</v>
      </c>
      <c r="Y8" t="n">
        <v>1</v>
      </c>
      <c r="Z8" t="n">
        <v>10</v>
      </c>
      <c r="AA8" t="n">
        <v>453.6847653201726</v>
      </c>
      <c r="AB8" t="n">
        <v>620.7515110703081</v>
      </c>
      <c r="AC8" t="n">
        <v>561.5078580839747</v>
      </c>
      <c r="AD8" t="n">
        <v>453684.7653201726</v>
      </c>
      <c r="AE8" t="n">
        <v>620751.511070308</v>
      </c>
      <c r="AF8" t="n">
        <v>2.764791546995461e-06</v>
      </c>
      <c r="AG8" t="n">
        <v>11</v>
      </c>
      <c r="AH8" t="n">
        <v>561507.8580839747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2.0974</v>
      </c>
      <c r="E9" t="n">
        <v>47.68</v>
      </c>
      <c r="F9" t="n">
        <v>43.96</v>
      </c>
      <c r="G9" t="n">
        <v>56.13</v>
      </c>
      <c r="H9" t="n">
        <v>0.88</v>
      </c>
      <c r="I9" t="n">
        <v>47</v>
      </c>
      <c r="J9" t="n">
        <v>160.28</v>
      </c>
      <c r="K9" t="n">
        <v>49.1</v>
      </c>
      <c r="L9" t="n">
        <v>8</v>
      </c>
      <c r="M9" t="n">
        <v>45</v>
      </c>
      <c r="N9" t="n">
        <v>28.19</v>
      </c>
      <c r="O9" t="n">
        <v>20001.93</v>
      </c>
      <c r="P9" t="n">
        <v>506.99</v>
      </c>
      <c r="Q9" t="n">
        <v>796.4299999999999</v>
      </c>
      <c r="R9" t="n">
        <v>169.6</v>
      </c>
      <c r="S9" t="n">
        <v>102.58</v>
      </c>
      <c r="T9" t="n">
        <v>29285.8</v>
      </c>
      <c r="U9" t="n">
        <v>0.6</v>
      </c>
      <c r="V9" t="n">
        <v>0.86</v>
      </c>
      <c r="W9" t="n">
        <v>12.35</v>
      </c>
      <c r="X9" t="n">
        <v>1.75</v>
      </c>
      <c r="Y9" t="n">
        <v>1</v>
      </c>
      <c r="Z9" t="n">
        <v>10</v>
      </c>
      <c r="AA9" t="n">
        <v>446.7252881224719</v>
      </c>
      <c r="AB9" t="n">
        <v>611.229247337949</v>
      </c>
      <c r="AC9" t="n">
        <v>552.894385837651</v>
      </c>
      <c r="AD9" t="n">
        <v>446725.2881224719</v>
      </c>
      <c r="AE9" t="n">
        <v>611229.247337949</v>
      </c>
      <c r="AF9" t="n">
        <v>2.790200544035163e-06</v>
      </c>
      <c r="AG9" t="n">
        <v>11</v>
      </c>
      <c r="AH9" t="n">
        <v>552894.3858376511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2.1159</v>
      </c>
      <c r="E10" t="n">
        <v>47.26</v>
      </c>
      <c r="F10" t="n">
        <v>43.73</v>
      </c>
      <c r="G10" t="n">
        <v>64</v>
      </c>
      <c r="H10" t="n">
        <v>0.99</v>
      </c>
      <c r="I10" t="n">
        <v>41</v>
      </c>
      <c r="J10" t="n">
        <v>161.71</v>
      </c>
      <c r="K10" t="n">
        <v>49.1</v>
      </c>
      <c r="L10" t="n">
        <v>9</v>
      </c>
      <c r="M10" t="n">
        <v>39</v>
      </c>
      <c r="N10" t="n">
        <v>28.61</v>
      </c>
      <c r="O10" t="n">
        <v>20177.64</v>
      </c>
      <c r="P10" t="n">
        <v>501.48</v>
      </c>
      <c r="Q10" t="n">
        <v>796.4400000000001</v>
      </c>
      <c r="R10" t="n">
        <v>162.26</v>
      </c>
      <c r="S10" t="n">
        <v>102.58</v>
      </c>
      <c r="T10" t="n">
        <v>25645.46</v>
      </c>
      <c r="U10" t="n">
        <v>0.63</v>
      </c>
      <c r="V10" t="n">
        <v>0.86</v>
      </c>
      <c r="W10" t="n">
        <v>12.33</v>
      </c>
      <c r="X10" t="n">
        <v>1.52</v>
      </c>
      <c r="Y10" t="n">
        <v>1</v>
      </c>
      <c r="Z10" t="n">
        <v>10</v>
      </c>
      <c r="AA10" t="n">
        <v>439.8505739229486</v>
      </c>
      <c r="AB10" t="n">
        <v>601.8229600791759</v>
      </c>
      <c r="AC10" t="n">
        <v>544.385821433048</v>
      </c>
      <c r="AD10" t="n">
        <v>439850.5739229486</v>
      </c>
      <c r="AE10" t="n">
        <v>601822.9600791759</v>
      </c>
      <c r="AF10" t="n">
        <v>2.814811352686184e-06</v>
      </c>
      <c r="AG10" t="n">
        <v>11</v>
      </c>
      <c r="AH10" t="n">
        <v>544385.821433048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2.1293</v>
      </c>
      <c r="E11" t="n">
        <v>46.96</v>
      </c>
      <c r="F11" t="n">
        <v>43.56</v>
      </c>
      <c r="G11" t="n">
        <v>70.63</v>
      </c>
      <c r="H11" t="n">
        <v>1.09</v>
      </c>
      <c r="I11" t="n">
        <v>37</v>
      </c>
      <c r="J11" t="n">
        <v>163.13</v>
      </c>
      <c r="K11" t="n">
        <v>49.1</v>
      </c>
      <c r="L11" t="n">
        <v>10</v>
      </c>
      <c r="M11" t="n">
        <v>35</v>
      </c>
      <c r="N11" t="n">
        <v>29.04</v>
      </c>
      <c r="O11" t="n">
        <v>20353.94</v>
      </c>
      <c r="P11" t="n">
        <v>496.9</v>
      </c>
      <c r="Q11" t="n">
        <v>796.4400000000001</v>
      </c>
      <c r="R11" t="n">
        <v>156.08</v>
      </c>
      <c r="S11" t="n">
        <v>102.58</v>
      </c>
      <c r="T11" t="n">
        <v>22577.85</v>
      </c>
      <c r="U11" t="n">
        <v>0.66</v>
      </c>
      <c r="V11" t="n">
        <v>0.86</v>
      </c>
      <c r="W11" t="n">
        <v>12.33</v>
      </c>
      <c r="X11" t="n">
        <v>1.34</v>
      </c>
      <c r="Y11" t="n">
        <v>1</v>
      </c>
      <c r="Z11" t="n">
        <v>10</v>
      </c>
      <c r="AA11" t="n">
        <v>434.56683391844</v>
      </c>
      <c r="AB11" t="n">
        <v>594.5935139028497</v>
      </c>
      <c r="AC11" t="n">
        <v>537.846343453199</v>
      </c>
      <c r="AD11" t="n">
        <v>434566.83391844</v>
      </c>
      <c r="AE11" t="n">
        <v>594593.5139028498</v>
      </c>
      <c r="AF11" t="n">
        <v>2.83263756003341e-06</v>
      </c>
      <c r="AG11" t="n">
        <v>11</v>
      </c>
      <c r="AH11" t="n">
        <v>537846.343453199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2.1419</v>
      </c>
      <c r="E12" t="n">
        <v>46.69</v>
      </c>
      <c r="F12" t="n">
        <v>43.4</v>
      </c>
      <c r="G12" t="n">
        <v>78.91</v>
      </c>
      <c r="H12" t="n">
        <v>1.18</v>
      </c>
      <c r="I12" t="n">
        <v>33</v>
      </c>
      <c r="J12" t="n">
        <v>164.57</v>
      </c>
      <c r="K12" t="n">
        <v>49.1</v>
      </c>
      <c r="L12" t="n">
        <v>11</v>
      </c>
      <c r="M12" t="n">
        <v>31</v>
      </c>
      <c r="N12" t="n">
        <v>29.47</v>
      </c>
      <c r="O12" t="n">
        <v>20530.82</v>
      </c>
      <c r="P12" t="n">
        <v>491.27</v>
      </c>
      <c r="Q12" t="n">
        <v>796.51</v>
      </c>
      <c r="R12" t="n">
        <v>150.92</v>
      </c>
      <c r="S12" t="n">
        <v>102.58</v>
      </c>
      <c r="T12" t="n">
        <v>20017.21</v>
      </c>
      <c r="U12" t="n">
        <v>0.68</v>
      </c>
      <c r="V12" t="n">
        <v>0.87</v>
      </c>
      <c r="W12" t="n">
        <v>12.33</v>
      </c>
      <c r="X12" t="n">
        <v>1.19</v>
      </c>
      <c r="Y12" t="n">
        <v>1</v>
      </c>
      <c r="Z12" t="n">
        <v>10</v>
      </c>
      <c r="AA12" t="n">
        <v>428.8181244211484</v>
      </c>
      <c r="AB12" t="n">
        <v>586.7278759534918</v>
      </c>
      <c r="AC12" t="n">
        <v>530.7313909502356</v>
      </c>
      <c r="AD12" t="n">
        <v>428818.1244211484</v>
      </c>
      <c r="AE12" t="n">
        <v>586727.8759534918</v>
      </c>
      <c r="AF12" t="n">
        <v>2.849399516195726e-06</v>
      </c>
      <c r="AG12" t="n">
        <v>11</v>
      </c>
      <c r="AH12" t="n">
        <v>530731.3909502355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2.1485</v>
      </c>
      <c r="E13" t="n">
        <v>46.54</v>
      </c>
      <c r="F13" t="n">
        <v>43.32</v>
      </c>
      <c r="G13" t="n">
        <v>83.84999999999999</v>
      </c>
      <c r="H13" t="n">
        <v>1.28</v>
      </c>
      <c r="I13" t="n">
        <v>31</v>
      </c>
      <c r="J13" t="n">
        <v>166.01</v>
      </c>
      <c r="K13" t="n">
        <v>49.1</v>
      </c>
      <c r="L13" t="n">
        <v>12</v>
      </c>
      <c r="M13" t="n">
        <v>29</v>
      </c>
      <c r="N13" t="n">
        <v>29.91</v>
      </c>
      <c r="O13" t="n">
        <v>20708.3</v>
      </c>
      <c r="P13" t="n">
        <v>488.18</v>
      </c>
      <c r="Q13" t="n">
        <v>796.4</v>
      </c>
      <c r="R13" t="n">
        <v>148.4</v>
      </c>
      <c r="S13" t="n">
        <v>102.58</v>
      </c>
      <c r="T13" t="n">
        <v>18765.13</v>
      </c>
      <c r="U13" t="n">
        <v>0.6899999999999999</v>
      </c>
      <c r="V13" t="n">
        <v>0.87</v>
      </c>
      <c r="W13" t="n">
        <v>12.32</v>
      </c>
      <c r="X13" t="n">
        <v>1.11</v>
      </c>
      <c r="Y13" t="n">
        <v>1</v>
      </c>
      <c r="Z13" t="n">
        <v>10</v>
      </c>
      <c r="AA13" t="n">
        <v>425.7473230379248</v>
      </c>
      <c r="AB13" t="n">
        <v>582.5262700267695</v>
      </c>
      <c r="AC13" t="n">
        <v>526.9307803961689</v>
      </c>
      <c r="AD13" t="n">
        <v>425747.3230379248</v>
      </c>
      <c r="AE13" t="n">
        <v>582526.2700267695</v>
      </c>
      <c r="AF13" t="n">
        <v>2.858179588471226e-06</v>
      </c>
      <c r="AG13" t="n">
        <v>11</v>
      </c>
      <c r="AH13" t="n">
        <v>526930.7803961688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2.1578</v>
      </c>
      <c r="E14" t="n">
        <v>46.34</v>
      </c>
      <c r="F14" t="n">
        <v>43.21</v>
      </c>
      <c r="G14" t="n">
        <v>92.59</v>
      </c>
      <c r="H14" t="n">
        <v>1.38</v>
      </c>
      <c r="I14" t="n">
        <v>28</v>
      </c>
      <c r="J14" t="n">
        <v>167.45</v>
      </c>
      <c r="K14" t="n">
        <v>49.1</v>
      </c>
      <c r="L14" t="n">
        <v>13</v>
      </c>
      <c r="M14" t="n">
        <v>26</v>
      </c>
      <c r="N14" t="n">
        <v>30.36</v>
      </c>
      <c r="O14" t="n">
        <v>20886.38</v>
      </c>
      <c r="P14" t="n">
        <v>484.36</v>
      </c>
      <c r="Q14" t="n">
        <v>796.35</v>
      </c>
      <c r="R14" t="n">
        <v>144.82</v>
      </c>
      <c r="S14" t="n">
        <v>102.58</v>
      </c>
      <c r="T14" t="n">
        <v>16990.55</v>
      </c>
      <c r="U14" t="n">
        <v>0.71</v>
      </c>
      <c r="V14" t="n">
        <v>0.87</v>
      </c>
      <c r="W14" t="n">
        <v>12.31</v>
      </c>
      <c r="X14" t="n">
        <v>1</v>
      </c>
      <c r="Y14" t="n">
        <v>1</v>
      </c>
      <c r="Z14" t="n">
        <v>10</v>
      </c>
      <c r="AA14" t="n">
        <v>421.7908888966205</v>
      </c>
      <c r="AB14" t="n">
        <v>577.1129022890814</v>
      </c>
      <c r="AC14" t="n">
        <v>522.0340568776563</v>
      </c>
      <c r="AD14" t="n">
        <v>421790.8888966205</v>
      </c>
      <c r="AE14" t="n">
        <v>577112.9022890814</v>
      </c>
      <c r="AF14" t="n">
        <v>2.870551508495792e-06</v>
      </c>
      <c r="AG14" t="n">
        <v>11</v>
      </c>
      <c r="AH14" t="n">
        <v>522034.0568776563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2.1638</v>
      </c>
      <c r="E15" t="n">
        <v>46.22</v>
      </c>
      <c r="F15" t="n">
        <v>43.14</v>
      </c>
      <c r="G15" t="n">
        <v>99.56</v>
      </c>
      <c r="H15" t="n">
        <v>1.47</v>
      </c>
      <c r="I15" t="n">
        <v>26</v>
      </c>
      <c r="J15" t="n">
        <v>168.9</v>
      </c>
      <c r="K15" t="n">
        <v>49.1</v>
      </c>
      <c r="L15" t="n">
        <v>14</v>
      </c>
      <c r="M15" t="n">
        <v>24</v>
      </c>
      <c r="N15" t="n">
        <v>30.81</v>
      </c>
      <c r="O15" t="n">
        <v>21065.06</v>
      </c>
      <c r="P15" t="n">
        <v>480.71</v>
      </c>
      <c r="Q15" t="n">
        <v>796.38</v>
      </c>
      <c r="R15" t="n">
        <v>142.32</v>
      </c>
      <c r="S15" t="n">
        <v>102.58</v>
      </c>
      <c r="T15" t="n">
        <v>15753.02</v>
      </c>
      <c r="U15" t="n">
        <v>0.72</v>
      </c>
      <c r="V15" t="n">
        <v>0.87</v>
      </c>
      <c r="W15" t="n">
        <v>12.31</v>
      </c>
      <c r="X15" t="n">
        <v>0.93</v>
      </c>
      <c r="Y15" t="n">
        <v>1</v>
      </c>
      <c r="Z15" t="n">
        <v>10</v>
      </c>
      <c r="AA15" t="n">
        <v>418.5117256184582</v>
      </c>
      <c r="AB15" t="n">
        <v>572.6262064254261</v>
      </c>
      <c r="AC15" t="n">
        <v>517.975564970111</v>
      </c>
      <c r="AD15" t="n">
        <v>418511.7256184582</v>
      </c>
      <c r="AE15" t="n">
        <v>572626.2064254261</v>
      </c>
      <c r="AF15" t="n">
        <v>2.87853339238261e-06</v>
      </c>
      <c r="AG15" t="n">
        <v>11</v>
      </c>
      <c r="AH15" t="n">
        <v>517975.564970111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2.1699</v>
      </c>
      <c r="E16" t="n">
        <v>46.08</v>
      </c>
      <c r="F16" t="n">
        <v>43.07</v>
      </c>
      <c r="G16" t="n">
        <v>107.69</v>
      </c>
      <c r="H16" t="n">
        <v>1.56</v>
      </c>
      <c r="I16" t="n">
        <v>24</v>
      </c>
      <c r="J16" t="n">
        <v>170.35</v>
      </c>
      <c r="K16" t="n">
        <v>49.1</v>
      </c>
      <c r="L16" t="n">
        <v>15</v>
      </c>
      <c r="M16" t="n">
        <v>22</v>
      </c>
      <c r="N16" t="n">
        <v>31.26</v>
      </c>
      <c r="O16" t="n">
        <v>21244.37</v>
      </c>
      <c r="P16" t="n">
        <v>476.92</v>
      </c>
      <c r="Q16" t="n">
        <v>796.42</v>
      </c>
      <c r="R16" t="n">
        <v>140.1</v>
      </c>
      <c r="S16" t="n">
        <v>102.58</v>
      </c>
      <c r="T16" t="n">
        <v>14650</v>
      </c>
      <c r="U16" t="n">
        <v>0.73</v>
      </c>
      <c r="V16" t="n">
        <v>0.87</v>
      </c>
      <c r="W16" t="n">
        <v>12.31</v>
      </c>
      <c r="X16" t="n">
        <v>0.86</v>
      </c>
      <c r="Y16" t="n">
        <v>1</v>
      </c>
      <c r="Z16" t="n">
        <v>10</v>
      </c>
      <c r="AA16" t="n">
        <v>407.5452143891894</v>
      </c>
      <c r="AB16" t="n">
        <v>557.6213419532103</v>
      </c>
      <c r="AC16" t="n">
        <v>504.402743703664</v>
      </c>
      <c r="AD16" t="n">
        <v>407545.2143891894</v>
      </c>
      <c r="AE16" t="n">
        <v>557621.3419532103</v>
      </c>
      <c r="AF16" t="n">
        <v>2.886648307667542e-06</v>
      </c>
      <c r="AG16" t="n">
        <v>10</v>
      </c>
      <c r="AH16" t="n">
        <v>504402.743703664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2.1734</v>
      </c>
      <c r="E17" t="n">
        <v>46.01</v>
      </c>
      <c r="F17" t="n">
        <v>43.03</v>
      </c>
      <c r="G17" t="n">
        <v>112.26</v>
      </c>
      <c r="H17" t="n">
        <v>1.65</v>
      </c>
      <c r="I17" t="n">
        <v>23</v>
      </c>
      <c r="J17" t="n">
        <v>171.81</v>
      </c>
      <c r="K17" t="n">
        <v>49.1</v>
      </c>
      <c r="L17" t="n">
        <v>16</v>
      </c>
      <c r="M17" t="n">
        <v>21</v>
      </c>
      <c r="N17" t="n">
        <v>31.72</v>
      </c>
      <c r="O17" t="n">
        <v>21424.29</v>
      </c>
      <c r="P17" t="n">
        <v>474.13</v>
      </c>
      <c r="Q17" t="n">
        <v>796.39</v>
      </c>
      <c r="R17" t="n">
        <v>138.72</v>
      </c>
      <c r="S17" t="n">
        <v>102.58</v>
      </c>
      <c r="T17" t="n">
        <v>13965.3</v>
      </c>
      <c r="U17" t="n">
        <v>0.74</v>
      </c>
      <c r="V17" t="n">
        <v>0.87</v>
      </c>
      <c r="W17" t="n">
        <v>12.3</v>
      </c>
      <c r="X17" t="n">
        <v>0.82</v>
      </c>
      <c r="Y17" t="n">
        <v>1</v>
      </c>
      <c r="Z17" t="n">
        <v>10</v>
      </c>
      <c r="AA17" t="n">
        <v>405.2384520706456</v>
      </c>
      <c r="AB17" t="n">
        <v>554.4651279818078</v>
      </c>
      <c r="AC17" t="n">
        <v>501.547754363918</v>
      </c>
      <c r="AD17" t="n">
        <v>405238.4520706456</v>
      </c>
      <c r="AE17" t="n">
        <v>554465.1279818078</v>
      </c>
      <c r="AF17" t="n">
        <v>2.891304406601518e-06</v>
      </c>
      <c r="AG17" t="n">
        <v>10</v>
      </c>
      <c r="AH17" t="n">
        <v>501547.754363918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2.1796</v>
      </c>
      <c r="E18" t="n">
        <v>45.88</v>
      </c>
      <c r="F18" t="n">
        <v>42.96</v>
      </c>
      <c r="G18" t="n">
        <v>122.75</v>
      </c>
      <c r="H18" t="n">
        <v>1.74</v>
      </c>
      <c r="I18" t="n">
        <v>21</v>
      </c>
      <c r="J18" t="n">
        <v>173.28</v>
      </c>
      <c r="K18" t="n">
        <v>49.1</v>
      </c>
      <c r="L18" t="n">
        <v>17</v>
      </c>
      <c r="M18" t="n">
        <v>19</v>
      </c>
      <c r="N18" t="n">
        <v>32.18</v>
      </c>
      <c r="O18" t="n">
        <v>21604.83</v>
      </c>
      <c r="P18" t="n">
        <v>470.38</v>
      </c>
      <c r="Q18" t="n">
        <v>796.38</v>
      </c>
      <c r="R18" t="n">
        <v>136.32</v>
      </c>
      <c r="S18" t="n">
        <v>102.58</v>
      </c>
      <c r="T18" t="n">
        <v>12778.25</v>
      </c>
      <c r="U18" t="n">
        <v>0.75</v>
      </c>
      <c r="V18" t="n">
        <v>0.88</v>
      </c>
      <c r="W18" t="n">
        <v>12.31</v>
      </c>
      <c r="X18" t="n">
        <v>0.75</v>
      </c>
      <c r="Y18" t="n">
        <v>1</v>
      </c>
      <c r="Z18" t="n">
        <v>10</v>
      </c>
      <c r="AA18" t="n">
        <v>401.9152032856153</v>
      </c>
      <c r="AB18" t="n">
        <v>549.9181123827401</v>
      </c>
      <c r="AC18" t="n">
        <v>497.434699551849</v>
      </c>
      <c r="AD18" t="n">
        <v>401915.2032856153</v>
      </c>
      <c r="AE18" t="n">
        <v>549918.1123827401</v>
      </c>
      <c r="AF18" t="n">
        <v>2.899552353284563e-06</v>
      </c>
      <c r="AG18" t="n">
        <v>10</v>
      </c>
      <c r="AH18" t="n">
        <v>497434.6995518489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2.1828</v>
      </c>
      <c r="E19" t="n">
        <v>45.81</v>
      </c>
      <c r="F19" t="n">
        <v>42.93</v>
      </c>
      <c r="G19" t="n">
        <v>128.78</v>
      </c>
      <c r="H19" t="n">
        <v>1.83</v>
      </c>
      <c r="I19" t="n">
        <v>20</v>
      </c>
      <c r="J19" t="n">
        <v>174.75</v>
      </c>
      <c r="K19" t="n">
        <v>49.1</v>
      </c>
      <c r="L19" t="n">
        <v>18</v>
      </c>
      <c r="M19" t="n">
        <v>18</v>
      </c>
      <c r="N19" t="n">
        <v>32.65</v>
      </c>
      <c r="O19" t="n">
        <v>21786.02</v>
      </c>
      <c r="P19" t="n">
        <v>466.9</v>
      </c>
      <c r="Q19" t="n">
        <v>796.34</v>
      </c>
      <c r="R19" t="n">
        <v>135.22</v>
      </c>
      <c r="S19" t="n">
        <v>102.58</v>
      </c>
      <c r="T19" t="n">
        <v>12232.13</v>
      </c>
      <c r="U19" t="n">
        <v>0.76</v>
      </c>
      <c r="V19" t="n">
        <v>0.88</v>
      </c>
      <c r="W19" t="n">
        <v>12.3</v>
      </c>
      <c r="X19" t="n">
        <v>0.71</v>
      </c>
      <c r="Y19" t="n">
        <v>1</v>
      </c>
      <c r="Z19" t="n">
        <v>10</v>
      </c>
      <c r="AA19" t="n">
        <v>399.2490933975638</v>
      </c>
      <c r="AB19" t="n">
        <v>546.270223213441</v>
      </c>
      <c r="AC19" t="n">
        <v>494.134959805023</v>
      </c>
      <c r="AD19" t="n">
        <v>399249.0933975638</v>
      </c>
      <c r="AE19" t="n">
        <v>546270.223213441</v>
      </c>
      <c r="AF19" t="n">
        <v>2.903809358024199e-06</v>
      </c>
      <c r="AG19" t="n">
        <v>10</v>
      </c>
      <c r="AH19" t="n">
        <v>494134.959805023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2.1862</v>
      </c>
      <c r="E20" t="n">
        <v>45.74</v>
      </c>
      <c r="F20" t="n">
        <v>42.89</v>
      </c>
      <c r="G20" t="n">
        <v>135.43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17</v>
      </c>
      <c r="N20" t="n">
        <v>33.13</v>
      </c>
      <c r="O20" t="n">
        <v>21967.84</v>
      </c>
      <c r="P20" t="n">
        <v>463.23</v>
      </c>
      <c r="Q20" t="n">
        <v>796.47</v>
      </c>
      <c r="R20" t="n">
        <v>133.86</v>
      </c>
      <c r="S20" t="n">
        <v>102.58</v>
      </c>
      <c r="T20" t="n">
        <v>11556.3</v>
      </c>
      <c r="U20" t="n">
        <v>0.77</v>
      </c>
      <c r="V20" t="n">
        <v>0.88</v>
      </c>
      <c r="W20" t="n">
        <v>12.3</v>
      </c>
      <c r="X20" t="n">
        <v>0.67</v>
      </c>
      <c r="Y20" t="n">
        <v>1</v>
      </c>
      <c r="Z20" t="n">
        <v>10</v>
      </c>
      <c r="AA20" t="n">
        <v>396.4362055158028</v>
      </c>
      <c r="AB20" t="n">
        <v>542.4215059177606</v>
      </c>
      <c r="AC20" t="n">
        <v>490.6535586863337</v>
      </c>
      <c r="AD20" t="n">
        <v>396436.2055158028</v>
      </c>
      <c r="AE20" t="n">
        <v>542421.5059177605</v>
      </c>
      <c r="AF20" t="n">
        <v>2.908332425560062e-06</v>
      </c>
      <c r="AG20" t="n">
        <v>10</v>
      </c>
      <c r="AH20" t="n">
        <v>490653.5586863337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2.1892</v>
      </c>
      <c r="E21" t="n">
        <v>45.68</v>
      </c>
      <c r="F21" t="n">
        <v>42.85</v>
      </c>
      <c r="G21" t="n">
        <v>142.84</v>
      </c>
      <c r="H21" t="n">
        <v>2</v>
      </c>
      <c r="I21" t="n">
        <v>18</v>
      </c>
      <c r="J21" t="n">
        <v>177.7</v>
      </c>
      <c r="K21" t="n">
        <v>49.1</v>
      </c>
      <c r="L21" t="n">
        <v>20</v>
      </c>
      <c r="M21" t="n">
        <v>16</v>
      </c>
      <c r="N21" t="n">
        <v>33.61</v>
      </c>
      <c r="O21" t="n">
        <v>22150.3</v>
      </c>
      <c r="P21" t="n">
        <v>461.17</v>
      </c>
      <c r="Q21" t="n">
        <v>796.34</v>
      </c>
      <c r="R21" t="n">
        <v>132.71</v>
      </c>
      <c r="S21" t="n">
        <v>102.58</v>
      </c>
      <c r="T21" t="n">
        <v>10986.74</v>
      </c>
      <c r="U21" t="n">
        <v>0.77</v>
      </c>
      <c r="V21" t="n">
        <v>0.88</v>
      </c>
      <c r="W21" t="n">
        <v>12.3</v>
      </c>
      <c r="X21" t="n">
        <v>0.64</v>
      </c>
      <c r="Y21" t="n">
        <v>1</v>
      </c>
      <c r="Z21" t="n">
        <v>10</v>
      </c>
      <c r="AA21" t="n">
        <v>394.6903605901904</v>
      </c>
      <c r="AB21" t="n">
        <v>540.0327638692953</v>
      </c>
      <c r="AC21" t="n">
        <v>488.4927948263535</v>
      </c>
      <c r="AD21" t="n">
        <v>394690.3605901904</v>
      </c>
      <c r="AE21" t="n">
        <v>540032.7638692954</v>
      </c>
      <c r="AF21" t="n">
        <v>2.912323367503471e-06</v>
      </c>
      <c r="AG21" t="n">
        <v>10</v>
      </c>
      <c r="AH21" t="n">
        <v>488492.7948263535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2.1928</v>
      </c>
      <c r="E22" t="n">
        <v>45.6</v>
      </c>
      <c r="F22" t="n">
        <v>42.81</v>
      </c>
      <c r="G22" t="n">
        <v>151.08</v>
      </c>
      <c r="H22" t="n">
        <v>2.08</v>
      </c>
      <c r="I22" t="n">
        <v>17</v>
      </c>
      <c r="J22" t="n">
        <v>179.18</v>
      </c>
      <c r="K22" t="n">
        <v>49.1</v>
      </c>
      <c r="L22" t="n">
        <v>21</v>
      </c>
      <c r="M22" t="n">
        <v>15</v>
      </c>
      <c r="N22" t="n">
        <v>34.09</v>
      </c>
      <c r="O22" t="n">
        <v>22333.43</v>
      </c>
      <c r="P22" t="n">
        <v>457.07</v>
      </c>
      <c r="Q22" t="n">
        <v>796.37</v>
      </c>
      <c r="R22" t="n">
        <v>131.32</v>
      </c>
      <c r="S22" t="n">
        <v>102.58</v>
      </c>
      <c r="T22" t="n">
        <v>10297.14</v>
      </c>
      <c r="U22" t="n">
        <v>0.78</v>
      </c>
      <c r="V22" t="n">
        <v>0.88</v>
      </c>
      <c r="W22" t="n">
        <v>12.3</v>
      </c>
      <c r="X22" t="n">
        <v>0.59</v>
      </c>
      <c r="Y22" t="n">
        <v>1</v>
      </c>
      <c r="Z22" t="n">
        <v>10</v>
      </c>
      <c r="AA22" t="n">
        <v>391.5972891794363</v>
      </c>
      <c r="AB22" t="n">
        <v>535.8006871084217</v>
      </c>
      <c r="AC22" t="n">
        <v>484.6646215317805</v>
      </c>
      <c r="AD22" t="n">
        <v>391597.2891794363</v>
      </c>
      <c r="AE22" t="n">
        <v>535800.6871084217</v>
      </c>
      <c r="AF22" t="n">
        <v>2.917112497835561e-06</v>
      </c>
      <c r="AG22" t="n">
        <v>10</v>
      </c>
      <c r="AH22" t="n">
        <v>484664.6215317805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2.1961</v>
      </c>
      <c r="E23" t="n">
        <v>45.54</v>
      </c>
      <c r="F23" t="n">
        <v>42.77</v>
      </c>
      <c r="G23" t="n">
        <v>160.39</v>
      </c>
      <c r="H23" t="n">
        <v>2.16</v>
      </c>
      <c r="I23" t="n">
        <v>16</v>
      </c>
      <c r="J23" t="n">
        <v>180.67</v>
      </c>
      <c r="K23" t="n">
        <v>49.1</v>
      </c>
      <c r="L23" t="n">
        <v>22</v>
      </c>
      <c r="M23" t="n">
        <v>14</v>
      </c>
      <c r="N23" t="n">
        <v>34.58</v>
      </c>
      <c r="O23" t="n">
        <v>22517.21</v>
      </c>
      <c r="P23" t="n">
        <v>453.1</v>
      </c>
      <c r="Q23" t="n">
        <v>796.4299999999999</v>
      </c>
      <c r="R23" t="n">
        <v>130.05</v>
      </c>
      <c r="S23" t="n">
        <v>102.58</v>
      </c>
      <c r="T23" t="n">
        <v>9666.09</v>
      </c>
      <c r="U23" t="n">
        <v>0.79</v>
      </c>
      <c r="V23" t="n">
        <v>0.88</v>
      </c>
      <c r="W23" t="n">
        <v>12.3</v>
      </c>
      <c r="X23" t="n">
        <v>0.5600000000000001</v>
      </c>
      <c r="Y23" t="n">
        <v>1</v>
      </c>
      <c r="Z23" t="n">
        <v>10</v>
      </c>
      <c r="AA23" t="n">
        <v>388.6373806013067</v>
      </c>
      <c r="AB23" t="n">
        <v>531.7508096098742</v>
      </c>
      <c r="AC23" t="n">
        <v>481.0012586576556</v>
      </c>
      <c r="AD23" t="n">
        <v>388637.3806013067</v>
      </c>
      <c r="AE23" t="n">
        <v>531750.8096098742</v>
      </c>
      <c r="AF23" t="n">
        <v>2.921502533973311e-06</v>
      </c>
      <c r="AG23" t="n">
        <v>10</v>
      </c>
      <c r="AH23" t="n">
        <v>481001.2586576556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2.1994</v>
      </c>
      <c r="E24" t="n">
        <v>45.47</v>
      </c>
      <c r="F24" t="n">
        <v>42.73</v>
      </c>
      <c r="G24" t="n">
        <v>170.93</v>
      </c>
      <c r="H24" t="n">
        <v>2.24</v>
      </c>
      <c r="I24" t="n">
        <v>15</v>
      </c>
      <c r="J24" t="n">
        <v>182.17</v>
      </c>
      <c r="K24" t="n">
        <v>49.1</v>
      </c>
      <c r="L24" t="n">
        <v>23</v>
      </c>
      <c r="M24" t="n">
        <v>13</v>
      </c>
      <c r="N24" t="n">
        <v>35.08</v>
      </c>
      <c r="O24" t="n">
        <v>22701.78</v>
      </c>
      <c r="P24" t="n">
        <v>448.99</v>
      </c>
      <c r="Q24" t="n">
        <v>796.38</v>
      </c>
      <c r="R24" t="n">
        <v>128.64</v>
      </c>
      <c r="S24" t="n">
        <v>102.58</v>
      </c>
      <c r="T24" t="n">
        <v>8965.049999999999</v>
      </c>
      <c r="U24" t="n">
        <v>0.8</v>
      </c>
      <c r="V24" t="n">
        <v>0.88</v>
      </c>
      <c r="W24" t="n">
        <v>12.3</v>
      </c>
      <c r="X24" t="n">
        <v>0.52</v>
      </c>
      <c r="Y24" t="n">
        <v>1</v>
      </c>
      <c r="Z24" t="n">
        <v>10</v>
      </c>
      <c r="AA24" t="n">
        <v>385.5997539395051</v>
      </c>
      <c r="AB24" t="n">
        <v>527.5945948005669</v>
      </c>
      <c r="AC24" t="n">
        <v>477.2417071564646</v>
      </c>
      <c r="AD24" t="n">
        <v>385599.7539395051</v>
      </c>
      <c r="AE24" t="n">
        <v>527594.5948005669</v>
      </c>
      <c r="AF24" t="n">
        <v>2.925892570111061e-06</v>
      </c>
      <c r="AG24" t="n">
        <v>10</v>
      </c>
      <c r="AH24" t="n">
        <v>477241.7071564646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2.1991</v>
      </c>
      <c r="E25" t="n">
        <v>45.47</v>
      </c>
      <c r="F25" t="n">
        <v>42.74</v>
      </c>
      <c r="G25" t="n">
        <v>170.95</v>
      </c>
      <c r="H25" t="n">
        <v>2.32</v>
      </c>
      <c r="I25" t="n">
        <v>15</v>
      </c>
      <c r="J25" t="n">
        <v>183.67</v>
      </c>
      <c r="K25" t="n">
        <v>49.1</v>
      </c>
      <c r="L25" t="n">
        <v>24</v>
      </c>
      <c r="M25" t="n">
        <v>13</v>
      </c>
      <c r="N25" t="n">
        <v>35.58</v>
      </c>
      <c r="O25" t="n">
        <v>22886.92</v>
      </c>
      <c r="P25" t="n">
        <v>446.03</v>
      </c>
      <c r="Q25" t="n">
        <v>796.33</v>
      </c>
      <c r="R25" t="n">
        <v>129.02</v>
      </c>
      <c r="S25" t="n">
        <v>102.58</v>
      </c>
      <c r="T25" t="n">
        <v>9156.639999999999</v>
      </c>
      <c r="U25" t="n">
        <v>0.8</v>
      </c>
      <c r="V25" t="n">
        <v>0.88</v>
      </c>
      <c r="W25" t="n">
        <v>12.29</v>
      </c>
      <c r="X25" t="n">
        <v>0.53</v>
      </c>
      <c r="Y25" t="n">
        <v>1</v>
      </c>
      <c r="Z25" t="n">
        <v>10</v>
      </c>
      <c r="AA25" t="n">
        <v>383.8176709960593</v>
      </c>
      <c r="AB25" t="n">
        <v>525.1562702973938</v>
      </c>
      <c r="AC25" t="n">
        <v>475.0360929216643</v>
      </c>
      <c r="AD25" t="n">
        <v>383817.6709960593</v>
      </c>
      <c r="AE25" t="n">
        <v>525156.2702973938</v>
      </c>
      <c r="AF25" t="n">
        <v>2.92549347591672e-06</v>
      </c>
      <c r="AG25" t="n">
        <v>10</v>
      </c>
      <c r="AH25" t="n">
        <v>475036.0929216643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2.2029</v>
      </c>
      <c r="E26" t="n">
        <v>45.39</v>
      </c>
      <c r="F26" t="n">
        <v>42.69</v>
      </c>
      <c r="G26" t="n">
        <v>182.96</v>
      </c>
      <c r="H26" t="n">
        <v>2.4</v>
      </c>
      <c r="I26" t="n">
        <v>14</v>
      </c>
      <c r="J26" t="n">
        <v>185.18</v>
      </c>
      <c r="K26" t="n">
        <v>49.1</v>
      </c>
      <c r="L26" t="n">
        <v>25</v>
      </c>
      <c r="M26" t="n">
        <v>12</v>
      </c>
      <c r="N26" t="n">
        <v>36.08</v>
      </c>
      <c r="O26" t="n">
        <v>23072.73</v>
      </c>
      <c r="P26" t="n">
        <v>445.33</v>
      </c>
      <c r="Q26" t="n">
        <v>796.3200000000001</v>
      </c>
      <c r="R26" t="n">
        <v>127.4</v>
      </c>
      <c r="S26" t="n">
        <v>102.58</v>
      </c>
      <c r="T26" t="n">
        <v>8353.08</v>
      </c>
      <c r="U26" t="n">
        <v>0.8100000000000001</v>
      </c>
      <c r="V26" t="n">
        <v>0.88</v>
      </c>
      <c r="W26" t="n">
        <v>12.29</v>
      </c>
      <c r="X26" t="n">
        <v>0.48</v>
      </c>
      <c r="Y26" t="n">
        <v>1</v>
      </c>
      <c r="Z26" t="n">
        <v>10</v>
      </c>
      <c r="AA26" t="n">
        <v>382.8214462088488</v>
      </c>
      <c r="AB26" t="n">
        <v>523.7931915931968</v>
      </c>
      <c r="AC26" t="n">
        <v>473.8031045359028</v>
      </c>
      <c r="AD26" t="n">
        <v>382821.4462088489</v>
      </c>
      <c r="AE26" t="n">
        <v>523793.1915931967</v>
      </c>
      <c r="AF26" t="n">
        <v>2.930548669045037e-06</v>
      </c>
      <c r="AG26" t="n">
        <v>10</v>
      </c>
      <c r="AH26" t="n">
        <v>473803.1045359029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2.2064</v>
      </c>
      <c r="E27" t="n">
        <v>45.32</v>
      </c>
      <c r="F27" t="n">
        <v>42.65</v>
      </c>
      <c r="G27" t="n">
        <v>196.84</v>
      </c>
      <c r="H27" t="n">
        <v>2.47</v>
      </c>
      <c r="I27" t="n">
        <v>13</v>
      </c>
      <c r="J27" t="n">
        <v>186.69</v>
      </c>
      <c r="K27" t="n">
        <v>49.1</v>
      </c>
      <c r="L27" t="n">
        <v>26</v>
      </c>
      <c r="M27" t="n">
        <v>11</v>
      </c>
      <c r="N27" t="n">
        <v>36.6</v>
      </c>
      <c r="O27" t="n">
        <v>23259.24</v>
      </c>
      <c r="P27" t="n">
        <v>436.05</v>
      </c>
      <c r="Q27" t="n">
        <v>796.39</v>
      </c>
      <c r="R27" t="n">
        <v>125.92</v>
      </c>
      <c r="S27" t="n">
        <v>102.58</v>
      </c>
      <c r="T27" t="n">
        <v>7616.75</v>
      </c>
      <c r="U27" t="n">
        <v>0.8100000000000001</v>
      </c>
      <c r="V27" t="n">
        <v>0.88</v>
      </c>
      <c r="W27" t="n">
        <v>12.29</v>
      </c>
      <c r="X27" t="n">
        <v>0.44</v>
      </c>
      <c r="Y27" t="n">
        <v>1</v>
      </c>
      <c r="Z27" t="n">
        <v>10</v>
      </c>
      <c r="AA27" t="n">
        <v>376.5866012988678</v>
      </c>
      <c r="AB27" t="n">
        <v>515.2624017254162</v>
      </c>
      <c r="AC27" t="n">
        <v>466.0864812800645</v>
      </c>
      <c r="AD27" t="n">
        <v>376586.6012988678</v>
      </c>
      <c r="AE27" t="n">
        <v>515262.4017254162</v>
      </c>
      <c r="AF27" t="n">
        <v>2.935204767979014e-06</v>
      </c>
      <c r="AG27" t="n">
        <v>10</v>
      </c>
      <c r="AH27" t="n">
        <v>466086.4812800645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2.2058</v>
      </c>
      <c r="E28" t="n">
        <v>45.33</v>
      </c>
      <c r="F28" t="n">
        <v>42.66</v>
      </c>
      <c r="G28" t="n">
        <v>196.9</v>
      </c>
      <c r="H28" t="n">
        <v>2.55</v>
      </c>
      <c r="I28" t="n">
        <v>13</v>
      </c>
      <c r="J28" t="n">
        <v>188.21</v>
      </c>
      <c r="K28" t="n">
        <v>49.1</v>
      </c>
      <c r="L28" t="n">
        <v>27</v>
      </c>
      <c r="M28" t="n">
        <v>10</v>
      </c>
      <c r="N28" t="n">
        <v>37.11</v>
      </c>
      <c r="O28" t="n">
        <v>23446.45</v>
      </c>
      <c r="P28" t="n">
        <v>439.13</v>
      </c>
      <c r="Q28" t="n">
        <v>796.37</v>
      </c>
      <c r="R28" t="n">
        <v>126.36</v>
      </c>
      <c r="S28" t="n">
        <v>102.58</v>
      </c>
      <c r="T28" t="n">
        <v>7837.33</v>
      </c>
      <c r="U28" t="n">
        <v>0.8100000000000001</v>
      </c>
      <c r="V28" t="n">
        <v>0.88</v>
      </c>
      <c r="W28" t="n">
        <v>12.29</v>
      </c>
      <c r="X28" t="n">
        <v>0.45</v>
      </c>
      <c r="Y28" t="n">
        <v>1</v>
      </c>
      <c r="Z28" t="n">
        <v>10</v>
      </c>
      <c r="AA28" t="n">
        <v>378.5747256680699</v>
      </c>
      <c r="AB28" t="n">
        <v>517.9826411972155</v>
      </c>
      <c r="AC28" t="n">
        <v>468.5471049145553</v>
      </c>
      <c r="AD28" t="n">
        <v>378574.7256680699</v>
      </c>
      <c r="AE28" t="n">
        <v>517982.6411972155</v>
      </c>
      <c r="AF28" t="n">
        <v>2.934406579590332e-06</v>
      </c>
      <c r="AG28" t="n">
        <v>10</v>
      </c>
      <c r="AH28" t="n">
        <v>468547.1049145553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2.2055</v>
      </c>
      <c r="E29" t="n">
        <v>45.34</v>
      </c>
      <c r="F29" t="n">
        <v>42.67</v>
      </c>
      <c r="G29" t="n">
        <v>196.93</v>
      </c>
      <c r="H29" t="n">
        <v>2.62</v>
      </c>
      <c r="I29" t="n">
        <v>13</v>
      </c>
      <c r="J29" t="n">
        <v>189.73</v>
      </c>
      <c r="K29" t="n">
        <v>49.1</v>
      </c>
      <c r="L29" t="n">
        <v>28</v>
      </c>
      <c r="M29" t="n">
        <v>9</v>
      </c>
      <c r="N29" t="n">
        <v>37.64</v>
      </c>
      <c r="O29" t="n">
        <v>23634.36</v>
      </c>
      <c r="P29" t="n">
        <v>434.78</v>
      </c>
      <c r="Q29" t="n">
        <v>796.4400000000001</v>
      </c>
      <c r="R29" t="n">
        <v>126.36</v>
      </c>
      <c r="S29" t="n">
        <v>102.58</v>
      </c>
      <c r="T29" t="n">
        <v>7835.73</v>
      </c>
      <c r="U29" t="n">
        <v>0.8100000000000001</v>
      </c>
      <c r="V29" t="n">
        <v>0.88</v>
      </c>
      <c r="W29" t="n">
        <v>12.3</v>
      </c>
      <c r="X29" t="n">
        <v>0.46</v>
      </c>
      <c r="Y29" t="n">
        <v>1</v>
      </c>
      <c r="Z29" t="n">
        <v>10</v>
      </c>
      <c r="AA29" t="n">
        <v>375.9394199725674</v>
      </c>
      <c r="AB29" t="n">
        <v>514.3768996831468</v>
      </c>
      <c r="AC29" t="n">
        <v>465.2854903098993</v>
      </c>
      <c r="AD29" t="n">
        <v>375939.4199725674</v>
      </c>
      <c r="AE29" t="n">
        <v>514376.8996831468</v>
      </c>
      <c r="AF29" t="n">
        <v>2.934007485395991e-06</v>
      </c>
      <c r="AG29" t="n">
        <v>10</v>
      </c>
      <c r="AH29" t="n">
        <v>465285.4903098993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2.2093</v>
      </c>
      <c r="E30" t="n">
        <v>45.26</v>
      </c>
      <c r="F30" t="n">
        <v>42.62</v>
      </c>
      <c r="G30" t="n">
        <v>213.1</v>
      </c>
      <c r="H30" t="n">
        <v>2.69</v>
      </c>
      <c r="I30" t="n">
        <v>12</v>
      </c>
      <c r="J30" t="n">
        <v>191.26</v>
      </c>
      <c r="K30" t="n">
        <v>49.1</v>
      </c>
      <c r="L30" t="n">
        <v>29</v>
      </c>
      <c r="M30" t="n">
        <v>5</v>
      </c>
      <c r="N30" t="n">
        <v>38.17</v>
      </c>
      <c r="O30" t="n">
        <v>23822.99</v>
      </c>
      <c r="P30" t="n">
        <v>433.17</v>
      </c>
      <c r="Q30" t="n">
        <v>796.38</v>
      </c>
      <c r="R30" t="n">
        <v>124.84</v>
      </c>
      <c r="S30" t="n">
        <v>102.58</v>
      </c>
      <c r="T30" t="n">
        <v>7081.73</v>
      </c>
      <c r="U30" t="n">
        <v>0.82</v>
      </c>
      <c r="V30" t="n">
        <v>0.88</v>
      </c>
      <c r="W30" t="n">
        <v>12.29</v>
      </c>
      <c r="X30" t="n">
        <v>0.41</v>
      </c>
      <c r="Y30" t="n">
        <v>1</v>
      </c>
      <c r="Z30" t="n">
        <v>10</v>
      </c>
      <c r="AA30" t="n">
        <v>374.3992525874954</v>
      </c>
      <c r="AB30" t="n">
        <v>512.2695747195017</v>
      </c>
      <c r="AC30" t="n">
        <v>463.3792854831354</v>
      </c>
      <c r="AD30" t="n">
        <v>374399.2525874954</v>
      </c>
      <c r="AE30" t="n">
        <v>512269.5747195017</v>
      </c>
      <c r="AF30" t="n">
        <v>2.939062678524309e-06</v>
      </c>
      <c r="AG30" t="n">
        <v>10</v>
      </c>
      <c r="AH30" t="n">
        <v>463379.2854831354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2.209</v>
      </c>
      <c r="E31" t="n">
        <v>45.27</v>
      </c>
      <c r="F31" t="n">
        <v>42.63</v>
      </c>
      <c r="G31" t="n">
        <v>213.13</v>
      </c>
      <c r="H31" t="n">
        <v>2.76</v>
      </c>
      <c r="I31" t="n">
        <v>12</v>
      </c>
      <c r="J31" t="n">
        <v>192.8</v>
      </c>
      <c r="K31" t="n">
        <v>49.1</v>
      </c>
      <c r="L31" t="n">
        <v>30</v>
      </c>
      <c r="M31" t="n">
        <v>1</v>
      </c>
      <c r="N31" t="n">
        <v>38.7</v>
      </c>
      <c r="O31" t="n">
        <v>24012.34</v>
      </c>
      <c r="P31" t="n">
        <v>434.76</v>
      </c>
      <c r="Q31" t="n">
        <v>796.38</v>
      </c>
      <c r="R31" t="n">
        <v>124.84</v>
      </c>
      <c r="S31" t="n">
        <v>102.58</v>
      </c>
      <c r="T31" t="n">
        <v>7082.77</v>
      </c>
      <c r="U31" t="n">
        <v>0.82</v>
      </c>
      <c r="V31" t="n">
        <v>0.88</v>
      </c>
      <c r="W31" t="n">
        <v>12.3</v>
      </c>
      <c r="X31" t="n">
        <v>0.41</v>
      </c>
      <c r="Y31" t="n">
        <v>1</v>
      </c>
      <c r="Z31" t="n">
        <v>10</v>
      </c>
      <c r="AA31" t="n">
        <v>375.425911310256</v>
      </c>
      <c r="AB31" t="n">
        <v>513.674294476969</v>
      </c>
      <c r="AC31" t="n">
        <v>464.6499407584867</v>
      </c>
      <c r="AD31" t="n">
        <v>375425.911310256</v>
      </c>
      <c r="AE31" t="n">
        <v>513674.294476969</v>
      </c>
      <c r="AF31" t="n">
        <v>2.938663584329969e-06</v>
      </c>
      <c r="AG31" t="n">
        <v>10</v>
      </c>
      <c r="AH31" t="n">
        <v>464649.9407584867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2.2088</v>
      </c>
      <c r="E32" t="n">
        <v>45.27</v>
      </c>
      <c r="F32" t="n">
        <v>42.63</v>
      </c>
      <c r="G32" t="n">
        <v>213.15</v>
      </c>
      <c r="H32" t="n">
        <v>2.83</v>
      </c>
      <c r="I32" t="n">
        <v>12</v>
      </c>
      <c r="J32" t="n">
        <v>194.34</v>
      </c>
      <c r="K32" t="n">
        <v>49.1</v>
      </c>
      <c r="L32" t="n">
        <v>31</v>
      </c>
      <c r="M32" t="n">
        <v>0</v>
      </c>
      <c r="N32" t="n">
        <v>39.24</v>
      </c>
      <c r="O32" t="n">
        <v>24202.42</v>
      </c>
      <c r="P32" t="n">
        <v>438</v>
      </c>
      <c r="Q32" t="n">
        <v>796.41</v>
      </c>
      <c r="R32" t="n">
        <v>124.95</v>
      </c>
      <c r="S32" t="n">
        <v>102.58</v>
      </c>
      <c r="T32" t="n">
        <v>7137.61</v>
      </c>
      <c r="U32" t="n">
        <v>0.82</v>
      </c>
      <c r="V32" t="n">
        <v>0.88</v>
      </c>
      <c r="W32" t="n">
        <v>12.3</v>
      </c>
      <c r="X32" t="n">
        <v>0.42</v>
      </c>
      <c r="Y32" t="n">
        <v>1</v>
      </c>
      <c r="Z32" t="n">
        <v>10</v>
      </c>
      <c r="AA32" t="n">
        <v>377.4485363543404</v>
      </c>
      <c r="AB32" t="n">
        <v>516.4417392942046</v>
      </c>
      <c r="AC32" t="n">
        <v>467.1532645264984</v>
      </c>
      <c r="AD32" t="n">
        <v>377448.5363543404</v>
      </c>
      <c r="AE32" t="n">
        <v>516441.7392942046</v>
      </c>
      <c r="AF32" t="n">
        <v>2.938397521533741e-06</v>
      </c>
      <c r="AG32" t="n">
        <v>10</v>
      </c>
      <c r="AH32" t="n">
        <v>467153.2645264984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1.0143</v>
      </c>
      <c r="E2" t="n">
        <v>98.59999999999999</v>
      </c>
      <c r="F2" t="n">
        <v>70.11</v>
      </c>
      <c r="G2" t="n">
        <v>6.02</v>
      </c>
      <c r="H2" t="n">
        <v>0.1</v>
      </c>
      <c r="I2" t="n">
        <v>699</v>
      </c>
      <c r="J2" t="n">
        <v>185.69</v>
      </c>
      <c r="K2" t="n">
        <v>53.44</v>
      </c>
      <c r="L2" t="n">
        <v>1</v>
      </c>
      <c r="M2" t="n">
        <v>697</v>
      </c>
      <c r="N2" t="n">
        <v>36.26</v>
      </c>
      <c r="O2" t="n">
        <v>23136.14</v>
      </c>
      <c r="P2" t="n">
        <v>957.66</v>
      </c>
      <c r="Q2" t="n">
        <v>798.41</v>
      </c>
      <c r="R2" t="n">
        <v>1043.85</v>
      </c>
      <c r="S2" t="n">
        <v>102.58</v>
      </c>
      <c r="T2" t="n">
        <v>463151.83</v>
      </c>
      <c r="U2" t="n">
        <v>0.1</v>
      </c>
      <c r="V2" t="n">
        <v>0.54</v>
      </c>
      <c r="W2" t="n">
        <v>13.44</v>
      </c>
      <c r="X2" t="n">
        <v>27.84</v>
      </c>
      <c r="Y2" t="n">
        <v>1</v>
      </c>
      <c r="Z2" t="n">
        <v>10</v>
      </c>
      <c r="AA2" t="n">
        <v>1574.040377095885</v>
      </c>
      <c r="AB2" t="n">
        <v>2153.671485703074</v>
      </c>
      <c r="AC2" t="n">
        <v>1948.128101804487</v>
      </c>
      <c r="AD2" t="n">
        <v>1574040.377095885</v>
      </c>
      <c r="AE2" t="n">
        <v>2153671.485703074</v>
      </c>
      <c r="AF2" t="n">
        <v>1.332409216111045e-06</v>
      </c>
      <c r="AG2" t="n">
        <v>22</v>
      </c>
      <c r="AH2" t="n">
        <v>1948128.101804487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1.5618</v>
      </c>
      <c r="E3" t="n">
        <v>64.03</v>
      </c>
      <c r="F3" t="n">
        <v>51.99</v>
      </c>
      <c r="G3" t="n">
        <v>12.14</v>
      </c>
      <c r="H3" t="n">
        <v>0.19</v>
      </c>
      <c r="I3" t="n">
        <v>257</v>
      </c>
      <c r="J3" t="n">
        <v>187.21</v>
      </c>
      <c r="K3" t="n">
        <v>53.44</v>
      </c>
      <c r="L3" t="n">
        <v>2</v>
      </c>
      <c r="M3" t="n">
        <v>255</v>
      </c>
      <c r="N3" t="n">
        <v>36.77</v>
      </c>
      <c r="O3" t="n">
        <v>23322.88</v>
      </c>
      <c r="P3" t="n">
        <v>709.51</v>
      </c>
      <c r="Q3" t="n">
        <v>797.03</v>
      </c>
      <c r="R3" t="n">
        <v>437.02</v>
      </c>
      <c r="S3" t="n">
        <v>102.58</v>
      </c>
      <c r="T3" t="n">
        <v>161948.45</v>
      </c>
      <c r="U3" t="n">
        <v>0.23</v>
      </c>
      <c r="V3" t="n">
        <v>0.72</v>
      </c>
      <c r="W3" t="n">
        <v>12.71</v>
      </c>
      <c r="X3" t="n">
        <v>9.77</v>
      </c>
      <c r="Y3" t="n">
        <v>1</v>
      </c>
      <c r="Z3" t="n">
        <v>10</v>
      </c>
      <c r="AA3" t="n">
        <v>784.4279832399656</v>
      </c>
      <c r="AB3" t="n">
        <v>1073.288973189136</v>
      </c>
      <c r="AC3" t="n">
        <v>970.8557799584994</v>
      </c>
      <c r="AD3" t="n">
        <v>784427.9832399655</v>
      </c>
      <c r="AE3" t="n">
        <v>1073288.973189136</v>
      </c>
      <c r="AF3" t="n">
        <v>2.051618568197013e-06</v>
      </c>
      <c r="AG3" t="n">
        <v>14</v>
      </c>
      <c r="AH3" t="n">
        <v>970855.7799584994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1.7674</v>
      </c>
      <c r="E4" t="n">
        <v>56.58</v>
      </c>
      <c r="F4" t="n">
        <v>48.19</v>
      </c>
      <c r="G4" t="n">
        <v>18.19</v>
      </c>
      <c r="H4" t="n">
        <v>0.28</v>
      </c>
      <c r="I4" t="n">
        <v>159</v>
      </c>
      <c r="J4" t="n">
        <v>188.73</v>
      </c>
      <c r="K4" t="n">
        <v>53.44</v>
      </c>
      <c r="L4" t="n">
        <v>3</v>
      </c>
      <c r="M4" t="n">
        <v>157</v>
      </c>
      <c r="N4" t="n">
        <v>37.29</v>
      </c>
      <c r="O4" t="n">
        <v>23510.33</v>
      </c>
      <c r="P4" t="n">
        <v>656.05</v>
      </c>
      <c r="Q4" t="n">
        <v>796.64</v>
      </c>
      <c r="R4" t="n">
        <v>310.38</v>
      </c>
      <c r="S4" t="n">
        <v>102.58</v>
      </c>
      <c r="T4" t="n">
        <v>99119.21000000001</v>
      </c>
      <c r="U4" t="n">
        <v>0.33</v>
      </c>
      <c r="V4" t="n">
        <v>0.78</v>
      </c>
      <c r="W4" t="n">
        <v>12.54</v>
      </c>
      <c r="X4" t="n">
        <v>5.97</v>
      </c>
      <c r="Y4" t="n">
        <v>1</v>
      </c>
      <c r="Z4" t="n">
        <v>10</v>
      </c>
      <c r="AA4" t="n">
        <v>653.3294895608385</v>
      </c>
      <c r="AB4" t="n">
        <v>893.9142304800038</v>
      </c>
      <c r="AC4" t="n">
        <v>808.6003109394939</v>
      </c>
      <c r="AD4" t="n">
        <v>653329.4895608386</v>
      </c>
      <c r="AE4" t="n">
        <v>893914.2304800038</v>
      </c>
      <c r="AF4" t="n">
        <v>2.32169974224062e-06</v>
      </c>
      <c r="AG4" t="n">
        <v>13</v>
      </c>
      <c r="AH4" t="n">
        <v>808600.3109394938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1.8771</v>
      </c>
      <c r="E5" t="n">
        <v>53.27</v>
      </c>
      <c r="F5" t="n">
        <v>46.52</v>
      </c>
      <c r="G5" t="n">
        <v>24.27</v>
      </c>
      <c r="H5" t="n">
        <v>0.37</v>
      </c>
      <c r="I5" t="n">
        <v>115</v>
      </c>
      <c r="J5" t="n">
        <v>190.25</v>
      </c>
      <c r="K5" t="n">
        <v>53.44</v>
      </c>
      <c r="L5" t="n">
        <v>4</v>
      </c>
      <c r="M5" t="n">
        <v>113</v>
      </c>
      <c r="N5" t="n">
        <v>37.82</v>
      </c>
      <c r="O5" t="n">
        <v>23698.48</v>
      </c>
      <c r="P5" t="n">
        <v>631.53</v>
      </c>
      <c r="Q5" t="n">
        <v>796.75</v>
      </c>
      <c r="R5" t="n">
        <v>254.71</v>
      </c>
      <c r="S5" t="n">
        <v>102.58</v>
      </c>
      <c r="T5" t="n">
        <v>71503.00999999999</v>
      </c>
      <c r="U5" t="n">
        <v>0.4</v>
      </c>
      <c r="V5" t="n">
        <v>0.8100000000000001</v>
      </c>
      <c r="W5" t="n">
        <v>12.47</v>
      </c>
      <c r="X5" t="n">
        <v>4.3</v>
      </c>
      <c r="Y5" t="n">
        <v>1</v>
      </c>
      <c r="Z5" t="n">
        <v>10</v>
      </c>
      <c r="AA5" t="n">
        <v>594.0841152166364</v>
      </c>
      <c r="AB5" t="n">
        <v>812.8520955808177</v>
      </c>
      <c r="AC5" t="n">
        <v>735.2746324236651</v>
      </c>
      <c r="AD5" t="n">
        <v>594084.1152166364</v>
      </c>
      <c r="AE5" t="n">
        <v>812852.0955808177</v>
      </c>
      <c r="AF5" t="n">
        <v>2.465804337535288e-06</v>
      </c>
      <c r="AG5" t="n">
        <v>12</v>
      </c>
      <c r="AH5" t="n">
        <v>735274.6324236651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1.9459</v>
      </c>
      <c r="E6" t="n">
        <v>51.39</v>
      </c>
      <c r="F6" t="n">
        <v>45.57</v>
      </c>
      <c r="G6" t="n">
        <v>30.38</v>
      </c>
      <c r="H6" t="n">
        <v>0.46</v>
      </c>
      <c r="I6" t="n">
        <v>90</v>
      </c>
      <c r="J6" t="n">
        <v>191.78</v>
      </c>
      <c r="K6" t="n">
        <v>53.44</v>
      </c>
      <c r="L6" t="n">
        <v>5</v>
      </c>
      <c r="M6" t="n">
        <v>88</v>
      </c>
      <c r="N6" t="n">
        <v>38.35</v>
      </c>
      <c r="O6" t="n">
        <v>23887.36</v>
      </c>
      <c r="P6" t="n">
        <v>616.61</v>
      </c>
      <c r="Q6" t="n">
        <v>796.66</v>
      </c>
      <c r="R6" t="n">
        <v>223.25</v>
      </c>
      <c r="S6" t="n">
        <v>102.58</v>
      </c>
      <c r="T6" t="n">
        <v>55899.06</v>
      </c>
      <c r="U6" t="n">
        <v>0.46</v>
      </c>
      <c r="V6" t="n">
        <v>0.83</v>
      </c>
      <c r="W6" t="n">
        <v>12.42</v>
      </c>
      <c r="X6" t="n">
        <v>3.35</v>
      </c>
      <c r="Y6" t="n">
        <v>1</v>
      </c>
      <c r="Z6" t="n">
        <v>10</v>
      </c>
      <c r="AA6" t="n">
        <v>565.1222536391869</v>
      </c>
      <c r="AB6" t="n">
        <v>773.2251988633944</v>
      </c>
      <c r="AC6" t="n">
        <v>699.429671112254</v>
      </c>
      <c r="AD6" t="n">
        <v>565122.2536391868</v>
      </c>
      <c r="AE6" t="n">
        <v>773225.1988633944</v>
      </c>
      <c r="AF6" t="n">
        <v>2.556181695386456e-06</v>
      </c>
      <c r="AG6" t="n">
        <v>12</v>
      </c>
      <c r="AH6" t="n">
        <v>699429.671112254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1.9923</v>
      </c>
      <c r="E7" t="n">
        <v>50.19</v>
      </c>
      <c r="F7" t="n">
        <v>44.97</v>
      </c>
      <c r="G7" t="n">
        <v>36.46</v>
      </c>
      <c r="H7" t="n">
        <v>0.55</v>
      </c>
      <c r="I7" t="n">
        <v>74</v>
      </c>
      <c r="J7" t="n">
        <v>193.32</v>
      </c>
      <c r="K7" t="n">
        <v>53.44</v>
      </c>
      <c r="L7" t="n">
        <v>6</v>
      </c>
      <c r="M7" t="n">
        <v>72</v>
      </c>
      <c r="N7" t="n">
        <v>38.89</v>
      </c>
      <c r="O7" t="n">
        <v>24076.95</v>
      </c>
      <c r="P7" t="n">
        <v>607.04</v>
      </c>
      <c r="Q7" t="n">
        <v>796.55</v>
      </c>
      <c r="R7" t="n">
        <v>202.6</v>
      </c>
      <c r="S7" t="n">
        <v>102.58</v>
      </c>
      <c r="T7" t="n">
        <v>45653.81</v>
      </c>
      <c r="U7" t="n">
        <v>0.51</v>
      </c>
      <c r="V7" t="n">
        <v>0.84</v>
      </c>
      <c r="W7" t="n">
        <v>12.41</v>
      </c>
      <c r="X7" t="n">
        <v>2.75</v>
      </c>
      <c r="Y7" t="n">
        <v>1</v>
      </c>
      <c r="Z7" t="n">
        <v>10</v>
      </c>
      <c r="AA7" t="n">
        <v>539.4014542383458</v>
      </c>
      <c r="AB7" t="n">
        <v>738.0328664015786</v>
      </c>
      <c r="AC7" t="n">
        <v>667.596045467845</v>
      </c>
      <c r="AD7" t="n">
        <v>539401.4542383457</v>
      </c>
      <c r="AE7" t="n">
        <v>738032.8664015786</v>
      </c>
      <c r="AF7" t="n">
        <v>2.6171338669605e-06</v>
      </c>
      <c r="AG7" t="n">
        <v>11</v>
      </c>
      <c r="AH7" t="n">
        <v>667596.0454678449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2.0259</v>
      </c>
      <c r="E8" t="n">
        <v>49.36</v>
      </c>
      <c r="F8" t="n">
        <v>44.55</v>
      </c>
      <c r="G8" t="n">
        <v>42.43</v>
      </c>
      <c r="H8" t="n">
        <v>0.64</v>
      </c>
      <c r="I8" t="n">
        <v>63</v>
      </c>
      <c r="J8" t="n">
        <v>194.86</v>
      </c>
      <c r="K8" t="n">
        <v>53.44</v>
      </c>
      <c r="L8" t="n">
        <v>7</v>
      </c>
      <c r="M8" t="n">
        <v>61</v>
      </c>
      <c r="N8" t="n">
        <v>39.43</v>
      </c>
      <c r="O8" t="n">
        <v>24267.28</v>
      </c>
      <c r="P8" t="n">
        <v>599.36</v>
      </c>
      <c r="Q8" t="n">
        <v>796.5</v>
      </c>
      <c r="R8" t="n">
        <v>188.94</v>
      </c>
      <c r="S8" t="n">
        <v>102.58</v>
      </c>
      <c r="T8" t="n">
        <v>38875.2</v>
      </c>
      <c r="U8" t="n">
        <v>0.54</v>
      </c>
      <c r="V8" t="n">
        <v>0.84</v>
      </c>
      <c r="W8" t="n">
        <v>12.38</v>
      </c>
      <c r="X8" t="n">
        <v>2.33</v>
      </c>
      <c r="Y8" t="n">
        <v>1</v>
      </c>
      <c r="Z8" t="n">
        <v>10</v>
      </c>
      <c r="AA8" t="n">
        <v>526.3682945031126</v>
      </c>
      <c r="AB8" t="n">
        <v>720.2003222694054</v>
      </c>
      <c r="AC8" t="n">
        <v>651.4654143195136</v>
      </c>
      <c r="AD8" t="n">
        <v>526368.2945031126</v>
      </c>
      <c r="AE8" t="n">
        <v>720200.3222694055</v>
      </c>
      <c r="AF8" t="n">
        <v>2.661271646376186e-06</v>
      </c>
      <c r="AG8" t="n">
        <v>11</v>
      </c>
      <c r="AH8" t="n">
        <v>651465.4143195136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2.0504</v>
      </c>
      <c r="E9" t="n">
        <v>48.77</v>
      </c>
      <c r="F9" t="n">
        <v>44.26</v>
      </c>
      <c r="G9" t="n">
        <v>48.28</v>
      </c>
      <c r="H9" t="n">
        <v>0.72</v>
      </c>
      <c r="I9" t="n">
        <v>55</v>
      </c>
      <c r="J9" t="n">
        <v>196.41</v>
      </c>
      <c r="K9" t="n">
        <v>53.44</v>
      </c>
      <c r="L9" t="n">
        <v>8</v>
      </c>
      <c r="M9" t="n">
        <v>53</v>
      </c>
      <c r="N9" t="n">
        <v>39.98</v>
      </c>
      <c r="O9" t="n">
        <v>24458.36</v>
      </c>
      <c r="P9" t="n">
        <v>593.6900000000001</v>
      </c>
      <c r="Q9" t="n">
        <v>796.45</v>
      </c>
      <c r="R9" t="n">
        <v>179.5</v>
      </c>
      <c r="S9" t="n">
        <v>102.58</v>
      </c>
      <c r="T9" t="n">
        <v>34195.07</v>
      </c>
      <c r="U9" t="n">
        <v>0.57</v>
      </c>
      <c r="V9" t="n">
        <v>0.85</v>
      </c>
      <c r="W9" t="n">
        <v>12.36</v>
      </c>
      <c r="X9" t="n">
        <v>2.04</v>
      </c>
      <c r="Y9" t="n">
        <v>1</v>
      </c>
      <c r="Z9" t="n">
        <v>10</v>
      </c>
      <c r="AA9" t="n">
        <v>517.1014210261072</v>
      </c>
      <c r="AB9" t="n">
        <v>707.5209771525625</v>
      </c>
      <c r="AC9" t="n">
        <v>639.9961681050494</v>
      </c>
      <c r="AD9" t="n">
        <v>517101.4210261073</v>
      </c>
      <c r="AE9" t="n">
        <v>707520.9771525625</v>
      </c>
      <c r="AF9" t="n">
        <v>2.693455443866791e-06</v>
      </c>
      <c r="AG9" t="n">
        <v>11</v>
      </c>
      <c r="AH9" t="n">
        <v>639996.1681050494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2.0738</v>
      </c>
      <c r="E10" t="n">
        <v>48.22</v>
      </c>
      <c r="F10" t="n">
        <v>43.97</v>
      </c>
      <c r="G10" t="n">
        <v>54.96</v>
      </c>
      <c r="H10" t="n">
        <v>0.8100000000000001</v>
      </c>
      <c r="I10" t="n">
        <v>48</v>
      </c>
      <c r="J10" t="n">
        <v>197.97</v>
      </c>
      <c r="K10" t="n">
        <v>53.44</v>
      </c>
      <c r="L10" t="n">
        <v>9</v>
      </c>
      <c r="M10" t="n">
        <v>46</v>
      </c>
      <c r="N10" t="n">
        <v>40.53</v>
      </c>
      <c r="O10" t="n">
        <v>24650.18</v>
      </c>
      <c r="P10" t="n">
        <v>587.48</v>
      </c>
      <c r="Q10" t="n">
        <v>796.37</v>
      </c>
      <c r="R10" t="n">
        <v>169.64</v>
      </c>
      <c r="S10" t="n">
        <v>102.58</v>
      </c>
      <c r="T10" t="n">
        <v>29303.71</v>
      </c>
      <c r="U10" t="n">
        <v>0.6</v>
      </c>
      <c r="V10" t="n">
        <v>0.86</v>
      </c>
      <c r="W10" t="n">
        <v>12.35</v>
      </c>
      <c r="X10" t="n">
        <v>1.75</v>
      </c>
      <c r="Y10" t="n">
        <v>1</v>
      </c>
      <c r="Z10" t="n">
        <v>10</v>
      </c>
      <c r="AA10" t="n">
        <v>507.9229762631171</v>
      </c>
      <c r="AB10" t="n">
        <v>694.9626241034343</v>
      </c>
      <c r="AC10" t="n">
        <v>628.6363666451709</v>
      </c>
      <c r="AD10" t="n">
        <v>507922.976263117</v>
      </c>
      <c r="AE10" t="n">
        <v>694962.6241034344</v>
      </c>
      <c r="AF10" t="n">
        <v>2.724194254531288e-06</v>
      </c>
      <c r="AG10" t="n">
        <v>11</v>
      </c>
      <c r="AH10" t="n">
        <v>628636.366645171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2.0898</v>
      </c>
      <c r="E11" t="n">
        <v>47.85</v>
      </c>
      <c r="F11" t="n">
        <v>43.78</v>
      </c>
      <c r="G11" t="n">
        <v>61.09</v>
      </c>
      <c r="H11" t="n">
        <v>0.89</v>
      </c>
      <c r="I11" t="n">
        <v>43</v>
      </c>
      <c r="J11" t="n">
        <v>199.53</v>
      </c>
      <c r="K11" t="n">
        <v>53.44</v>
      </c>
      <c r="L11" t="n">
        <v>10</v>
      </c>
      <c r="M11" t="n">
        <v>41</v>
      </c>
      <c r="N11" t="n">
        <v>41.1</v>
      </c>
      <c r="O11" t="n">
        <v>24842.77</v>
      </c>
      <c r="P11" t="n">
        <v>583.83</v>
      </c>
      <c r="Q11" t="n">
        <v>796.4299999999999</v>
      </c>
      <c r="R11" t="n">
        <v>163.42</v>
      </c>
      <c r="S11" t="n">
        <v>102.58</v>
      </c>
      <c r="T11" t="n">
        <v>26214.69</v>
      </c>
      <c r="U11" t="n">
        <v>0.63</v>
      </c>
      <c r="V11" t="n">
        <v>0.86</v>
      </c>
      <c r="W11" t="n">
        <v>12.35</v>
      </c>
      <c r="X11" t="n">
        <v>1.57</v>
      </c>
      <c r="Y11" t="n">
        <v>1</v>
      </c>
      <c r="Z11" t="n">
        <v>10</v>
      </c>
      <c r="AA11" t="n">
        <v>502.1603671777681</v>
      </c>
      <c r="AB11" t="n">
        <v>687.0779681244895</v>
      </c>
      <c r="AC11" t="n">
        <v>621.5042111666723</v>
      </c>
      <c r="AD11" t="n">
        <v>502160.3671777681</v>
      </c>
      <c r="AE11" t="n">
        <v>687077.9681244895</v>
      </c>
      <c r="AF11" t="n">
        <v>2.745212244729234e-06</v>
      </c>
      <c r="AG11" t="n">
        <v>11</v>
      </c>
      <c r="AH11" t="n">
        <v>621504.2111666723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2.1029</v>
      </c>
      <c r="E12" t="n">
        <v>47.55</v>
      </c>
      <c r="F12" t="n">
        <v>43.63</v>
      </c>
      <c r="G12" t="n">
        <v>67.13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37</v>
      </c>
      <c r="N12" t="n">
        <v>41.66</v>
      </c>
      <c r="O12" t="n">
        <v>25036.12</v>
      </c>
      <c r="P12" t="n">
        <v>579.62</v>
      </c>
      <c r="Q12" t="n">
        <v>796.4400000000001</v>
      </c>
      <c r="R12" t="n">
        <v>158.77</v>
      </c>
      <c r="S12" t="n">
        <v>102.58</v>
      </c>
      <c r="T12" t="n">
        <v>23910.24</v>
      </c>
      <c r="U12" t="n">
        <v>0.65</v>
      </c>
      <c r="V12" t="n">
        <v>0.86</v>
      </c>
      <c r="W12" t="n">
        <v>12.34</v>
      </c>
      <c r="X12" t="n">
        <v>1.42</v>
      </c>
      <c r="Y12" t="n">
        <v>1</v>
      </c>
      <c r="Z12" t="n">
        <v>10</v>
      </c>
      <c r="AA12" t="n">
        <v>496.7217701790128</v>
      </c>
      <c r="AB12" t="n">
        <v>679.6366397768267</v>
      </c>
      <c r="AC12" t="n">
        <v>614.7730727525404</v>
      </c>
      <c r="AD12" t="n">
        <v>496721.7701790128</v>
      </c>
      <c r="AE12" t="n">
        <v>679636.6397768266</v>
      </c>
      <c r="AF12" t="n">
        <v>2.762420724203802e-06</v>
      </c>
      <c r="AG12" t="n">
        <v>11</v>
      </c>
      <c r="AH12" t="n">
        <v>614773.0727525405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2.1126</v>
      </c>
      <c r="E13" t="n">
        <v>47.33</v>
      </c>
      <c r="F13" t="n">
        <v>43.53</v>
      </c>
      <c r="G13" t="n">
        <v>72.54000000000001</v>
      </c>
      <c r="H13" t="n">
        <v>1.05</v>
      </c>
      <c r="I13" t="n">
        <v>36</v>
      </c>
      <c r="J13" t="n">
        <v>202.67</v>
      </c>
      <c r="K13" t="n">
        <v>53.44</v>
      </c>
      <c r="L13" t="n">
        <v>12</v>
      </c>
      <c r="M13" t="n">
        <v>34</v>
      </c>
      <c r="N13" t="n">
        <v>42.24</v>
      </c>
      <c r="O13" t="n">
        <v>25230.25</v>
      </c>
      <c r="P13" t="n">
        <v>576.75</v>
      </c>
      <c r="Q13" t="n">
        <v>796.41</v>
      </c>
      <c r="R13" t="n">
        <v>155.2</v>
      </c>
      <c r="S13" t="n">
        <v>102.58</v>
      </c>
      <c r="T13" t="n">
        <v>22141.7</v>
      </c>
      <c r="U13" t="n">
        <v>0.66</v>
      </c>
      <c r="V13" t="n">
        <v>0.86</v>
      </c>
      <c r="W13" t="n">
        <v>12.33</v>
      </c>
      <c r="X13" t="n">
        <v>1.31</v>
      </c>
      <c r="Y13" t="n">
        <v>1</v>
      </c>
      <c r="Z13" t="n">
        <v>10</v>
      </c>
      <c r="AA13" t="n">
        <v>492.9064679511887</v>
      </c>
      <c r="AB13" t="n">
        <v>674.4163749494629</v>
      </c>
      <c r="AC13" t="n">
        <v>610.0510226736127</v>
      </c>
      <c r="AD13" t="n">
        <v>492906.4679511887</v>
      </c>
      <c r="AE13" t="n">
        <v>674416.3749494629</v>
      </c>
      <c r="AF13" t="n">
        <v>2.775162880761307e-06</v>
      </c>
      <c r="AG13" t="n">
        <v>11</v>
      </c>
      <c r="AH13" t="n">
        <v>610051.0226736127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2.1229</v>
      </c>
      <c r="E14" t="n">
        <v>47.11</v>
      </c>
      <c r="F14" t="n">
        <v>43.41</v>
      </c>
      <c r="G14" t="n">
        <v>78.93000000000001</v>
      </c>
      <c r="H14" t="n">
        <v>1.13</v>
      </c>
      <c r="I14" t="n">
        <v>33</v>
      </c>
      <c r="J14" t="n">
        <v>204.25</v>
      </c>
      <c r="K14" t="n">
        <v>53.44</v>
      </c>
      <c r="L14" t="n">
        <v>13</v>
      </c>
      <c r="M14" t="n">
        <v>31</v>
      </c>
      <c r="N14" t="n">
        <v>42.82</v>
      </c>
      <c r="O14" t="n">
        <v>25425.3</v>
      </c>
      <c r="P14" t="n">
        <v>573.48</v>
      </c>
      <c r="Q14" t="n">
        <v>796.39</v>
      </c>
      <c r="R14" t="n">
        <v>151.15</v>
      </c>
      <c r="S14" t="n">
        <v>102.58</v>
      </c>
      <c r="T14" t="n">
        <v>20133.69</v>
      </c>
      <c r="U14" t="n">
        <v>0.68</v>
      </c>
      <c r="V14" t="n">
        <v>0.87</v>
      </c>
      <c r="W14" t="n">
        <v>12.33</v>
      </c>
      <c r="X14" t="n">
        <v>1.2</v>
      </c>
      <c r="Y14" t="n">
        <v>1</v>
      </c>
      <c r="Z14" t="n">
        <v>10</v>
      </c>
      <c r="AA14" t="n">
        <v>488.7395659919713</v>
      </c>
      <c r="AB14" t="n">
        <v>668.7150358581214</v>
      </c>
      <c r="AC14" t="n">
        <v>604.8938113832691</v>
      </c>
      <c r="AD14" t="n">
        <v>488739.5659919713</v>
      </c>
      <c r="AE14" t="n">
        <v>668715.0358581214</v>
      </c>
      <c r="AF14" t="n">
        <v>2.788693211951235e-06</v>
      </c>
      <c r="AG14" t="n">
        <v>11</v>
      </c>
      <c r="AH14" t="n">
        <v>604893.811383269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2.13</v>
      </c>
      <c r="E15" t="n">
        <v>46.95</v>
      </c>
      <c r="F15" t="n">
        <v>43.33</v>
      </c>
      <c r="G15" t="n">
        <v>83.84999999999999</v>
      </c>
      <c r="H15" t="n">
        <v>1.21</v>
      </c>
      <c r="I15" t="n">
        <v>31</v>
      </c>
      <c r="J15" t="n">
        <v>205.84</v>
      </c>
      <c r="K15" t="n">
        <v>53.44</v>
      </c>
      <c r="L15" t="n">
        <v>14</v>
      </c>
      <c r="M15" t="n">
        <v>29</v>
      </c>
      <c r="N15" t="n">
        <v>43.4</v>
      </c>
      <c r="O15" t="n">
        <v>25621.03</v>
      </c>
      <c r="P15" t="n">
        <v>570.24</v>
      </c>
      <c r="Q15" t="n">
        <v>796.4400000000001</v>
      </c>
      <c r="R15" t="n">
        <v>148.48</v>
      </c>
      <c r="S15" t="n">
        <v>102.58</v>
      </c>
      <c r="T15" t="n">
        <v>18805.85</v>
      </c>
      <c r="U15" t="n">
        <v>0.6899999999999999</v>
      </c>
      <c r="V15" t="n">
        <v>0.87</v>
      </c>
      <c r="W15" t="n">
        <v>12.32</v>
      </c>
      <c r="X15" t="n">
        <v>1.11</v>
      </c>
      <c r="Y15" t="n">
        <v>1</v>
      </c>
      <c r="Z15" t="n">
        <v>10</v>
      </c>
      <c r="AA15" t="n">
        <v>485.2631592547108</v>
      </c>
      <c r="AB15" t="n">
        <v>663.9584627919604</v>
      </c>
      <c r="AC15" t="n">
        <v>600.5911989746503</v>
      </c>
      <c r="AD15" t="n">
        <v>485263.1592547108</v>
      </c>
      <c r="AE15" t="n">
        <v>663958.4627919605</v>
      </c>
      <c r="AF15" t="n">
        <v>2.798019945101573e-06</v>
      </c>
      <c r="AG15" t="n">
        <v>11</v>
      </c>
      <c r="AH15" t="n">
        <v>600591.1989746504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2.136</v>
      </c>
      <c r="E16" t="n">
        <v>46.82</v>
      </c>
      <c r="F16" t="n">
        <v>43.27</v>
      </c>
      <c r="G16" t="n">
        <v>89.52</v>
      </c>
      <c r="H16" t="n">
        <v>1.28</v>
      </c>
      <c r="I16" t="n">
        <v>29</v>
      </c>
      <c r="J16" t="n">
        <v>207.43</v>
      </c>
      <c r="K16" t="n">
        <v>53.44</v>
      </c>
      <c r="L16" t="n">
        <v>15</v>
      </c>
      <c r="M16" t="n">
        <v>27</v>
      </c>
      <c r="N16" t="n">
        <v>44</v>
      </c>
      <c r="O16" t="n">
        <v>25817.56</v>
      </c>
      <c r="P16" t="n">
        <v>567.59</v>
      </c>
      <c r="Q16" t="n">
        <v>796.38</v>
      </c>
      <c r="R16" t="n">
        <v>146.65</v>
      </c>
      <c r="S16" t="n">
        <v>102.58</v>
      </c>
      <c r="T16" t="n">
        <v>17903.8</v>
      </c>
      <c r="U16" t="n">
        <v>0.7</v>
      </c>
      <c r="V16" t="n">
        <v>0.87</v>
      </c>
      <c r="W16" t="n">
        <v>12.32</v>
      </c>
      <c r="X16" t="n">
        <v>1.06</v>
      </c>
      <c r="Y16" t="n">
        <v>1</v>
      </c>
      <c r="Z16" t="n">
        <v>10</v>
      </c>
      <c r="AA16" t="n">
        <v>482.4055611960833</v>
      </c>
      <c r="AB16" t="n">
        <v>660.0485710598175</v>
      </c>
      <c r="AC16" t="n">
        <v>597.0544618218555</v>
      </c>
      <c r="AD16" t="n">
        <v>482405.5611960833</v>
      </c>
      <c r="AE16" t="n">
        <v>660048.5710598174</v>
      </c>
      <c r="AF16" t="n">
        <v>2.805901691425803e-06</v>
      </c>
      <c r="AG16" t="n">
        <v>11</v>
      </c>
      <c r="AH16" t="n">
        <v>597054.4618218555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2.1433</v>
      </c>
      <c r="E17" t="n">
        <v>46.66</v>
      </c>
      <c r="F17" t="n">
        <v>43.18</v>
      </c>
      <c r="G17" t="n">
        <v>95.95999999999999</v>
      </c>
      <c r="H17" t="n">
        <v>1.36</v>
      </c>
      <c r="I17" t="n">
        <v>27</v>
      </c>
      <c r="J17" t="n">
        <v>209.03</v>
      </c>
      <c r="K17" t="n">
        <v>53.44</v>
      </c>
      <c r="L17" t="n">
        <v>16</v>
      </c>
      <c r="M17" t="n">
        <v>25</v>
      </c>
      <c r="N17" t="n">
        <v>44.6</v>
      </c>
      <c r="O17" t="n">
        <v>26014.91</v>
      </c>
      <c r="P17" t="n">
        <v>564.89</v>
      </c>
      <c r="Q17" t="n">
        <v>796.38</v>
      </c>
      <c r="R17" t="n">
        <v>143.82</v>
      </c>
      <c r="S17" t="n">
        <v>102.58</v>
      </c>
      <c r="T17" t="n">
        <v>16497.49</v>
      </c>
      <c r="U17" t="n">
        <v>0.71</v>
      </c>
      <c r="V17" t="n">
        <v>0.87</v>
      </c>
      <c r="W17" t="n">
        <v>12.32</v>
      </c>
      <c r="X17" t="n">
        <v>0.97</v>
      </c>
      <c r="Y17" t="n">
        <v>1</v>
      </c>
      <c r="Z17" t="n">
        <v>10</v>
      </c>
      <c r="AA17" t="n">
        <v>479.2694698524916</v>
      </c>
      <c r="AB17" t="n">
        <v>655.7576325289298</v>
      </c>
      <c r="AC17" t="n">
        <v>593.1730444419857</v>
      </c>
      <c r="AD17" t="n">
        <v>479269.4698524916</v>
      </c>
      <c r="AE17" t="n">
        <v>655757.6325289297</v>
      </c>
      <c r="AF17" t="n">
        <v>2.815491149453616e-06</v>
      </c>
      <c r="AG17" t="n">
        <v>11</v>
      </c>
      <c r="AH17" t="n">
        <v>593173.0444419857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2.1503</v>
      </c>
      <c r="E18" t="n">
        <v>46.51</v>
      </c>
      <c r="F18" t="n">
        <v>43.11</v>
      </c>
      <c r="G18" t="n">
        <v>103.46</v>
      </c>
      <c r="H18" t="n">
        <v>1.43</v>
      </c>
      <c r="I18" t="n">
        <v>25</v>
      </c>
      <c r="J18" t="n">
        <v>210.64</v>
      </c>
      <c r="K18" t="n">
        <v>53.44</v>
      </c>
      <c r="L18" t="n">
        <v>17</v>
      </c>
      <c r="M18" t="n">
        <v>23</v>
      </c>
      <c r="N18" t="n">
        <v>45.21</v>
      </c>
      <c r="O18" t="n">
        <v>26213.09</v>
      </c>
      <c r="P18" t="n">
        <v>562.9</v>
      </c>
      <c r="Q18" t="n">
        <v>796.38</v>
      </c>
      <c r="R18" t="n">
        <v>141.07</v>
      </c>
      <c r="S18" t="n">
        <v>102.58</v>
      </c>
      <c r="T18" t="n">
        <v>15130.82</v>
      </c>
      <c r="U18" t="n">
        <v>0.73</v>
      </c>
      <c r="V18" t="n">
        <v>0.87</v>
      </c>
      <c r="W18" t="n">
        <v>12.31</v>
      </c>
      <c r="X18" t="n">
        <v>0.89</v>
      </c>
      <c r="Y18" t="n">
        <v>1</v>
      </c>
      <c r="Z18" t="n">
        <v>10</v>
      </c>
      <c r="AA18" t="n">
        <v>476.6743098991666</v>
      </c>
      <c r="AB18" t="n">
        <v>652.2068201904137</v>
      </c>
      <c r="AC18" t="n">
        <v>589.9611166494612</v>
      </c>
      <c r="AD18" t="n">
        <v>476674.3098991666</v>
      </c>
      <c r="AE18" t="n">
        <v>652206.8201904137</v>
      </c>
      <c r="AF18" t="n">
        <v>2.824686520165218e-06</v>
      </c>
      <c r="AG18" t="n">
        <v>11</v>
      </c>
      <c r="AH18" t="n">
        <v>589961.1166494612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2.1527</v>
      </c>
      <c r="E19" t="n">
        <v>46.45</v>
      </c>
      <c r="F19" t="n">
        <v>43.09</v>
      </c>
      <c r="G19" t="n">
        <v>107.73</v>
      </c>
      <c r="H19" t="n">
        <v>1.51</v>
      </c>
      <c r="I19" t="n">
        <v>24</v>
      </c>
      <c r="J19" t="n">
        <v>212.25</v>
      </c>
      <c r="K19" t="n">
        <v>53.44</v>
      </c>
      <c r="L19" t="n">
        <v>18</v>
      </c>
      <c r="M19" t="n">
        <v>22</v>
      </c>
      <c r="N19" t="n">
        <v>45.82</v>
      </c>
      <c r="O19" t="n">
        <v>26412.11</v>
      </c>
      <c r="P19" t="n">
        <v>559.54</v>
      </c>
      <c r="Q19" t="n">
        <v>796.34</v>
      </c>
      <c r="R19" t="n">
        <v>140.79</v>
      </c>
      <c r="S19" t="n">
        <v>102.58</v>
      </c>
      <c r="T19" t="n">
        <v>14996.03</v>
      </c>
      <c r="U19" t="n">
        <v>0.73</v>
      </c>
      <c r="V19" t="n">
        <v>0.87</v>
      </c>
      <c r="W19" t="n">
        <v>12.31</v>
      </c>
      <c r="X19" t="n">
        <v>0.88</v>
      </c>
      <c r="Y19" t="n">
        <v>1</v>
      </c>
      <c r="Z19" t="n">
        <v>10</v>
      </c>
      <c r="AA19" t="n">
        <v>474.0993277261107</v>
      </c>
      <c r="AB19" t="n">
        <v>648.6836159810429</v>
      </c>
      <c r="AC19" t="n">
        <v>586.7741621049844</v>
      </c>
      <c r="AD19" t="n">
        <v>474099.3277261108</v>
      </c>
      <c r="AE19" t="n">
        <v>648683.6159810429</v>
      </c>
      <c r="AF19" t="n">
        <v>2.827839218694909e-06</v>
      </c>
      <c r="AG19" t="n">
        <v>11</v>
      </c>
      <c r="AH19" t="n">
        <v>586774.1621049844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2.1602</v>
      </c>
      <c r="E20" t="n">
        <v>46.29</v>
      </c>
      <c r="F20" t="n">
        <v>43.01</v>
      </c>
      <c r="G20" t="n">
        <v>117.29</v>
      </c>
      <c r="H20" t="n">
        <v>1.58</v>
      </c>
      <c r="I20" t="n">
        <v>22</v>
      </c>
      <c r="J20" t="n">
        <v>213.87</v>
      </c>
      <c r="K20" t="n">
        <v>53.44</v>
      </c>
      <c r="L20" t="n">
        <v>19</v>
      </c>
      <c r="M20" t="n">
        <v>20</v>
      </c>
      <c r="N20" t="n">
        <v>46.44</v>
      </c>
      <c r="O20" t="n">
        <v>26611.98</v>
      </c>
      <c r="P20" t="n">
        <v>557.4</v>
      </c>
      <c r="Q20" t="n">
        <v>796.39</v>
      </c>
      <c r="R20" t="n">
        <v>137.66</v>
      </c>
      <c r="S20" t="n">
        <v>102.58</v>
      </c>
      <c r="T20" t="n">
        <v>13440.94</v>
      </c>
      <c r="U20" t="n">
        <v>0.75</v>
      </c>
      <c r="V20" t="n">
        <v>0.87</v>
      </c>
      <c r="W20" t="n">
        <v>12.31</v>
      </c>
      <c r="X20" t="n">
        <v>0.79</v>
      </c>
      <c r="Y20" t="n">
        <v>1</v>
      </c>
      <c r="Z20" t="n">
        <v>10</v>
      </c>
      <c r="AA20" t="n">
        <v>471.3405624642098</v>
      </c>
      <c r="AB20" t="n">
        <v>644.9089516415761</v>
      </c>
      <c r="AC20" t="n">
        <v>583.3597464323018</v>
      </c>
      <c r="AD20" t="n">
        <v>471340.5624642098</v>
      </c>
      <c r="AE20" t="n">
        <v>644908.9516415761</v>
      </c>
      <c r="AF20" t="n">
        <v>2.837691401600197e-06</v>
      </c>
      <c r="AG20" t="n">
        <v>11</v>
      </c>
      <c r="AH20" t="n">
        <v>583359.7464323018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2.164</v>
      </c>
      <c r="E21" t="n">
        <v>46.21</v>
      </c>
      <c r="F21" t="n">
        <v>42.96</v>
      </c>
      <c r="G21" t="n">
        <v>122.74</v>
      </c>
      <c r="H21" t="n">
        <v>1.65</v>
      </c>
      <c r="I21" t="n">
        <v>21</v>
      </c>
      <c r="J21" t="n">
        <v>215.5</v>
      </c>
      <c r="K21" t="n">
        <v>53.44</v>
      </c>
      <c r="L21" t="n">
        <v>20</v>
      </c>
      <c r="M21" t="n">
        <v>19</v>
      </c>
      <c r="N21" t="n">
        <v>47.07</v>
      </c>
      <c r="O21" t="n">
        <v>26812.71</v>
      </c>
      <c r="P21" t="n">
        <v>554.78</v>
      </c>
      <c r="Q21" t="n">
        <v>796.41</v>
      </c>
      <c r="R21" t="n">
        <v>136.1</v>
      </c>
      <c r="S21" t="n">
        <v>102.58</v>
      </c>
      <c r="T21" t="n">
        <v>12668.02</v>
      </c>
      <c r="U21" t="n">
        <v>0.75</v>
      </c>
      <c r="V21" t="n">
        <v>0.88</v>
      </c>
      <c r="W21" t="n">
        <v>12.31</v>
      </c>
      <c r="X21" t="n">
        <v>0.75</v>
      </c>
      <c r="Y21" t="n">
        <v>1</v>
      </c>
      <c r="Z21" t="n">
        <v>10</v>
      </c>
      <c r="AA21" t="n">
        <v>468.9770586210564</v>
      </c>
      <c r="AB21" t="n">
        <v>641.6751014129433</v>
      </c>
      <c r="AC21" t="n">
        <v>580.4345303307523</v>
      </c>
      <c r="AD21" t="n">
        <v>468977.0586210564</v>
      </c>
      <c r="AE21" t="n">
        <v>641675.1014129432</v>
      </c>
      <c r="AF21" t="n">
        <v>2.842683174272209e-06</v>
      </c>
      <c r="AG21" t="n">
        <v>11</v>
      </c>
      <c r="AH21" t="n">
        <v>580434.5303307523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2.1676</v>
      </c>
      <c r="E22" t="n">
        <v>46.13</v>
      </c>
      <c r="F22" t="n">
        <v>42.92</v>
      </c>
      <c r="G22" t="n">
        <v>128.76</v>
      </c>
      <c r="H22" t="n">
        <v>1.72</v>
      </c>
      <c r="I22" t="n">
        <v>20</v>
      </c>
      <c r="J22" t="n">
        <v>217.14</v>
      </c>
      <c r="K22" t="n">
        <v>53.44</v>
      </c>
      <c r="L22" t="n">
        <v>21</v>
      </c>
      <c r="M22" t="n">
        <v>18</v>
      </c>
      <c r="N22" t="n">
        <v>47.7</v>
      </c>
      <c r="O22" t="n">
        <v>27014.3</v>
      </c>
      <c r="P22" t="n">
        <v>552.66</v>
      </c>
      <c r="Q22" t="n">
        <v>796.34</v>
      </c>
      <c r="R22" t="n">
        <v>135.07</v>
      </c>
      <c r="S22" t="n">
        <v>102.58</v>
      </c>
      <c r="T22" t="n">
        <v>12159.2</v>
      </c>
      <c r="U22" t="n">
        <v>0.76</v>
      </c>
      <c r="V22" t="n">
        <v>0.88</v>
      </c>
      <c r="W22" t="n">
        <v>12.3</v>
      </c>
      <c r="X22" t="n">
        <v>0.71</v>
      </c>
      <c r="Y22" t="n">
        <v>1</v>
      </c>
      <c r="Z22" t="n">
        <v>10</v>
      </c>
      <c r="AA22" t="n">
        <v>466.9787158388643</v>
      </c>
      <c r="AB22" t="n">
        <v>638.9408806576865</v>
      </c>
      <c r="AC22" t="n">
        <v>577.9612597668744</v>
      </c>
      <c r="AD22" t="n">
        <v>466978.7158388643</v>
      </c>
      <c r="AE22" t="n">
        <v>638940.8806576865</v>
      </c>
      <c r="AF22" t="n">
        <v>2.847412222066747e-06</v>
      </c>
      <c r="AG22" t="n">
        <v>11</v>
      </c>
      <c r="AH22" t="n">
        <v>577961.2597668744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2.1714</v>
      </c>
      <c r="E23" t="n">
        <v>46.05</v>
      </c>
      <c r="F23" t="n">
        <v>42.88</v>
      </c>
      <c r="G23" t="n">
        <v>135.4</v>
      </c>
      <c r="H23" t="n">
        <v>1.79</v>
      </c>
      <c r="I23" t="n">
        <v>19</v>
      </c>
      <c r="J23" t="n">
        <v>218.78</v>
      </c>
      <c r="K23" t="n">
        <v>53.44</v>
      </c>
      <c r="L23" t="n">
        <v>22</v>
      </c>
      <c r="M23" t="n">
        <v>17</v>
      </c>
      <c r="N23" t="n">
        <v>48.34</v>
      </c>
      <c r="O23" t="n">
        <v>27216.79</v>
      </c>
      <c r="P23" t="n">
        <v>551.15</v>
      </c>
      <c r="Q23" t="n">
        <v>796.34</v>
      </c>
      <c r="R23" t="n">
        <v>133.48</v>
      </c>
      <c r="S23" t="n">
        <v>102.58</v>
      </c>
      <c r="T23" t="n">
        <v>11366.2</v>
      </c>
      <c r="U23" t="n">
        <v>0.77</v>
      </c>
      <c r="V23" t="n">
        <v>0.88</v>
      </c>
      <c r="W23" t="n">
        <v>12.3</v>
      </c>
      <c r="X23" t="n">
        <v>0.66</v>
      </c>
      <c r="Y23" t="n">
        <v>1</v>
      </c>
      <c r="Z23" t="n">
        <v>10</v>
      </c>
      <c r="AA23" t="n">
        <v>457.6451605606401</v>
      </c>
      <c r="AB23" t="n">
        <v>626.1702985586224</v>
      </c>
      <c r="AC23" t="n">
        <v>566.4094840997205</v>
      </c>
      <c r="AD23" t="n">
        <v>457645.1605606402</v>
      </c>
      <c r="AE23" t="n">
        <v>626170.2985586225</v>
      </c>
      <c r="AF23" t="n">
        <v>2.85240399473876e-06</v>
      </c>
      <c r="AG23" t="n">
        <v>10</v>
      </c>
      <c r="AH23" t="n">
        <v>566409.4840997205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2.1701</v>
      </c>
      <c r="E24" t="n">
        <v>46.08</v>
      </c>
      <c r="F24" t="n">
        <v>42.9</v>
      </c>
      <c r="G24" t="n">
        <v>135.49</v>
      </c>
      <c r="H24" t="n">
        <v>1.85</v>
      </c>
      <c r="I24" t="n">
        <v>19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547.96</v>
      </c>
      <c r="Q24" t="n">
        <v>796.38</v>
      </c>
      <c r="R24" t="n">
        <v>134.53</v>
      </c>
      <c r="S24" t="n">
        <v>102.58</v>
      </c>
      <c r="T24" t="n">
        <v>11890.97</v>
      </c>
      <c r="U24" t="n">
        <v>0.76</v>
      </c>
      <c r="V24" t="n">
        <v>0.88</v>
      </c>
      <c r="W24" t="n">
        <v>12.3</v>
      </c>
      <c r="X24" t="n">
        <v>0.6899999999999999</v>
      </c>
      <c r="Y24" t="n">
        <v>1</v>
      </c>
      <c r="Z24" t="n">
        <v>10</v>
      </c>
      <c r="AA24" t="n">
        <v>455.8883383566714</v>
      </c>
      <c r="AB24" t="n">
        <v>623.7665369136269</v>
      </c>
      <c r="AC24" t="n">
        <v>564.2351340924225</v>
      </c>
      <c r="AD24" t="n">
        <v>455888.3383566714</v>
      </c>
      <c r="AE24" t="n">
        <v>623766.5369136268</v>
      </c>
      <c r="AF24" t="n">
        <v>2.850696283035176e-06</v>
      </c>
      <c r="AG24" t="n">
        <v>10</v>
      </c>
      <c r="AH24" t="n">
        <v>564235.1340924226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2.1747</v>
      </c>
      <c r="E25" t="n">
        <v>45.98</v>
      </c>
      <c r="F25" t="n">
        <v>42.84</v>
      </c>
      <c r="G25" t="n">
        <v>142.82</v>
      </c>
      <c r="H25" t="n">
        <v>1.92</v>
      </c>
      <c r="I25" t="n">
        <v>18</v>
      </c>
      <c r="J25" t="n">
        <v>222.08</v>
      </c>
      <c r="K25" t="n">
        <v>53.44</v>
      </c>
      <c r="L25" t="n">
        <v>24</v>
      </c>
      <c r="M25" t="n">
        <v>16</v>
      </c>
      <c r="N25" t="n">
        <v>49.65</v>
      </c>
      <c r="O25" t="n">
        <v>27624.44</v>
      </c>
      <c r="P25" t="n">
        <v>548.3200000000001</v>
      </c>
      <c r="Q25" t="n">
        <v>796.33</v>
      </c>
      <c r="R25" t="n">
        <v>132.39</v>
      </c>
      <c r="S25" t="n">
        <v>102.58</v>
      </c>
      <c r="T25" t="n">
        <v>10828.17</v>
      </c>
      <c r="U25" t="n">
        <v>0.77</v>
      </c>
      <c r="V25" t="n">
        <v>0.88</v>
      </c>
      <c r="W25" t="n">
        <v>12.3</v>
      </c>
      <c r="X25" t="n">
        <v>0.63</v>
      </c>
      <c r="Y25" t="n">
        <v>1</v>
      </c>
      <c r="Z25" t="n">
        <v>10</v>
      </c>
      <c r="AA25" t="n">
        <v>455.2675204212583</v>
      </c>
      <c r="AB25" t="n">
        <v>622.9171064258404</v>
      </c>
      <c r="AC25" t="n">
        <v>563.4667720582073</v>
      </c>
      <c r="AD25" t="n">
        <v>455267.5204212583</v>
      </c>
      <c r="AE25" t="n">
        <v>622917.1064258404</v>
      </c>
      <c r="AF25" t="n">
        <v>2.856738955217086e-06</v>
      </c>
      <c r="AG25" t="n">
        <v>10</v>
      </c>
      <c r="AH25" t="n">
        <v>563466.7720582073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2.1783</v>
      </c>
      <c r="E26" t="n">
        <v>45.91</v>
      </c>
      <c r="F26" t="n">
        <v>42.81</v>
      </c>
      <c r="G26" t="n">
        <v>151.08</v>
      </c>
      <c r="H26" t="n">
        <v>1.99</v>
      </c>
      <c r="I26" t="n">
        <v>17</v>
      </c>
      <c r="J26" t="n">
        <v>223.75</v>
      </c>
      <c r="K26" t="n">
        <v>53.44</v>
      </c>
      <c r="L26" t="n">
        <v>25</v>
      </c>
      <c r="M26" t="n">
        <v>15</v>
      </c>
      <c r="N26" t="n">
        <v>50.31</v>
      </c>
      <c r="O26" t="n">
        <v>27829.77</v>
      </c>
      <c r="P26" t="n">
        <v>545.1900000000001</v>
      </c>
      <c r="Q26" t="n">
        <v>796.33</v>
      </c>
      <c r="R26" t="n">
        <v>131.25</v>
      </c>
      <c r="S26" t="n">
        <v>102.58</v>
      </c>
      <c r="T26" t="n">
        <v>10259.7</v>
      </c>
      <c r="U26" t="n">
        <v>0.78</v>
      </c>
      <c r="V26" t="n">
        <v>0.88</v>
      </c>
      <c r="W26" t="n">
        <v>12.3</v>
      </c>
      <c r="X26" t="n">
        <v>0.59</v>
      </c>
      <c r="Y26" t="n">
        <v>1</v>
      </c>
      <c r="Z26" t="n">
        <v>10</v>
      </c>
      <c r="AA26" t="n">
        <v>452.6660296254062</v>
      </c>
      <c r="AB26" t="n">
        <v>619.3576319492817</v>
      </c>
      <c r="AC26" t="n">
        <v>560.2470088299374</v>
      </c>
      <c r="AD26" t="n">
        <v>452666.0296254061</v>
      </c>
      <c r="AE26" t="n">
        <v>619357.6319492817</v>
      </c>
      <c r="AF26" t="n">
        <v>2.861468003011623e-06</v>
      </c>
      <c r="AG26" t="n">
        <v>10</v>
      </c>
      <c r="AH26" t="n">
        <v>560247.0088299374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2.1822</v>
      </c>
      <c r="E27" t="n">
        <v>45.82</v>
      </c>
      <c r="F27" t="n">
        <v>42.76</v>
      </c>
      <c r="G27" t="n">
        <v>160.35</v>
      </c>
      <c r="H27" t="n">
        <v>2.05</v>
      </c>
      <c r="I27" t="n">
        <v>16</v>
      </c>
      <c r="J27" t="n">
        <v>225.42</v>
      </c>
      <c r="K27" t="n">
        <v>53.44</v>
      </c>
      <c r="L27" t="n">
        <v>26</v>
      </c>
      <c r="M27" t="n">
        <v>14</v>
      </c>
      <c r="N27" t="n">
        <v>50.98</v>
      </c>
      <c r="O27" t="n">
        <v>28035.92</v>
      </c>
      <c r="P27" t="n">
        <v>541.72</v>
      </c>
      <c r="Q27" t="n">
        <v>796.35</v>
      </c>
      <c r="R27" t="n">
        <v>129.8</v>
      </c>
      <c r="S27" t="n">
        <v>102.58</v>
      </c>
      <c r="T27" t="n">
        <v>9543.92</v>
      </c>
      <c r="U27" t="n">
        <v>0.79</v>
      </c>
      <c r="V27" t="n">
        <v>0.88</v>
      </c>
      <c r="W27" t="n">
        <v>12.29</v>
      </c>
      <c r="X27" t="n">
        <v>0.55</v>
      </c>
      <c r="Y27" t="n">
        <v>1</v>
      </c>
      <c r="Z27" t="n">
        <v>10</v>
      </c>
      <c r="AA27" t="n">
        <v>449.7942831145988</v>
      </c>
      <c r="AB27" t="n">
        <v>615.4283816806804</v>
      </c>
      <c r="AC27" t="n">
        <v>556.6927606922342</v>
      </c>
      <c r="AD27" t="n">
        <v>449794.2831145988</v>
      </c>
      <c r="AE27" t="n">
        <v>615428.3816806804</v>
      </c>
      <c r="AF27" t="n">
        <v>2.866591138122373e-06</v>
      </c>
      <c r="AG27" t="n">
        <v>10</v>
      </c>
      <c r="AH27" t="n">
        <v>556692.7606922342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2.1823</v>
      </c>
      <c r="E28" t="n">
        <v>45.82</v>
      </c>
      <c r="F28" t="n">
        <v>42.76</v>
      </c>
      <c r="G28" t="n">
        <v>160.35</v>
      </c>
      <c r="H28" t="n">
        <v>2.11</v>
      </c>
      <c r="I28" t="n">
        <v>16</v>
      </c>
      <c r="J28" t="n">
        <v>227.1</v>
      </c>
      <c r="K28" t="n">
        <v>53.44</v>
      </c>
      <c r="L28" t="n">
        <v>27</v>
      </c>
      <c r="M28" t="n">
        <v>14</v>
      </c>
      <c r="N28" t="n">
        <v>51.66</v>
      </c>
      <c r="O28" t="n">
        <v>28243</v>
      </c>
      <c r="P28" t="n">
        <v>541.46</v>
      </c>
      <c r="Q28" t="n">
        <v>796.34</v>
      </c>
      <c r="R28" t="n">
        <v>129.82</v>
      </c>
      <c r="S28" t="n">
        <v>102.58</v>
      </c>
      <c r="T28" t="n">
        <v>9549.73</v>
      </c>
      <c r="U28" t="n">
        <v>0.79</v>
      </c>
      <c r="V28" t="n">
        <v>0.88</v>
      </c>
      <c r="W28" t="n">
        <v>12.29</v>
      </c>
      <c r="X28" t="n">
        <v>0.55</v>
      </c>
      <c r="Y28" t="n">
        <v>1</v>
      </c>
      <c r="Z28" t="n">
        <v>10</v>
      </c>
      <c r="AA28" t="n">
        <v>449.6151732845957</v>
      </c>
      <c r="AB28" t="n">
        <v>615.1833157095022</v>
      </c>
      <c r="AC28" t="n">
        <v>556.4710834733929</v>
      </c>
      <c r="AD28" t="n">
        <v>449615.1732845957</v>
      </c>
      <c r="AE28" t="n">
        <v>615183.3157095022</v>
      </c>
      <c r="AF28" t="n">
        <v>2.86672250056111e-06</v>
      </c>
      <c r="AG28" t="n">
        <v>10</v>
      </c>
      <c r="AH28" t="n">
        <v>556471.0834733929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2.1856</v>
      </c>
      <c r="E29" t="n">
        <v>45.75</v>
      </c>
      <c r="F29" t="n">
        <v>42.73</v>
      </c>
      <c r="G29" t="n">
        <v>170.91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13</v>
      </c>
      <c r="N29" t="n">
        <v>52.35</v>
      </c>
      <c r="O29" t="n">
        <v>28451.04</v>
      </c>
      <c r="P29" t="n">
        <v>538.51</v>
      </c>
      <c r="Q29" t="n">
        <v>796.36</v>
      </c>
      <c r="R29" t="n">
        <v>128.53</v>
      </c>
      <c r="S29" t="n">
        <v>102.58</v>
      </c>
      <c r="T29" t="n">
        <v>8910.629999999999</v>
      </c>
      <c r="U29" t="n">
        <v>0.8</v>
      </c>
      <c r="V29" t="n">
        <v>0.88</v>
      </c>
      <c r="W29" t="n">
        <v>12.29</v>
      </c>
      <c r="X29" t="n">
        <v>0.51</v>
      </c>
      <c r="Y29" t="n">
        <v>1</v>
      </c>
      <c r="Z29" t="n">
        <v>10</v>
      </c>
      <c r="AA29" t="n">
        <v>447.194688144196</v>
      </c>
      <c r="AB29" t="n">
        <v>611.8715011561394</v>
      </c>
      <c r="AC29" t="n">
        <v>553.4753438528421</v>
      </c>
      <c r="AD29" t="n">
        <v>447194.6881441961</v>
      </c>
      <c r="AE29" t="n">
        <v>611871.5011561394</v>
      </c>
      <c r="AF29" t="n">
        <v>2.871057461039436e-06</v>
      </c>
      <c r="AG29" t="n">
        <v>10</v>
      </c>
      <c r="AH29" t="n">
        <v>553475.3438528421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2.185</v>
      </c>
      <c r="E30" t="n">
        <v>45.77</v>
      </c>
      <c r="F30" t="n">
        <v>42.74</v>
      </c>
      <c r="G30" t="n">
        <v>170.96</v>
      </c>
      <c r="H30" t="n">
        <v>2.24</v>
      </c>
      <c r="I30" t="n">
        <v>15</v>
      </c>
      <c r="J30" t="n">
        <v>230.48</v>
      </c>
      <c r="K30" t="n">
        <v>53.44</v>
      </c>
      <c r="L30" t="n">
        <v>29</v>
      </c>
      <c r="M30" t="n">
        <v>13</v>
      </c>
      <c r="N30" t="n">
        <v>53.05</v>
      </c>
      <c r="O30" t="n">
        <v>28660.06</v>
      </c>
      <c r="P30" t="n">
        <v>537.45</v>
      </c>
      <c r="Q30" t="n">
        <v>796.37</v>
      </c>
      <c r="R30" t="n">
        <v>129.12</v>
      </c>
      <c r="S30" t="n">
        <v>102.58</v>
      </c>
      <c r="T30" t="n">
        <v>9205.799999999999</v>
      </c>
      <c r="U30" t="n">
        <v>0.79</v>
      </c>
      <c r="V30" t="n">
        <v>0.88</v>
      </c>
      <c r="W30" t="n">
        <v>12.29</v>
      </c>
      <c r="X30" t="n">
        <v>0.53</v>
      </c>
      <c r="Y30" t="n">
        <v>1</v>
      </c>
      <c r="Z30" t="n">
        <v>10</v>
      </c>
      <c r="AA30" t="n">
        <v>446.643835586306</v>
      </c>
      <c r="AB30" t="n">
        <v>611.1178003845345</v>
      </c>
      <c r="AC30" t="n">
        <v>552.7935752250536</v>
      </c>
      <c r="AD30" t="n">
        <v>446643.8355863059</v>
      </c>
      <c r="AE30" t="n">
        <v>611117.8003845344</v>
      </c>
      <c r="AF30" t="n">
        <v>2.870269286407013e-06</v>
      </c>
      <c r="AG30" t="n">
        <v>10</v>
      </c>
      <c r="AH30" t="n">
        <v>552793.5752250536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2.1892</v>
      </c>
      <c r="E31" t="n">
        <v>45.68</v>
      </c>
      <c r="F31" t="n">
        <v>42.69</v>
      </c>
      <c r="G31" t="n">
        <v>182.95</v>
      </c>
      <c r="H31" t="n">
        <v>2.3</v>
      </c>
      <c r="I31" t="n">
        <v>14</v>
      </c>
      <c r="J31" t="n">
        <v>232.18</v>
      </c>
      <c r="K31" t="n">
        <v>53.44</v>
      </c>
      <c r="L31" t="n">
        <v>30</v>
      </c>
      <c r="M31" t="n">
        <v>12</v>
      </c>
      <c r="N31" t="n">
        <v>53.75</v>
      </c>
      <c r="O31" t="n">
        <v>28870.05</v>
      </c>
      <c r="P31" t="n">
        <v>536.53</v>
      </c>
      <c r="Q31" t="n">
        <v>796.37</v>
      </c>
      <c r="R31" t="n">
        <v>127.3</v>
      </c>
      <c r="S31" t="n">
        <v>102.58</v>
      </c>
      <c r="T31" t="n">
        <v>8301.42</v>
      </c>
      <c r="U31" t="n">
        <v>0.8100000000000001</v>
      </c>
      <c r="V31" t="n">
        <v>0.88</v>
      </c>
      <c r="W31" t="n">
        <v>12.29</v>
      </c>
      <c r="X31" t="n">
        <v>0.48</v>
      </c>
      <c r="Y31" t="n">
        <v>1</v>
      </c>
      <c r="Z31" t="n">
        <v>10</v>
      </c>
      <c r="AA31" t="n">
        <v>445.326241403989</v>
      </c>
      <c r="AB31" t="n">
        <v>609.3150098961356</v>
      </c>
      <c r="AC31" t="n">
        <v>551.1628405306351</v>
      </c>
      <c r="AD31" t="n">
        <v>445326.241403989</v>
      </c>
      <c r="AE31" t="n">
        <v>609315.0098961357</v>
      </c>
      <c r="AF31" t="n">
        <v>2.875786508833974e-06</v>
      </c>
      <c r="AG31" t="n">
        <v>10</v>
      </c>
      <c r="AH31" t="n">
        <v>551162.8405306351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2.1889</v>
      </c>
      <c r="E32" t="n">
        <v>45.69</v>
      </c>
      <c r="F32" t="n">
        <v>42.7</v>
      </c>
      <c r="G32" t="n">
        <v>182.98</v>
      </c>
      <c r="H32" t="n">
        <v>2.36</v>
      </c>
      <c r="I32" t="n">
        <v>14</v>
      </c>
      <c r="J32" t="n">
        <v>233.89</v>
      </c>
      <c r="K32" t="n">
        <v>53.44</v>
      </c>
      <c r="L32" t="n">
        <v>31</v>
      </c>
      <c r="M32" t="n">
        <v>12</v>
      </c>
      <c r="N32" t="n">
        <v>54.46</v>
      </c>
      <c r="O32" t="n">
        <v>29081.05</v>
      </c>
      <c r="P32" t="n">
        <v>533.4299999999999</v>
      </c>
      <c r="Q32" t="n">
        <v>796.33</v>
      </c>
      <c r="R32" t="n">
        <v>127.51</v>
      </c>
      <c r="S32" t="n">
        <v>102.58</v>
      </c>
      <c r="T32" t="n">
        <v>8405.040000000001</v>
      </c>
      <c r="U32" t="n">
        <v>0.8</v>
      </c>
      <c r="V32" t="n">
        <v>0.88</v>
      </c>
      <c r="W32" t="n">
        <v>12.29</v>
      </c>
      <c r="X32" t="n">
        <v>0.48</v>
      </c>
      <c r="Y32" t="n">
        <v>1</v>
      </c>
      <c r="Z32" t="n">
        <v>10</v>
      </c>
      <c r="AA32" t="n">
        <v>443.4576203664083</v>
      </c>
      <c r="AB32" t="n">
        <v>606.7582801547755</v>
      </c>
      <c r="AC32" t="n">
        <v>548.8501214873977</v>
      </c>
      <c r="AD32" t="n">
        <v>443457.6203664083</v>
      </c>
      <c r="AE32" t="n">
        <v>606758.2801547756</v>
      </c>
      <c r="AF32" t="n">
        <v>2.875392421517762e-06</v>
      </c>
      <c r="AG32" t="n">
        <v>10</v>
      </c>
      <c r="AH32" t="n">
        <v>548850.1214873977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2.1932</v>
      </c>
      <c r="E33" t="n">
        <v>45.6</v>
      </c>
      <c r="F33" t="n">
        <v>42.64</v>
      </c>
      <c r="G33" t="n">
        <v>196.82</v>
      </c>
      <c r="H33" t="n">
        <v>2.41</v>
      </c>
      <c r="I33" t="n">
        <v>13</v>
      </c>
      <c r="J33" t="n">
        <v>235.61</v>
      </c>
      <c r="K33" t="n">
        <v>53.44</v>
      </c>
      <c r="L33" t="n">
        <v>32</v>
      </c>
      <c r="M33" t="n">
        <v>11</v>
      </c>
      <c r="N33" t="n">
        <v>55.18</v>
      </c>
      <c r="O33" t="n">
        <v>29293.06</v>
      </c>
      <c r="P33" t="n">
        <v>530.49</v>
      </c>
      <c r="Q33" t="n">
        <v>796.38</v>
      </c>
      <c r="R33" t="n">
        <v>125.7</v>
      </c>
      <c r="S33" t="n">
        <v>102.58</v>
      </c>
      <c r="T33" t="n">
        <v>7509.24</v>
      </c>
      <c r="U33" t="n">
        <v>0.82</v>
      </c>
      <c r="V33" t="n">
        <v>0.88</v>
      </c>
      <c r="W33" t="n">
        <v>12.29</v>
      </c>
      <c r="X33" t="n">
        <v>0.43</v>
      </c>
      <c r="Y33" t="n">
        <v>1</v>
      </c>
      <c r="Z33" t="n">
        <v>10</v>
      </c>
      <c r="AA33" t="n">
        <v>440.8709907601428</v>
      </c>
      <c r="AB33" t="n">
        <v>603.2191394134387</v>
      </c>
      <c r="AC33" t="n">
        <v>545.648751371199</v>
      </c>
      <c r="AD33" t="n">
        <v>440870.9907601428</v>
      </c>
      <c r="AE33" t="n">
        <v>603219.1394134387</v>
      </c>
      <c r="AF33" t="n">
        <v>2.88104100638346e-06</v>
      </c>
      <c r="AG33" t="n">
        <v>10</v>
      </c>
      <c r="AH33" t="n">
        <v>545648.7513711989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2.1924</v>
      </c>
      <c r="E34" t="n">
        <v>45.61</v>
      </c>
      <c r="F34" t="n">
        <v>42.66</v>
      </c>
      <c r="G34" t="n">
        <v>196.89</v>
      </c>
      <c r="H34" t="n">
        <v>2.47</v>
      </c>
      <c r="I34" t="n">
        <v>13</v>
      </c>
      <c r="J34" t="n">
        <v>237.34</v>
      </c>
      <c r="K34" t="n">
        <v>53.44</v>
      </c>
      <c r="L34" t="n">
        <v>33</v>
      </c>
      <c r="M34" t="n">
        <v>11</v>
      </c>
      <c r="N34" t="n">
        <v>55.91</v>
      </c>
      <c r="O34" t="n">
        <v>29506.09</v>
      </c>
      <c r="P34" t="n">
        <v>533.55</v>
      </c>
      <c r="Q34" t="n">
        <v>796.3200000000001</v>
      </c>
      <c r="R34" t="n">
        <v>126.44</v>
      </c>
      <c r="S34" t="n">
        <v>102.58</v>
      </c>
      <c r="T34" t="n">
        <v>7876.45</v>
      </c>
      <c r="U34" t="n">
        <v>0.8100000000000001</v>
      </c>
      <c r="V34" t="n">
        <v>0.88</v>
      </c>
      <c r="W34" t="n">
        <v>12.29</v>
      </c>
      <c r="X34" t="n">
        <v>0.45</v>
      </c>
      <c r="Y34" t="n">
        <v>1</v>
      </c>
      <c r="Z34" t="n">
        <v>10</v>
      </c>
      <c r="AA34" t="n">
        <v>442.9178413556808</v>
      </c>
      <c r="AB34" t="n">
        <v>606.019730698929</v>
      </c>
      <c r="AC34" t="n">
        <v>548.1820581550564</v>
      </c>
      <c r="AD34" t="n">
        <v>442917.8413556808</v>
      </c>
      <c r="AE34" t="n">
        <v>606019.7306989291</v>
      </c>
      <c r="AF34" t="n">
        <v>2.879990106873564e-06</v>
      </c>
      <c r="AG34" t="n">
        <v>10</v>
      </c>
      <c r="AH34" t="n">
        <v>548182.0581550564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2.1914</v>
      </c>
      <c r="E35" t="n">
        <v>45.63</v>
      </c>
      <c r="F35" t="n">
        <v>42.68</v>
      </c>
      <c r="G35" t="n">
        <v>196.99</v>
      </c>
      <c r="H35" t="n">
        <v>2.53</v>
      </c>
      <c r="I35" t="n">
        <v>13</v>
      </c>
      <c r="J35" t="n">
        <v>239.08</v>
      </c>
      <c r="K35" t="n">
        <v>53.44</v>
      </c>
      <c r="L35" t="n">
        <v>34</v>
      </c>
      <c r="M35" t="n">
        <v>11</v>
      </c>
      <c r="N35" t="n">
        <v>56.64</v>
      </c>
      <c r="O35" t="n">
        <v>29720.17</v>
      </c>
      <c r="P35" t="n">
        <v>528.17</v>
      </c>
      <c r="Q35" t="n">
        <v>796.37</v>
      </c>
      <c r="R35" t="n">
        <v>126.98</v>
      </c>
      <c r="S35" t="n">
        <v>102.58</v>
      </c>
      <c r="T35" t="n">
        <v>8147.44</v>
      </c>
      <c r="U35" t="n">
        <v>0.8100000000000001</v>
      </c>
      <c r="V35" t="n">
        <v>0.88</v>
      </c>
      <c r="W35" t="n">
        <v>12.29</v>
      </c>
      <c r="X35" t="n">
        <v>0.47</v>
      </c>
      <c r="Y35" t="n">
        <v>1</v>
      </c>
      <c r="Z35" t="n">
        <v>10</v>
      </c>
      <c r="AA35" t="n">
        <v>439.7598295877823</v>
      </c>
      <c r="AB35" t="n">
        <v>601.698799676444</v>
      </c>
      <c r="AC35" t="n">
        <v>544.2735107248926</v>
      </c>
      <c r="AD35" t="n">
        <v>439759.8295877823</v>
      </c>
      <c r="AE35" t="n">
        <v>601698.7996764439</v>
      </c>
      <c r="AF35" t="n">
        <v>2.878676482486192e-06</v>
      </c>
      <c r="AG35" t="n">
        <v>10</v>
      </c>
      <c r="AH35" t="n">
        <v>544273.5107248926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2.1965</v>
      </c>
      <c r="E36" t="n">
        <v>45.53</v>
      </c>
      <c r="F36" t="n">
        <v>42.61</v>
      </c>
      <c r="G36" t="n">
        <v>213.06</v>
      </c>
      <c r="H36" t="n">
        <v>2.58</v>
      </c>
      <c r="I36" t="n">
        <v>12</v>
      </c>
      <c r="J36" t="n">
        <v>240.82</v>
      </c>
      <c r="K36" t="n">
        <v>53.44</v>
      </c>
      <c r="L36" t="n">
        <v>35</v>
      </c>
      <c r="M36" t="n">
        <v>10</v>
      </c>
      <c r="N36" t="n">
        <v>57.39</v>
      </c>
      <c r="O36" t="n">
        <v>29935.43</v>
      </c>
      <c r="P36" t="n">
        <v>527.0700000000001</v>
      </c>
      <c r="Q36" t="n">
        <v>796.33</v>
      </c>
      <c r="R36" t="n">
        <v>124.77</v>
      </c>
      <c r="S36" t="n">
        <v>102.58</v>
      </c>
      <c r="T36" t="n">
        <v>7048.1</v>
      </c>
      <c r="U36" t="n">
        <v>0.82</v>
      </c>
      <c r="V36" t="n">
        <v>0.88</v>
      </c>
      <c r="W36" t="n">
        <v>12.29</v>
      </c>
      <c r="X36" t="n">
        <v>0.4</v>
      </c>
      <c r="Y36" t="n">
        <v>1</v>
      </c>
      <c r="Z36" t="n">
        <v>10</v>
      </c>
      <c r="AA36" t="n">
        <v>438.1845411120006</v>
      </c>
      <c r="AB36" t="n">
        <v>599.5434204870566</v>
      </c>
      <c r="AC36" t="n">
        <v>542.3238379002468</v>
      </c>
      <c r="AD36" t="n">
        <v>438184.5411120006</v>
      </c>
      <c r="AE36" t="n">
        <v>599543.4204870566</v>
      </c>
      <c r="AF36" t="n">
        <v>2.885375966861786e-06</v>
      </c>
      <c r="AG36" t="n">
        <v>10</v>
      </c>
      <c r="AH36" t="n">
        <v>542323.8379002467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2.1962</v>
      </c>
      <c r="E37" t="n">
        <v>45.53</v>
      </c>
      <c r="F37" t="n">
        <v>42.62</v>
      </c>
      <c r="G37" t="n">
        <v>213.09</v>
      </c>
      <c r="H37" t="n">
        <v>2.64</v>
      </c>
      <c r="I37" t="n">
        <v>12</v>
      </c>
      <c r="J37" t="n">
        <v>242.57</v>
      </c>
      <c r="K37" t="n">
        <v>53.44</v>
      </c>
      <c r="L37" t="n">
        <v>36</v>
      </c>
      <c r="M37" t="n">
        <v>10</v>
      </c>
      <c r="N37" t="n">
        <v>58.14</v>
      </c>
      <c r="O37" t="n">
        <v>30151.65</v>
      </c>
      <c r="P37" t="n">
        <v>527.52</v>
      </c>
      <c r="Q37" t="n">
        <v>796.37</v>
      </c>
      <c r="R37" t="n">
        <v>124.94</v>
      </c>
      <c r="S37" t="n">
        <v>102.58</v>
      </c>
      <c r="T37" t="n">
        <v>7130.95</v>
      </c>
      <c r="U37" t="n">
        <v>0.82</v>
      </c>
      <c r="V37" t="n">
        <v>0.88</v>
      </c>
      <c r="W37" t="n">
        <v>12.29</v>
      </c>
      <c r="X37" t="n">
        <v>0.41</v>
      </c>
      <c r="Y37" t="n">
        <v>1</v>
      </c>
      <c r="Z37" t="n">
        <v>10</v>
      </c>
      <c r="AA37" t="n">
        <v>438.5202897364097</v>
      </c>
      <c r="AB37" t="n">
        <v>600.0028065671571</v>
      </c>
      <c r="AC37" t="n">
        <v>542.7393808176148</v>
      </c>
      <c r="AD37" t="n">
        <v>438520.2897364097</v>
      </c>
      <c r="AE37" t="n">
        <v>600002.8065671572</v>
      </c>
      <c r="AF37" t="n">
        <v>2.884981879545576e-06</v>
      </c>
      <c r="AG37" t="n">
        <v>10</v>
      </c>
      <c r="AH37" t="n">
        <v>542739.3808176148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2.196</v>
      </c>
      <c r="E38" t="n">
        <v>45.54</v>
      </c>
      <c r="F38" t="n">
        <v>42.62</v>
      </c>
      <c r="G38" t="n">
        <v>213.11</v>
      </c>
      <c r="H38" t="n">
        <v>2.69</v>
      </c>
      <c r="I38" t="n">
        <v>12</v>
      </c>
      <c r="J38" t="n">
        <v>244.34</v>
      </c>
      <c r="K38" t="n">
        <v>53.44</v>
      </c>
      <c r="L38" t="n">
        <v>37</v>
      </c>
      <c r="M38" t="n">
        <v>10</v>
      </c>
      <c r="N38" t="n">
        <v>58.9</v>
      </c>
      <c r="O38" t="n">
        <v>30368.96</v>
      </c>
      <c r="P38" t="n">
        <v>522.8099999999999</v>
      </c>
      <c r="Q38" t="n">
        <v>796.33</v>
      </c>
      <c r="R38" t="n">
        <v>125.08</v>
      </c>
      <c r="S38" t="n">
        <v>102.58</v>
      </c>
      <c r="T38" t="n">
        <v>7200.01</v>
      </c>
      <c r="U38" t="n">
        <v>0.82</v>
      </c>
      <c r="V38" t="n">
        <v>0.88</v>
      </c>
      <c r="W38" t="n">
        <v>12.29</v>
      </c>
      <c r="X38" t="n">
        <v>0.41</v>
      </c>
      <c r="Y38" t="n">
        <v>1</v>
      </c>
      <c r="Z38" t="n">
        <v>10</v>
      </c>
      <c r="AA38" t="n">
        <v>435.6351017305161</v>
      </c>
      <c r="AB38" t="n">
        <v>596.055165051982</v>
      </c>
      <c r="AC38" t="n">
        <v>539.1684966680984</v>
      </c>
      <c r="AD38" t="n">
        <v>435635.1017305161</v>
      </c>
      <c r="AE38" t="n">
        <v>596055.165051982</v>
      </c>
      <c r="AF38" t="n">
        <v>2.884719154668101e-06</v>
      </c>
      <c r="AG38" t="n">
        <v>10</v>
      </c>
      <c r="AH38" t="n">
        <v>539168.4966680985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2.1998</v>
      </c>
      <c r="E39" t="n">
        <v>45.46</v>
      </c>
      <c r="F39" t="n">
        <v>42.58</v>
      </c>
      <c r="G39" t="n">
        <v>232.25</v>
      </c>
      <c r="H39" t="n">
        <v>2.75</v>
      </c>
      <c r="I39" t="n">
        <v>11</v>
      </c>
      <c r="J39" t="n">
        <v>246.11</v>
      </c>
      <c r="K39" t="n">
        <v>53.44</v>
      </c>
      <c r="L39" t="n">
        <v>38</v>
      </c>
      <c r="M39" t="n">
        <v>9</v>
      </c>
      <c r="N39" t="n">
        <v>59.67</v>
      </c>
      <c r="O39" t="n">
        <v>30587.38</v>
      </c>
      <c r="P39" t="n">
        <v>521.62</v>
      </c>
      <c r="Q39" t="n">
        <v>796.34</v>
      </c>
      <c r="R39" t="n">
        <v>123.64</v>
      </c>
      <c r="S39" t="n">
        <v>102.58</v>
      </c>
      <c r="T39" t="n">
        <v>6485.71</v>
      </c>
      <c r="U39" t="n">
        <v>0.83</v>
      </c>
      <c r="V39" t="n">
        <v>0.88</v>
      </c>
      <c r="W39" t="n">
        <v>12.29</v>
      </c>
      <c r="X39" t="n">
        <v>0.37</v>
      </c>
      <c r="Y39" t="n">
        <v>1</v>
      </c>
      <c r="Z39" t="n">
        <v>10</v>
      </c>
      <c r="AA39" t="n">
        <v>434.2506765147476</v>
      </c>
      <c r="AB39" t="n">
        <v>594.1609333952375</v>
      </c>
      <c r="AC39" t="n">
        <v>537.4550478221028</v>
      </c>
      <c r="AD39" t="n">
        <v>434250.6765147476</v>
      </c>
      <c r="AE39" t="n">
        <v>594160.9333952375</v>
      </c>
      <c r="AF39" t="n">
        <v>2.889710927340114e-06</v>
      </c>
      <c r="AG39" t="n">
        <v>10</v>
      </c>
      <c r="AH39" t="n">
        <v>537455.0478221028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2.1993</v>
      </c>
      <c r="E40" t="n">
        <v>45.47</v>
      </c>
      <c r="F40" t="n">
        <v>42.59</v>
      </c>
      <c r="G40" t="n">
        <v>232.31</v>
      </c>
      <c r="H40" t="n">
        <v>2.8</v>
      </c>
      <c r="I40" t="n">
        <v>11</v>
      </c>
      <c r="J40" t="n">
        <v>247.89</v>
      </c>
      <c r="K40" t="n">
        <v>53.44</v>
      </c>
      <c r="L40" t="n">
        <v>39</v>
      </c>
      <c r="M40" t="n">
        <v>9</v>
      </c>
      <c r="N40" t="n">
        <v>60.45</v>
      </c>
      <c r="O40" t="n">
        <v>30806.92</v>
      </c>
      <c r="P40" t="n">
        <v>521.49</v>
      </c>
      <c r="Q40" t="n">
        <v>796.36</v>
      </c>
      <c r="R40" t="n">
        <v>124.04</v>
      </c>
      <c r="S40" t="n">
        <v>102.58</v>
      </c>
      <c r="T40" t="n">
        <v>6688.26</v>
      </c>
      <c r="U40" t="n">
        <v>0.83</v>
      </c>
      <c r="V40" t="n">
        <v>0.88</v>
      </c>
      <c r="W40" t="n">
        <v>12.29</v>
      </c>
      <c r="X40" t="n">
        <v>0.38</v>
      </c>
      <c r="Y40" t="n">
        <v>1</v>
      </c>
      <c r="Z40" t="n">
        <v>10</v>
      </c>
      <c r="AA40" t="n">
        <v>434.2589911632023</v>
      </c>
      <c r="AB40" t="n">
        <v>594.1723098640698</v>
      </c>
      <c r="AC40" t="n">
        <v>537.4653385367168</v>
      </c>
      <c r="AD40" t="n">
        <v>434258.9911632023</v>
      </c>
      <c r="AE40" t="n">
        <v>594172.3098640698</v>
      </c>
      <c r="AF40" t="n">
        <v>2.889054115146428e-06</v>
      </c>
      <c r="AG40" t="n">
        <v>10</v>
      </c>
      <c r="AH40" t="n">
        <v>537465.3385367168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2.1997</v>
      </c>
      <c r="E41" t="n">
        <v>45.46</v>
      </c>
      <c r="F41" t="n">
        <v>42.58</v>
      </c>
      <c r="G41" t="n">
        <v>232.27</v>
      </c>
      <c r="H41" t="n">
        <v>2.85</v>
      </c>
      <c r="I41" t="n">
        <v>11</v>
      </c>
      <c r="J41" t="n">
        <v>249.68</v>
      </c>
      <c r="K41" t="n">
        <v>53.44</v>
      </c>
      <c r="L41" t="n">
        <v>40</v>
      </c>
      <c r="M41" t="n">
        <v>9</v>
      </c>
      <c r="N41" t="n">
        <v>61.24</v>
      </c>
      <c r="O41" t="n">
        <v>31027.6</v>
      </c>
      <c r="P41" t="n">
        <v>519.6900000000001</v>
      </c>
      <c r="Q41" t="n">
        <v>796.36</v>
      </c>
      <c r="R41" t="n">
        <v>123.77</v>
      </c>
      <c r="S41" t="n">
        <v>102.58</v>
      </c>
      <c r="T41" t="n">
        <v>6550.42</v>
      </c>
      <c r="U41" t="n">
        <v>0.83</v>
      </c>
      <c r="V41" t="n">
        <v>0.88</v>
      </c>
      <c r="W41" t="n">
        <v>12.29</v>
      </c>
      <c r="X41" t="n">
        <v>0.37</v>
      </c>
      <c r="Y41" t="n">
        <v>1</v>
      </c>
      <c r="Z41" t="n">
        <v>10</v>
      </c>
      <c r="AA41" t="n">
        <v>433.0731726305572</v>
      </c>
      <c r="AB41" t="n">
        <v>592.5498206330832</v>
      </c>
      <c r="AC41" t="n">
        <v>535.9976974007575</v>
      </c>
      <c r="AD41" t="n">
        <v>433073.1726305572</v>
      </c>
      <c r="AE41" t="n">
        <v>592549.8206330832</v>
      </c>
      <c r="AF41" t="n">
        <v>2.889579564901376e-06</v>
      </c>
      <c r="AG41" t="n">
        <v>10</v>
      </c>
      <c r="AH41" t="n">
        <v>535997.6974007575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1.4018</v>
      </c>
      <c r="E2" t="n">
        <v>71.34</v>
      </c>
      <c r="F2" t="n">
        <v>58.96</v>
      </c>
      <c r="G2" t="n">
        <v>8.210000000000001</v>
      </c>
      <c r="H2" t="n">
        <v>0.15</v>
      </c>
      <c r="I2" t="n">
        <v>431</v>
      </c>
      <c r="J2" t="n">
        <v>116.05</v>
      </c>
      <c r="K2" t="n">
        <v>43.4</v>
      </c>
      <c r="L2" t="n">
        <v>1</v>
      </c>
      <c r="M2" t="n">
        <v>429</v>
      </c>
      <c r="N2" t="n">
        <v>16.65</v>
      </c>
      <c r="O2" t="n">
        <v>14546.17</v>
      </c>
      <c r="P2" t="n">
        <v>593.55</v>
      </c>
      <c r="Q2" t="n">
        <v>797.77</v>
      </c>
      <c r="R2" t="n">
        <v>669.98</v>
      </c>
      <c r="S2" t="n">
        <v>102.58</v>
      </c>
      <c r="T2" t="n">
        <v>277558.53</v>
      </c>
      <c r="U2" t="n">
        <v>0.15</v>
      </c>
      <c r="V2" t="n">
        <v>0.64</v>
      </c>
      <c r="W2" t="n">
        <v>13</v>
      </c>
      <c r="X2" t="n">
        <v>16.71</v>
      </c>
      <c r="Y2" t="n">
        <v>1</v>
      </c>
      <c r="Z2" t="n">
        <v>10</v>
      </c>
      <c r="AA2" t="n">
        <v>755.5654633248234</v>
      </c>
      <c r="AB2" t="n">
        <v>1033.798000116727</v>
      </c>
      <c r="AC2" t="n">
        <v>935.1337699301918</v>
      </c>
      <c r="AD2" t="n">
        <v>755565.4633248234</v>
      </c>
      <c r="AE2" t="n">
        <v>1033798.000116727</v>
      </c>
      <c r="AF2" t="n">
        <v>1.893105334191367e-06</v>
      </c>
      <c r="AG2" t="n">
        <v>16</v>
      </c>
      <c r="AH2" t="n">
        <v>935133.7699301918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1.8117</v>
      </c>
      <c r="E3" t="n">
        <v>55.2</v>
      </c>
      <c r="F3" t="n">
        <v>48.88</v>
      </c>
      <c r="G3" t="n">
        <v>16.57</v>
      </c>
      <c r="H3" t="n">
        <v>0.3</v>
      </c>
      <c r="I3" t="n">
        <v>177</v>
      </c>
      <c r="J3" t="n">
        <v>117.34</v>
      </c>
      <c r="K3" t="n">
        <v>43.4</v>
      </c>
      <c r="L3" t="n">
        <v>2</v>
      </c>
      <c r="M3" t="n">
        <v>175</v>
      </c>
      <c r="N3" t="n">
        <v>16.94</v>
      </c>
      <c r="O3" t="n">
        <v>14705.49</v>
      </c>
      <c r="P3" t="n">
        <v>488.57</v>
      </c>
      <c r="Q3" t="n">
        <v>796.9</v>
      </c>
      <c r="R3" t="n">
        <v>334.03</v>
      </c>
      <c r="S3" t="n">
        <v>102.58</v>
      </c>
      <c r="T3" t="n">
        <v>110851.62</v>
      </c>
      <c r="U3" t="n">
        <v>0.31</v>
      </c>
      <c r="V3" t="n">
        <v>0.77</v>
      </c>
      <c r="W3" t="n">
        <v>12.56</v>
      </c>
      <c r="X3" t="n">
        <v>6.66</v>
      </c>
      <c r="Y3" t="n">
        <v>1</v>
      </c>
      <c r="Z3" t="n">
        <v>10</v>
      </c>
      <c r="AA3" t="n">
        <v>495.5870425976835</v>
      </c>
      <c r="AB3" t="n">
        <v>678.0840554394044</v>
      </c>
      <c r="AC3" t="n">
        <v>613.3686648852159</v>
      </c>
      <c r="AD3" t="n">
        <v>495587.0425976836</v>
      </c>
      <c r="AE3" t="n">
        <v>678084.0554394044</v>
      </c>
      <c r="AF3" t="n">
        <v>2.44666780849943e-06</v>
      </c>
      <c r="AG3" t="n">
        <v>12</v>
      </c>
      <c r="AH3" t="n">
        <v>613368.6648852159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1.9578</v>
      </c>
      <c r="E4" t="n">
        <v>51.08</v>
      </c>
      <c r="F4" t="n">
        <v>46.34</v>
      </c>
      <c r="G4" t="n">
        <v>25.05</v>
      </c>
      <c r="H4" t="n">
        <v>0.45</v>
      </c>
      <c r="I4" t="n">
        <v>111</v>
      </c>
      <c r="J4" t="n">
        <v>118.63</v>
      </c>
      <c r="K4" t="n">
        <v>43.4</v>
      </c>
      <c r="L4" t="n">
        <v>3</v>
      </c>
      <c r="M4" t="n">
        <v>109</v>
      </c>
      <c r="N4" t="n">
        <v>17.23</v>
      </c>
      <c r="O4" t="n">
        <v>14865.24</v>
      </c>
      <c r="P4" t="n">
        <v>459.09</v>
      </c>
      <c r="Q4" t="n">
        <v>796.62</v>
      </c>
      <c r="R4" t="n">
        <v>249.2</v>
      </c>
      <c r="S4" t="n">
        <v>102.58</v>
      </c>
      <c r="T4" t="n">
        <v>68768.52</v>
      </c>
      <c r="U4" t="n">
        <v>0.41</v>
      </c>
      <c r="V4" t="n">
        <v>0.8100000000000001</v>
      </c>
      <c r="W4" t="n">
        <v>12.45</v>
      </c>
      <c r="X4" t="n">
        <v>4.12</v>
      </c>
      <c r="Y4" t="n">
        <v>1</v>
      </c>
      <c r="Z4" t="n">
        <v>10</v>
      </c>
      <c r="AA4" t="n">
        <v>443.1539997769691</v>
      </c>
      <c r="AB4" t="n">
        <v>606.3428530695098</v>
      </c>
      <c r="AC4" t="n">
        <v>548.4743421800943</v>
      </c>
      <c r="AD4" t="n">
        <v>443153.9997769691</v>
      </c>
      <c r="AE4" t="n">
        <v>606342.8530695098</v>
      </c>
      <c r="AF4" t="n">
        <v>2.643973193950535e-06</v>
      </c>
      <c r="AG4" t="n">
        <v>12</v>
      </c>
      <c r="AH4" t="n">
        <v>548474.3421800942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2.0307</v>
      </c>
      <c r="E5" t="n">
        <v>49.24</v>
      </c>
      <c r="F5" t="n">
        <v>45.22</v>
      </c>
      <c r="G5" t="n">
        <v>33.5</v>
      </c>
      <c r="H5" t="n">
        <v>0.59</v>
      </c>
      <c r="I5" t="n">
        <v>81</v>
      </c>
      <c r="J5" t="n">
        <v>119.93</v>
      </c>
      <c r="K5" t="n">
        <v>43.4</v>
      </c>
      <c r="L5" t="n">
        <v>4</v>
      </c>
      <c r="M5" t="n">
        <v>79</v>
      </c>
      <c r="N5" t="n">
        <v>17.53</v>
      </c>
      <c r="O5" t="n">
        <v>15025.44</v>
      </c>
      <c r="P5" t="n">
        <v>443.99</v>
      </c>
      <c r="Q5" t="n">
        <v>796.52</v>
      </c>
      <c r="R5" t="n">
        <v>212.2</v>
      </c>
      <c r="S5" t="n">
        <v>102.58</v>
      </c>
      <c r="T5" t="n">
        <v>50416.32</v>
      </c>
      <c r="U5" t="n">
        <v>0.48</v>
      </c>
      <c r="V5" t="n">
        <v>0.83</v>
      </c>
      <c r="W5" t="n">
        <v>12.39</v>
      </c>
      <c r="X5" t="n">
        <v>3.01</v>
      </c>
      <c r="Y5" t="n">
        <v>1</v>
      </c>
      <c r="Z5" t="n">
        <v>10</v>
      </c>
      <c r="AA5" t="n">
        <v>412.1508499251216</v>
      </c>
      <c r="AB5" t="n">
        <v>563.9229756797724</v>
      </c>
      <c r="AC5" t="n">
        <v>510.1029583517616</v>
      </c>
      <c r="AD5" t="n">
        <v>412150.8499251216</v>
      </c>
      <c r="AE5" t="n">
        <v>563922.9756797724</v>
      </c>
      <c r="AF5" t="n">
        <v>2.742423314411763e-06</v>
      </c>
      <c r="AG5" t="n">
        <v>11</v>
      </c>
      <c r="AH5" t="n">
        <v>510102.9583517616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2.0739</v>
      </c>
      <c r="E6" t="n">
        <v>48.22</v>
      </c>
      <c r="F6" t="n">
        <v>44.61</v>
      </c>
      <c r="G6" t="n">
        <v>41.82</v>
      </c>
      <c r="H6" t="n">
        <v>0.73</v>
      </c>
      <c r="I6" t="n">
        <v>64</v>
      </c>
      <c r="J6" t="n">
        <v>121.23</v>
      </c>
      <c r="K6" t="n">
        <v>43.4</v>
      </c>
      <c r="L6" t="n">
        <v>5</v>
      </c>
      <c r="M6" t="n">
        <v>62</v>
      </c>
      <c r="N6" t="n">
        <v>17.83</v>
      </c>
      <c r="O6" t="n">
        <v>15186.08</v>
      </c>
      <c r="P6" t="n">
        <v>434.24</v>
      </c>
      <c r="Q6" t="n">
        <v>796.5700000000001</v>
      </c>
      <c r="R6" t="n">
        <v>191.22</v>
      </c>
      <c r="S6" t="n">
        <v>102.58</v>
      </c>
      <c r="T6" t="n">
        <v>40014.24</v>
      </c>
      <c r="U6" t="n">
        <v>0.54</v>
      </c>
      <c r="V6" t="n">
        <v>0.84</v>
      </c>
      <c r="W6" t="n">
        <v>12.37</v>
      </c>
      <c r="X6" t="n">
        <v>2.39</v>
      </c>
      <c r="Y6" t="n">
        <v>1</v>
      </c>
      <c r="Z6" t="n">
        <v>10</v>
      </c>
      <c r="AA6" t="n">
        <v>398.5128302692947</v>
      </c>
      <c r="AB6" t="n">
        <v>545.2628355197064</v>
      </c>
      <c r="AC6" t="n">
        <v>493.223715778901</v>
      </c>
      <c r="AD6" t="n">
        <v>398512.8302692947</v>
      </c>
      <c r="AE6" t="n">
        <v>545262.8355197064</v>
      </c>
      <c r="AF6" t="n">
        <v>2.800764126536936e-06</v>
      </c>
      <c r="AG6" t="n">
        <v>11</v>
      </c>
      <c r="AH6" t="n">
        <v>493223.715778901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2.1069</v>
      </c>
      <c r="E7" t="n">
        <v>47.46</v>
      </c>
      <c r="F7" t="n">
        <v>44.14</v>
      </c>
      <c r="G7" t="n">
        <v>50.93</v>
      </c>
      <c r="H7" t="n">
        <v>0.86</v>
      </c>
      <c r="I7" t="n">
        <v>52</v>
      </c>
      <c r="J7" t="n">
        <v>122.54</v>
      </c>
      <c r="K7" t="n">
        <v>43.4</v>
      </c>
      <c r="L7" t="n">
        <v>6</v>
      </c>
      <c r="M7" t="n">
        <v>50</v>
      </c>
      <c r="N7" t="n">
        <v>18.14</v>
      </c>
      <c r="O7" t="n">
        <v>15347.16</v>
      </c>
      <c r="P7" t="n">
        <v>425.12</v>
      </c>
      <c r="Q7" t="n">
        <v>796.46</v>
      </c>
      <c r="R7" t="n">
        <v>175.3</v>
      </c>
      <c r="S7" t="n">
        <v>102.58</v>
      </c>
      <c r="T7" t="n">
        <v>32111.58</v>
      </c>
      <c r="U7" t="n">
        <v>0.59</v>
      </c>
      <c r="V7" t="n">
        <v>0.85</v>
      </c>
      <c r="W7" t="n">
        <v>12.36</v>
      </c>
      <c r="X7" t="n">
        <v>1.92</v>
      </c>
      <c r="Y7" t="n">
        <v>1</v>
      </c>
      <c r="Z7" t="n">
        <v>10</v>
      </c>
      <c r="AA7" t="n">
        <v>387.3893296622707</v>
      </c>
      <c r="AB7" t="n">
        <v>530.0431712549636</v>
      </c>
      <c r="AC7" t="n">
        <v>479.4565949106524</v>
      </c>
      <c r="AD7" t="n">
        <v>387389.3296622707</v>
      </c>
      <c r="AE7" t="n">
        <v>530043.1712549636</v>
      </c>
      <c r="AF7" t="n">
        <v>2.845330024688109e-06</v>
      </c>
      <c r="AG7" t="n">
        <v>11</v>
      </c>
      <c r="AH7" t="n">
        <v>479456.5949106524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2.1299</v>
      </c>
      <c r="E8" t="n">
        <v>46.95</v>
      </c>
      <c r="F8" t="n">
        <v>43.82</v>
      </c>
      <c r="G8" t="n">
        <v>59.75</v>
      </c>
      <c r="H8" t="n">
        <v>1</v>
      </c>
      <c r="I8" t="n">
        <v>44</v>
      </c>
      <c r="J8" t="n">
        <v>123.85</v>
      </c>
      <c r="K8" t="n">
        <v>43.4</v>
      </c>
      <c r="L8" t="n">
        <v>7</v>
      </c>
      <c r="M8" t="n">
        <v>42</v>
      </c>
      <c r="N8" t="n">
        <v>18.45</v>
      </c>
      <c r="O8" t="n">
        <v>15508.69</v>
      </c>
      <c r="P8" t="n">
        <v>417.21</v>
      </c>
      <c r="Q8" t="n">
        <v>796.47</v>
      </c>
      <c r="R8" t="n">
        <v>164.78</v>
      </c>
      <c r="S8" t="n">
        <v>102.58</v>
      </c>
      <c r="T8" t="n">
        <v>26892.21</v>
      </c>
      <c r="U8" t="n">
        <v>0.62</v>
      </c>
      <c r="V8" t="n">
        <v>0.86</v>
      </c>
      <c r="W8" t="n">
        <v>12.34</v>
      </c>
      <c r="X8" t="n">
        <v>1.6</v>
      </c>
      <c r="Y8" t="n">
        <v>1</v>
      </c>
      <c r="Z8" t="n">
        <v>10</v>
      </c>
      <c r="AA8" t="n">
        <v>378.8529351942288</v>
      </c>
      <c r="AB8" t="n">
        <v>518.3632997446439</v>
      </c>
      <c r="AC8" t="n">
        <v>468.8914339444748</v>
      </c>
      <c r="AD8" t="n">
        <v>378852.9351942288</v>
      </c>
      <c r="AE8" t="n">
        <v>518363.2997446439</v>
      </c>
      <c r="AF8" t="n">
        <v>2.876391105217715e-06</v>
      </c>
      <c r="AG8" t="n">
        <v>11</v>
      </c>
      <c r="AH8" t="n">
        <v>468891.4339444748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2.147</v>
      </c>
      <c r="E9" t="n">
        <v>46.58</v>
      </c>
      <c r="F9" t="n">
        <v>43.58</v>
      </c>
      <c r="G9" t="n">
        <v>68.81999999999999</v>
      </c>
      <c r="H9" t="n">
        <v>1.13</v>
      </c>
      <c r="I9" t="n">
        <v>38</v>
      </c>
      <c r="J9" t="n">
        <v>125.16</v>
      </c>
      <c r="K9" t="n">
        <v>43.4</v>
      </c>
      <c r="L9" t="n">
        <v>8</v>
      </c>
      <c r="M9" t="n">
        <v>36</v>
      </c>
      <c r="N9" t="n">
        <v>18.76</v>
      </c>
      <c r="O9" t="n">
        <v>15670.68</v>
      </c>
      <c r="P9" t="n">
        <v>411.06</v>
      </c>
      <c r="Q9" t="n">
        <v>796.38</v>
      </c>
      <c r="R9" t="n">
        <v>157.1</v>
      </c>
      <c r="S9" t="n">
        <v>102.58</v>
      </c>
      <c r="T9" t="n">
        <v>23081.13</v>
      </c>
      <c r="U9" t="n">
        <v>0.65</v>
      </c>
      <c r="V9" t="n">
        <v>0.86</v>
      </c>
      <c r="W9" t="n">
        <v>12.33</v>
      </c>
      <c r="X9" t="n">
        <v>1.37</v>
      </c>
      <c r="Y9" t="n">
        <v>1</v>
      </c>
      <c r="Z9" t="n">
        <v>10</v>
      </c>
      <c r="AA9" t="n">
        <v>372.4529952357602</v>
      </c>
      <c r="AB9" t="n">
        <v>509.6066195480433</v>
      </c>
      <c r="AC9" t="n">
        <v>460.9704790157599</v>
      </c>
      <c r="AD9" t="n">
        <v>372452.9952357602</v>
      </c>
      <c r="AE9" t="n">
        <v>509606.6195480433</v>
      </c>
      <c r="AF9" t="n">
        <v>2.899484343350596e-06</v>
      </c>
      <c r="AG9" t="n">
        <v>11</v>
      </c>
      <c r="AH9" t="n">
        <v>460970.4790157599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2.1569</v>
      </c>
      <c r="E10" t="n">
        <v>46.36</v>
      </c>
      <c r="F10" t="n">
        <v>43.47</v>
      </c>
      <c r="G10" t="n">
        <v>76.7</v>
      </c>
      <c r="H10" t="n">
        <v>1.26</v>
      </c>
      <c r="I10" t="n">
        <v>34</v>
      </c>
      <c r="J10" t="n">
        <v>126.48</v>
      </c>
      <c r="K10" t="n">
        <v>43.4</v>
      </c>
      <c r="L10" t="n">
        <v>9</v>
      </c>
      <c r="M10" t="n">
        <v>32</v>
      </c>
      <c r="N10" t="n">
        <v>19.08</v>
      </c>
      <c r="O10" t="n">
        <v>15833.12</v>
      </c>
      <c r="P10" t="n">
        <v>404.91</v>
      </c>
      <c r="Q10" t="n">
        <v>796.45</v>
      </c>
      <c r="R10" t="n">
        <v>152.75</v>
      </c>
      <c r="S10" t="n">
        <v>102.58</v>
      </c>
      <c r="T10" t="n">
        <v>20929.64</v>
      </c>
      <c r="U10" t="n">
        <v>0.67</v>
      </c>
      <c r="V10" t="n">
        <v>0.87</v>
      </c>
      <c r="W10" t="n">
        <v>12.34</v>
      </c>
      <c r="X10" t="n">
        <v>1.25</v>
      </c>
      <c r="Y10" t="n">
        <v>1</v>
      </c>
      <c r="Z10" t="n">
        <v>10</v>
      </c>
      <c r="AA10" t="n">
        <v>367.1793262432079</v>
      </c>
      <c r="AB10" t="n">
        <v>502.3909529745774</v>
      </c>
      <c r="AC10" t="n">
        <v>454.443465532814</v>
      </c>
      <c r="AD10" t="n">
        <v>367179.3262432079</v>
      </c>
      <c r="AE10" t="n">
        <v>502390.9529745774</v>
      </c>
      <c r="AF10" t="n">
        <v>2.912854112795948e-06</v>
      </c>
      <c r="AG10" t="n">
        <v>11</v>
      </c>
      <c r="AH10" t="n">
        <v>454443.465532814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2.1694</v>
      </c>
      <c r="E11" t="n">
        <v>46.1</v>
      </c>
      <c r="F11" t="n">
        <v>43.3</v>
      </c>
      <c r="G11" t="n">
        <v>86.59</v>
      </c>
      <c r="H11" t="n">
        <v>1.38</v>
      </c>
      <c r="I11" t="n">
        <v>30</v>
      </c>
      <c r="J11" t="n">
        <v>127.8</v>
      </c>
      <c r="K11" t="n">
        <v>43.4</v>
      </c>
      <c r="L11" t="n">
        <v>10</v>
      </c>
      <c r="M11" t="n">
        <v>28</v>
      </c>
      <c r="N11" t="n">
        <v>19.4</v>
      </c>
      <c r="O11" t="n">
        <v>15996.02</v>
      </c>
      <c r="P11" t="n">
        <v>399.77</v>
      </c>
      <c r="Q11" t="n">
        <v>796.34</v>
      </c>
      <c r="R11" t="n">
        <v>147.59</v>
      </c>
      <c r="S11" t="n">
        <v>102.58</v>
      </c>
      <c r="T11" t="n">
        <v>18368.7</v>
      </c>
      <c r="U11" t="n">
        <v>0.7</v>
      </c>
      <c r="V11" t="n">
        <v>0.87</v>
      </c>
      <c r="W11" t="n">
        <v>12.32</v>
      </c>
      <c r="X11" t="n">
        <v>1.08</v>
      </c>
      <c r="Y11" t="n">
        <v>1</v>
      </c>
      <c r="Z11" t="n">
        <v>10</v>
      </c>
      <c r="AA11" t="n">
        <v>362.2159232827776</v>
      </c>
      <c r="AB11" t="n">
        <v>495.5998060742321</v>
      </c>
      <c r="AC11" t="n">
        <v>448.3004561612031</v>
      </c>
      <c r="AD11" t="n">
        <v>362215.9232827775</v>
      </c>
      <c r="AE11" t="n">
        <v>495599.8060742321</v>
      </c>
      <c r="AF11" t="n">
        <v>2.929735134822908e-06</v>
      </c>
      <c r="AG11" t="n">
        <v>11</v>
      </c>
      <c r="AH11" t="n">
        <v>448300.4561612031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2.1781</v>
      </c>
      <c r="E12" t="n">
        <v>45.91</v>
      </c>
      <c r="F12" t="n">
        <v>43.18</v>
      </c>
      <c r="G12" t="n">
        <v>95.95999999999999</v>
      </c>
      <c r="H12" t="n">
        <v>1.5</v>
      </c>
      <c r="I12" t="n">
        <v>27</v>
      </c>
      <c r="J12" t="n">
        <v>129.13</v>
      </c>
      <c r="K12" t="n">
        <v>43.4</v>
      </c>
      <c r="L12" t="n">
        <v>11</v>
      </c>
      <c r="M12" t="n">
        <v>25</v>
      </c>
      <c r="N12" t="n">
        <v>19.73</v>
      </c>
      <c r="O12" t="n">
        <v>16159.39</v>
      </c>
      <c r="P12" t="n">
        <v>394</v>
      </c>
      <c r="Q12" t="n">
        <v>796.42</v>
      </c>
      <c r="R12" t="n">
        <v>143.52</v>
      </c>
      <c r="S12" t="n">
        <v>102.58</v>
      </c>
      <c r="T12" t="n">
        <v>16348.11</v>
      </c>
      <c r="U12" t="n">
        <v>0.71</v>
      </c>
      <c r="V12" t="n">
        <v>0.87</v>
      </c>
      <c r="W12" t="n">
        <v>12.32</v>
      </c>
      <c r="X12" t="n">
        <v>0.97</v>
      </c>
      <c r="Y12" t="n">
        <v>1</v>
      </c>
      <c r="Z12" t="n">
        <v>10</v>
      </c>
      <c r="AA12" t="n">
        <v>349.9237825891657</v>
      </c>
      <c r="AB12" t="n">
        <v>478.7811568862579</v>
      </c>
      <c r="AC12" t="n">
        <v>433.0869552466068</v>
      </c>
      <c r="AD12" t="n">
        <v>349923.7825891657</v>
      </c>
      <c r="AE12" t="n">
        <v>478781.1568862579</v>
      </c>
      <c r="AF12" t="n">
        <v>2.941484326153672e-06</v>
      </c>
      <c r="AG12" t="n">
        <v>10</v>
      </c>
      <c r="AH12" t="n">
        <v>433086.9552466068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2.184</v>
      </c>
      <c r="E13" t="n">
        <v>45.79</v>
      </c>
      <c r="F13" t="n">
        <v>43.11</v>
      </c>
      <c r="G13" t="n">
        <v>103.45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23</v>
      </c>
      <c r="N13" t="n">
        <v>20.05</v>
      </c>
      <c r="O13" t="n">
        <v>16323.22</v>
      </c>
      <c r="P13" t="n">
        <v>388.83</v>
      </c>
      <c r="Q13" t="n">
        <v>796.34</v>
      </c>
      <c r="R13" t="n">
        <v>141.21</v>
      </c>
      <c r="S13" t="n">
        <v>102.58</v>
      </c>
      <c r="T13" t="n">
        <v>15201.83</v>
      </c>
      <c r="U13" t="n">
        <v>0.73</v>
      </c>
      <c r="V13" t="n">
        <v>0.87</v>
      </c>
      <c r="W13" t="n">
        <v>12.31</v>
      </c>
      <c r="X13" t="n">
        <v>0.89</v>
      </c>
      <c r="Y13" t="n">
        <v>1</v>
      </c>
      <c r="Z13" t="n">
        <v>10</v>
      </c>
      <c r="AA13" t="n">
        <v>345.9202560432673</v>
      </c>
      <c r="AB13" t="n">
        <v>473.3033552430339</v>
      </c>
      <c r="AC13" t="n">
        <v>428.1319473040692</v>
      </c>
      <c r="AD13" t="n">
        <v>345920.2560432673</v>
      </c>
      <c r="AE13" t="n">
        <v>473303.355243034</v>
      </c>
      <c r="AF13" t="n">
        <v>2.949452168550397e-06</v>
      </c>
      <c r="AG13" t="n">
        <v>10</v>
      </c>
      <c r="AH13" t="n">
        <v>428131.9473040692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2.1895</v>
      </c>
      <c r="E14" t="n">
        <v>45.67</v>
      </c>
      <c r="F14" t="n">
        <v>43.04</v>
      </c>
      <c r="G14" t="n">
        <v>112.28</v>
      </c>
      <c r="H14" t="n">
        <v>1.74</v>
      </c>
      <c r="I14" t="n">
        <v>23</v>
      </c>
      <c r="J14" t="n">
        <v>131.79</v>
      </c>
      <c r="K14" t="n">
        <v>43.4</v>
      </c>
      <c r="L14" t="n">
        <v>13</v>
      </c>
      <c r="M14" t="n">
        <v>21</v>
      </c>
      <c r="N14" t="n">
        <v>20.39</v>
      </c>
      <c r="O14" t="n">
        <v>16487.53</v>
      </c>
      <c r="P14" t="n">
        <v>384.06</v>
      </c>
      <c r="Q14" t="n">
        <v>796.42</v>
      </c>
      <c r="R14" t="n">
        <v>139.03</v>
      </c>
      <c r="S14" t="n">
        <v>102.58</v>
      </c>
      <c r="T14" t="n">
        <v>14119.7</v>
      </c>
      <c r="U14" t="n">
        <v>0.74</v>
      </c>
      <c r="V14" t="n">
        <v>0.87</v>
      </c>
      <c r="W14" t="n">
        <v>12.31</v>
      </c>
      <c r="X14" t="n">
        <v>0.82</v>
      </c>
      <c r="Y14" t="n">
        <v>1</v>
      </c>
      <c r="Z14" t="n">
        <v>10</v>
      </c>
      <c r="AA14" t="n">
        <v>342.2353486678598</v>
      </c>
      <c r="AB14" t="n">
        <v>468.2615024053614</v>
      </c>
      <c r="AC14" t="n">
        <v>423.5712818249393</v>
      </c>
      <c r="AD14" t="n">
        <v>342235.3486678598</v>
      </c>
      <c r="AE14" t="n">
        <v>468261.5024053614</v>
      </c>
      <c r="AF14" t="n">
        <v>2.956879818242259e-06</v>
      </c>
      <c r="AG14" t="n">
        <v>10</v>
      </c>
      <c r="AH14" t="n">
        <v>423571.2818249393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2.195</v>
      </c>
      <c r="E15" t="n">
        <v>45.56</v>
      </c>
      <c r="F15" t="n">
        <v>42.97</v>
      </c>
      <c r="G15" t="n">
        <v>122.78</v>
      </c>
      <c r="H15" t="n">
        <v>1.86</v>
      </c>
      <c r="I15" t="n">
        <v>21</v>
      </c>
      <c r="J15" t="n">
        <v>133.12</v>
      </c>
      <c r="K15" t="n">
        <v>43.4</v>
      </c>
      <c r="L15" t="n">
        <v>14</v>
      </c>
      <c r="M15" t="n">
        <v>19</v>
      </c>
      <c r="N15" t="n">
        <v>20.72</v>
      </c>
      <c r="O15" t="n">
        <v>16652.31</v>
      </c>
      <c r="P15" t="n">
        <v>379.03</v>
      </c>
      <c r="Q15" t="n">
        <v>796.36</v>
      </c>
      <c r="R15" t="n">
        <v>136.76</v>
      </c>
      <c r="S15" t="n">
        <v>102.58</v>
      </c>
      <c r="T15" t="n">
        <v>12999.45</v>
      </c>
      <c r="U15" t="n">
        <v>0.75</v>
      </c>
      <c r="V15" t="n">
        <v>0.88</v>
      </c>
      <c r="W15" t="n">
        <v>12.31</v>
      </c>
      <c r="X15" t="n">
        <v>0.76</v>
      </c>
      <c r="Y15" t="n">
        <v>1</v>
      </c>
      <c r="Z15" t="n">
        <v>10</v>
      </c>
      <c r="AA15" t="n">
        <v>338.4077564060183</v>
      </c>
      <c r="AB15" t="n">
        <v>463.0244218112569</v>
      </c>
      <c r="AC15" t="n">
        <v>418.8340208524473</v>
      </c>
      <c r="AD15" t="n">
        <v>338407.7564060183</v>
      </c>
      <c r="AE15" t="n">
        <v>463024.4218112569</v>
      </c>
      <c r="AF15" t="n">
        <v>2.964307467934121e-06</v>
      </c>
      <c r="AG15" t="n">
        <v>10</v>
      </c>
      <c r="AH15" t="n">
        <v>418834.0208524473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2.2011</v>
      </c>
      <c r="E16" t="n">
        <v>45.43</v>
      </c>
      <c r="F16" t="n">
        <v>42.89</v>
      </c>
      <c r="G16" t="n">
        <v>135.45</v>
      </c>
      <c r="H16" t="n">
        <v>1.97</v>
      </c>
      <c r="I16" t="n">
        <v>19</v>
      </c>
      <c r="J16" t="n">
        <v>134.46</v>
      </c>
      <c r="K16" t="n">
        <v>43.4</v>
      </c>
      <c r="L16" t="n">
        <v>15</v>
      </c>
      <c r="M16" t="n">
        <v>17</v>
      </c>
      <c r="N16" t="n">
        <v>21.06</v>
      </c>
      <c r="O16" t="n">
        <v>16817.7</v>
      </c>
      <c r="P16" t="n">
        <v>373.1</v>
      </c>
      <c r="Q16" t="n">
        <v>796.34</v>
      </c>
      <c r="R16" t="n">
        <v>134.1</v>
      </c>
      <c r="S16" t="n">
        <v>102.58</v>
      </c>
      <c r="T16" t="n">
        <v>11675.63</v>
      </c>
      <c r="U16" t="n">
        <v>0.76</v>
      </c>
      <c r="V16" t="n">
        <v>0.88</v>
      </c>
      <c r="W16" t="n">
        <v>12.3</v>
      </c>
      <c r="X16" t="n">
        <v>0.68</v>
      </c>
      <c r="Y16" t="n">
        <v>1</v>
      </c>
      <c r="Z16" t="n">
        <v>10</v>
      </c>
      <c r="AA16" t="n">
        <v>333.9663792273398</v>
      </c>
      <c r="AB16" t="n">
        <v>456.9475336156566</v>
      </c>
      <c r="AC16" t="n">
        <v>413.337102337269</v>
      </c>
      <c r="AD16" t="n">
        <v>333966.3792273398</v>
      </c>
      <c r="AE16" t="n">
        <v>456947.5336156566</v>
      </c>
      <c r="AF16" t="n">
        <v>2.972545406683277e-06</v>
      </c>
      <c r="AG16" t="n">
        <v>10</v>
      </c>
      <c r="AH16" t="n">
        <v>413337.1023372689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2.2048</v>
      </c>
      <c r="E17" t="n">
        <v>45.36</v>
      </c>
      <c r="F17" t="n">
        <v>42.84</v>
      </c>
      <c r="G17" t="n">
        <v>142.81</v>
      </c>
      <c r="H17" t="n">
        <v>2.08</v>
      </c>
      <c r="I17" t="n">
        <v>18</v>
      </c>
      <c r="J17" t="n">
        <v>135.81</v>
      </c>
      <c r="K17" t="n">
        <v>43.4</v>
      </c>
      <c r="L17" t="n">
        <v>16</v>
      </c>
      <c r="M17" t="n">
        <v>16</v>
      </c>
      <c r="N17" t="n">
        <v>21.41</v>
      </c>
      <c r="O17" t="n">
        <v>16983.46</v>
      </c>
      <c r="P17" t="n">
        <v>368.22</v>
      </c>
      <c r="Q17" t="n">
        <v>796.36</v>
      </c>
      <c r="R17" t="n">
        <v>132.3</v>
      </c>
      <c r="S17" t="n">
        <v>102.58</v>
      </c>
      <c r="T17" t="n">
        <v>10784.08</v>
      </c>
      <c r="U17" t="n">
        <v>0.78</v>
      </c>
      <c r="V17" t="n">
        <v>0.88</v>
      </c>
      <c r="W17" t="n">
        <v>12.3</v>
      </c>
      <c r="X17" t="n">
        <v>0.63</v>
      </c>
      <c r="Y17" t="n">
        <v>1</v>
      </c>
      <c r="Z17" t="n">
        <v>10</v>
      </c>
      <c r="AA17" t="n">
        <v>330.4917236815699</v>
      </c>
      <c r="AB17" t="n">
        <v>452.1933566069502</v>
      </c>
      <c r="AC17" t="n">
        <v>409.0366573097442</v>
      </c>
      <c r="AD17" t="n">
        <v>330491.7236815699</v>
      </c>
      <c r="AE17" t="n">
        <v>452193.3566069502</v>
      </c>
      <c r="AF17" t="n">
        <v>2.977542189203258e-06</v>
      </c>
      <c r="AG17" t="n">
        <v>10</v>
      </c>
      <c r="AH17" t="n">
        <v>409036.6573097442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2.208</v>
      </c>
      <c r="E18" t="n">
        <v>45.29</v>
      </c>
      <c r="F18" t="n">
        <v>42.8</v>
      </c>
      <c r="G18" t="n">
        <v>151.05</v>
      </c>
      <c r="H18" t="n">
        <v>2.19</v>
      </c>
      <c r="I18" t="n">
        <v>17</v>
      </c>
      <c r="J18" t="n">
        <v>137.15</v>
      </c>
      <c r="K18" t="n">
        <v>43.4</v>
      </c>
      <c r="L18" t="n">
        <v>17</v>
      </c>
      <c r="M18" t="n">
        <v>12</v>
      </c>
      <c r="N18" t="n">
        <v>21.75</v>
      </c>
      <c r="O18" t="n">
        <v>17149.71</v>
      </c>
      <c r="P18" t="n">
        <v>360.68</v>
      </c>
      <c r="Q18" t="n">
        <v>796.38</v>
      </c>
      <c r="R18" t="n">
        <v>130.78</v>
      </c>
      <c r="S18" t="n">
        <v>102.58</v>
      </c>
      <c r="T18" t="n">
        <v>10027.54</v>
      </c>
      <c r="U18" t="n">
        <v>0.78</v>
      </c>
      <c r="V18" t="n">
        <v>0.88</v>
      </c>
      <c r="W18" t="n">
        <v>12.3</v>
      </c>
      <c r="X18" t="n">
        <v>0.59</v>
      </c>
      <c r="Y18" t="n">
        <v>1</v>
      </c>
      <c r="Z18" t="n">
        <v>10</v>
      </c>
      <c r="AA18" t="n">
        <v>325.4527031581478</v>
      </c>
      <c r="AB18" t="n">
        <v>445.2987464209081</v>
      </c>
      <c r="AC18" t="n">
        <v>402.8000590432117</v>
      </c>
      <c r="AD18" t="n">
        <v>325452.7031581477</v>
      </c>
      <c r="AE18" t="n">
        <v>445298.7464209081</v>
      </c>
      <c r="AF18" t="n">
        <v>2.98186373084216e-06</v>
      </c>
      <c r="AG18" t="n">
        <v>10</v>
      </c>
      <c r="AH18" t="n">
        <v>402800.0590432117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2.2104</v>
      </c>
      <c r="E19" t="n">
        <v>45.24</v>
      </c>
      <c r="F19" t="n">
        <v>42.77</v>
      </c>
      <c r="G19" t="n">
        <v>160.41</v>
      </c>
      <c r="H19" t="n">
        <v>2.3</v>
      </c>
      <c r="I19" t="n">
        <v>16</v>
      </c>
      <c r="J19" t="n">
        <v>138.51</v>
      </c>
      <c r="K19" t="n">
        <v>43.4</v>
      </c>
      <c r="L19" t="n">
        <v>18</v>
      </c>
      <c r="M19" t="n">
        <v>5</v>
      </c>
      <c r="N19" t="n">
        <v>22.11</v>
      </c>
      <c r="O19" t="n">
        <v>17316.45</v>
      </c>
      <c r="P19" t="n">
        <v>360.16</v>
      </c>
      <c r="Q19" t="n">
        <v>796.42</v>
      </c>
      <c r="R19" t="n">
        <v>129.89</v>
      </c>
      <c r="S19" t="n">
        <v>102.58</v>
      </c>
      <c r="T19" t="n">
        <v>9585.809999999999</v>
      </c>
      <c r="U19" t="n">
        <v>0.79</v>
      </c>
      <c r="V19" t="n">
        <v>0.88</v>
      </c>
      <c r="W19" t="n">
        <v>12.3</v>
      </c>
      <c r="X19" t="n">
        <v>0.5600000000000001</v>
      </c>
      <c r="Y19" t="n">
        <v>1</v>
      </c>
      <c r="Z19" t="n">
        <v>10</v>
      </c>
      <c r="AA19" t="n">
        <v>324.8435781006026</v>
      </c>
      <c r="AB19" t="n">
        <v>444.4653146444739</v>
      </c>
      <c r="AC19" t="n">
        <v>402.0461688257915</v>
      </c>
      <c r="AD19" t="n">
        <v>324843.5781006026</v>
      </c>
      <c r="AE19" t="n">
        <v>444465.3146444739</v>
      </c>
      <c r="AF19" t="n">
        <v>2.985104887071335e-06</v>
      </c>
      <c r="AG19" t="n">
        <v>10</v>
      </c>
      <c r="AH19" t="n">
        <v>402046.1688257916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2.2095</v>
      </c>
      <c r="E20" t="n">
        <v>45.26</v>
      </c>
      <c r="F20" t="n">
        <v>42.79</v>
      </c>
      <c r="G20" t="n">
        <v>160.47</v>
      </c>
      <c r="H20" t="n">
        <v>2.4</v>
      </c>
      <c r="I20" t="n">
        <v>16</v>
      </c>
      <c r="J20" t="n">
        <v>139.86</v>
      </c>
      <c r="K20" t="n">
        <v>43.4</v>
      </c>
      <c r="L20" t="n">
        <v>19</v>
      </c>
      <c r="M20" t="n">
        <v>1</v>
      </c>
      <c r="N20" t="n">
        <v>22.46</v>
      </c>
      <c r="O20" t="n">
        <v>17483.7</v>
      </c>
      <c r="P20" t="n">
        <v>362.74</v>
      </c>
      <c r="Q20" t="n">
        <v>796.45</v>
      </c>
      <c r="R20" t="n">
        <v>130.08</v>
      </c>
      <c r="S20" t="n">
        <v>102.58</v>
      </c>
      <c r="T20" t="n">
        <v>9683.950000000001</v>
      </c>
      <c r="U20" t="n">
        <v>0.79</v>
      </c>
      <c r="V20" t="n">
        <v>0.88</v>
      </c>
      <c r="W20" t="n">
        <v>12.32</v>
      </c>
      <c r="X20" t="n">
        <v>0.58</v>
      </c>
      <c r="Y20" t="n">
        <v>1</v>
      </c>
      <c r="Z20" t="n">
        <v>10</v>
      </c>
      <c r="AA20" t="n">
        <v>326.545862124361</v>
      </c>
      <c r="AB20" t="n">
        <v>446.7944547452511</v>
      </c>
      <c r="AC20" t="n">
        <v>404.1530190643192</v>
      </c>
      <c r="AD20" t="n">
        <v>326545.862124361</v>
      </c>
      <c r="AE20" t="n">
        <v>446794.454745251</v>
      </c>
      <c r="AF20" t="n">
        <v>2.983889453485394e-06</v>
      </c>
      <c r="AG20" t="n">
        <v>10</v>
      </c>
      <c r="AH20" t="n">
        <v>404153.0190643191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2.2095</v>
      </c>
      <c r="E21" t="n">
        <v>45.26</v>
      </c>
      <c r="F21" t="n">
        <v>42.79</v>
      </c>
      <c r="G21" t="n">
        <v>160.47</v>
      </c>
      <c r="H21" t="n">
        <v>2.5</v>
      </c>
      <c r="I21" t="n">
        <v>16</v>
      </c>
      <c r="J21" t="n">
        <v>141.22</v>
      </c>
      <c r="K21" t="n">
        <v>43.4</v>
      </c>
      <c r="L21" t="n">
        <v>20</v>
      </c>
      <c r="M21" t="n">
        <v>0</v>
      </c>
      <c r="N21" t="n">
        <v>22.82</v>
      </c>
      <c r="O21" t="n">
        <v>17651.44</v>
      </c>
      <c r="P21" t="n">
        <v>365.74</v>
      </c>
      <c r="Q21" t="n">
        <v>796.5</v>
      </c>
      <c r="R21" t="n">
        <v>130.03</v>
      </c>
      <c r="S21" t="n">
        <v>102.58</v>
      </c>
      <c r="T21" t="n">
        <v>9658.049999999999</v>
      </c>
      <c r="U21" t="n">
        <v>0.79</v>
      </c>
      <c r="V21" t="n">
        <v>0.88</v>
      </c>
      <c r="W21" t="n">
        <v>12.32</v>
      </c>
      <c r="X21" t="n">
        <v>0.58</v>
      </c>
      <c r="Y21" t="n">
        <v>1</v>
      </c>
      <c r="Z21" t="n">
        <v>10</v>
      </c>
      <c r="AA21" t="n">
        <v>328.3930985693571</v>
      </c>
      <c r="AB21" t="n">
        <v>449.321925143615</v>
      </c>
      <c r="AC21" t="n">
        <v>406.4392712351903</v>
      </c>
      <c r="AD21" t="n">
        <v>328393.0985693571</v>
      </c>
      <c r="AE21" t="n">
        <v>449321.925143615</v>
      </c>
      <c r="AF21" t="n">
        <v>2.983889453485394e-06</v>
      </c>
      <c r="AG21" t="n">
        <v>10</v>
      </c>
      <c r="AH21" t="n">
        <v>406439.2712351903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1.5728</v>
      </c>
      <c r="E2" t="n">
        <v>63.58</v>
      </c>
      <c r="F2" t="n">
        <v>55.24</v>
      </c>
      <c r="G2" t="n">
        <v>9.779999999999999</v>
      </c>
      <c r="H2" t="n">
        <v>0.2</v>
      </c>
      <c r="I2" t="n">
        <v>339</v>
      </c>
      <c r="J2" t="n">
        <v>89.87</v>
      </c>
      <c r="K2" t="n">
        <v>37.55</v>
      </c>
      <c r="L2" t="n">
        <v>1</v>
      </c>
      <c r="M2" t="n">
        <v>337</v>
      </c>
      <c r="N2" t="n">
        <v>11.32</v>
      </c>
      <c r="O2" t="n">
        <v>11317.98</v>
      </c>
      <c r="P2" t="n">
        <v>467.47</v>
      </c>
      <c r="Q2" t="n">
        <v>797.09</v>
      </c>
      <c r="R2" t="n">
        <v>545.9299999999999</v>
      </c>
      <c r="S2" t="n">
        <v>102.58</v>
      </c>
      <c r="T2" t="n">
        <v>215990.46</v>
      </c>
      <c r="U2" t="n">
        <v>0.19</v>
      </c>
      <c r="V2" t="n">
        <v>0.68</v>
      </c>
      <c r="W2" t="n">
        <v>12.83</v>
      </c>
      <c r="X2" t="n">
        <v>13</v>
      </c>
      <c r="Y2" t="n">
        <v>1</v>
      </c>
      <c r="Z2" t="n">
        <v>10</v>
      </c>
      <c r="AA2" t="n">
        <v>552.1675035713999</v>
      </c>
      <c r="AB2" t="n">
        <v>755.4999382974117</v>
      </c>
      <c r="AC2" t="n">
        <v>683.3960845371289</v>
      </c>
      <c r="AD2" t="n">
        <v>552167.5035714</v>
      </c>
      <c r="AE2" t="n">
        <v>755499.9382974118</v>
      </c>
      <c r="AF2" t="n">
        <v>2.153568936007804e-06</v>
      </c>
      <c r="AG2" t="n">
        <v>14</v>
      </c>
      <c r="AH2" t="n">
        <v>683396.0845371289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1.9122</v>
      </c>
      <c r="E3" t="n">
        <v>52.3</v>
      </c>
      <c r="F3" t="n">
        <v>47.64</v>
      </c>
      <c r="G3" t="n">
        <v>19.85</v>
      </c>
      <c r="H3" t="n">
        <v>0.39</v>
      </c>
      <c r="I3" t="n">
        <v>144</v>
      </c>
      <c r="J3" t="n">
        <v>91.09999999999999</v>
      </c>
      <c r="K3" t="n">
        <v>37.55</v>
      </c>
      <c r="L3" t="n">
        <v>2</v>
      </c>
      <c r="M3" t="n">
        <v>142</v>
      </c>
      <c r="N3" t="n">
        <v>11.54</v>
      </c>
      <c r="O3" t="n">
        <v>11468.97</v>
      </c>
      <c r="P3" t="n">
        <v>397.83</v>
      </c>
      <c r="Q3" t="n">
        <v>796.8</v>
      </c>
      <c r="R3" t="n">
        <v>292.01</v>
      </c>
      <c r="S3" t="n">
        <v>102.58</v>
      </c>
      <c r="T3" t="n">
        <v>90007.00999999999</v>
      </c>
      <c r="U3" t="n">
        <v>0.35</v>
      </c>
      <c r="V3" t="n">
        <v>0.79</v>
      </c>
      <c r="W3" t="n">
        <v>12.51</v>
      </c>
      <c r="X3" t="n">
        <v>5.41</v>
      </c>
      <c r="Y3" t="n">
        <v>1</v>
      </c>
      <c r="Z3" t="n">
        <v>10</v>
      </c>
      <c r="AA3" t="n">
        <v>403.6438502617545</v>
      </c>
      <c r="AB3" t="n">
        <v>552.2833234380161</v>
      </c>
      <c r="AC3" t="n">
        <v>499.5741781836037</v>
      </c>
      <c r="AD3" t="n">
        <v>403643.8502617545</v>
      </c>
      <c r="AE3" t="n">
        <v>552283.323438016</v>
      </c>
      <c r="AF3" t="n">
        <v>2.61829509119667e-06</v>
      </c>
      <c r="AG3" t="n">
        <v>12</v>
      </c>
      <c r="AH3" t="n">
        <v>499574.1781836037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2.0304</v>
      </c>
      <c r="E4" t="n">
        <v>49.25</v>
      </c>
      <c r="F4" t="n">
        <v>45.59</v>
      </c>
      <c r="G4" t="n">
        <v>30.06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89</v>
      </c>
      <c r="N4" t="n">
        <v>11.77</v>
      </c>
      <c r="O4" t="n">
        <v>11620.34</v>
      </c>
      <c r="P4" t="n">
        <v>375.09</v>
      </c>
      <c r="Q4" t="n">
        <v>796.64</v>
      </c>
      <c r="R4" t="n">
        <v>224.09</v>
      </c>
      <c r="S4" t="n">
        <v>102.58</v>
      </c>
      <c r="T4" t="n">
        <v>56312.8</v>
      </c>
      <c r="U4" t="n">
        <v>0.46</v>
      </c>
      <c r="V4" t="n">
        <v>0.83</v>
      </c>
      <c r="W4" t="n">
        <v>12.42</v>
      </c>
      <c r="X4" t="n">
        <v>3.37</v>
      </c>
      <c r="Y4" t="n">
        <v>1</v>
      </c>
      <c r="Z4" t="n">
        <v>10</v>
      </c>
      <c r="AA4" t="n">
        <v>361.535395557061</v>
      </c>
      <c r="AB4" t="n">
        <v>494.6686780171422</v>
      </c>
      <c r="AC4" t="n">
        <v>447.4581936590355</v>
      </c>
      <c r="AD4" t="n">
        <v>361535.395557061</v>
      </c>
      <c r="AE4" t="n">
        <v>494668.6780171422</v>
      </c>
      <c r="AF4" t="n">
        <v>2.780141383310176e-06</v>
      </c>
      <c r="AG4" t="n">
        <v>11</v>
      </c>
      <c r="AH4" t="n">
        <v>447458.1936590355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2.089</v>
      </c>
      <c r="E5" t="n">
        <v>47.87</v>
      </c>
      <c r="F5" t="n">
        <v>44.68</v>
      </c>
      <c r="G5" t="n">
        <v>40.62</v>
      </c>
      <c r="H5" t="n">
        <v>0.75</v>
      </c>
      <c r="I5" t="n">
        <v>66</v>
      </c>
      <c r="J5" t="n">
        <v>93.55</v>
      </c>
      <c r="K5" t="n">
        <v>37.55</v>
      </c>
      <c r="L5" t="n">
        <v>4</v>
      </c>
      <c r="M5" t="n">
        <v>64</v>
      </c>
      <c r="N5" t="n">
        <v>12</v>
      </c>
      <c r="O5" t="n">
        <v>11772.07</v>
      </c>
      <c r="P5" t="n">
        <v>361.34</v>
      </c>
      <c r="Q5" t="n">
        <v>796.49</v>
      </c>
      <c r="R5" t="n">
        <v>193.52</v>
      </c>
      <c r="S5" t="n">
        <v>102.58</v>
      </c>
      <c r="T5" t="n">
        <v>41150.88</v>
      </c>
      <c r="U5" t="n">
        <v>0.53</v>
      </c>
      <c r="V5" t="n">
        <v>0.84</v>
      </c>
      <c r="W5" t="n">
        <v>12.39</v>
      </c>
      <c r="X5" t="n">
        <v>2.47</v>
      </c>
      <c r="Y5" t="n">
        <v>1</v>
      </c>
      <c r="Z5" t="n">
        <v>10</v>
      </c>
      <c r="AA5" t="n">
        <v>344.2372993163729</v>
      </c>
      <c r="AB5" t="n">
        <v>471.0006596024862</v>
      </c>
      <c r="AC5" t="n">
        <v>426.0490177036016</v>
      </c>
      <c r="AD5" t="n">
        <v>344237.2993163728</v>
      </c>
      <c r="AE5" t="n">
        <v>471000.6596024862</v>
      </c>
      <c r="AF5" t="n">
        <v>2.860379900381677e-06</v>
      </c>
      <c r="AG5" t="n">
        <v>11</v>
      </c>
      <c r="AH5" t="n">
        <v>426049.0177036016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2.1258</v>
      </c>
      <c r="E6" t="n">
        <v>47.04</v>
      </c>
      <c r="F6" t="n">
        <v>44.12</v>
      </c>
      <c r="G6" t="n">
        <v>50.91</v>
      </c>
      <c r="H6" t="n">
        <v>0.93</v>
      </c>
      <c r="I6" t="n">
        <v>52</v>
      </c>
      <c r="J6" t="n">
        <v>94.79000000000001</v>
      </c>
      <c r="K6" t="n">
        <v>37.55</v>
      </c>
      <c r="L6" t="n">
        <v>5</v>
      </c>
      <c r="M6" t="n">
        <v>50</v>
      </c>
      <c r="N6" t="n">
        <v>12.23</v>
      </c>
      <c r="O6" t="n">
        <v>11924.18</v>
      </c>
      <c r="P6" t="n">
        <v>351.12</v>
      </c>
      <c r="Q6" t="n">
        <v>796.41</v>
      </c>
      <c r="R6" t="n">
        <v>174.8</v>
      </c>
      <c r="S6" t="n">
        <v>102.58</v>
      </c>
      <c r="T6" t="n">
        <v>31863.49</v>
      </c>
      <c r="U6" t="n">
        <v>0.59</v>
      </c>
      <c r="V6" t="n">
        <v>0.85</v>
      </c>
      <c r="W6" t="n">
        <v>12.36</v>
      </c>
      <c r="X6" t="n">
        <v>1.9</v>
      </c>
      <c r="Y6" t="n">
        <v>1</v>
      </c>
      <c r="Z6" t="n">
        <v>10</v>
      </c>
      <c r="AA6" t="n">
        <v>332.8538733594563</v>
      </c>
      <c r="AB6" t="n">
        <v>455.4253540069234</v>
      </c>
      <c r="AC6" t="n">
        <v>411.9601974140007</v>
      </c>
      <c r="AD6" t="n">
        <v>332853.8733594563</v>
      </c>
      <c r="AE6" t="n">
        <v>455425.3540069234</v>
      </c>
      <c r="AF6" t="n">
        <v>2.910768593696204e-06</v>
      </c>
      <c r="AG6" t="n">
        <v>11</v>
      </c>
      <c r="AH6" t="n">
        <v>411960.1974140008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2.1511</v>
      </c>
      <c r="E7" t="n">
        <v>46.49</v>
      </c>
      <c r="F7" t="n">
        <v>43.75</v>
      </c>
      <c r="G7" t="n">
        <v>62.51</v>
      </c>
      <c r="H7" t="n">
        <v>1.1</v>
      </c>
      <c r="I7" t="n">
        <v>42</v>
      </c>
      <c r="J7" t="n">
        <v>96.02</v>
      </c>
      <c r="K7" t="n">
        <v>37.55</v>
      </c>
      <c r="L7" t="n">
        <v>6</v>
      </c>
      <c r="M7" t="n">
        <v>40</v>
      </c>
      <c r="N7" t="n">
        <v>12.47</v>
      </c>
      <c r="O7" t="n">
        <v>12076.67</v>
      </c>
      <c r="P7" t="n">
        <v>341.99</v>
      </c>
      <c r="Q7" t="n">
        <v>796.47</v>
      </c>
      <c r="R7" t="n">
        <v>162.63</v>
      </c>
      <c r="S7" t="n">
        <v>102.58</v>
      </c>
      <c r="T7" t="n">
        <v>25827.8</v>
      </c>
      <c r="U7" t="n">
        <v>0.63</v>
      </c>
      <c r="V7" t="n">
        <v>0.86</v>
      </c>
      <c r="W7" t="n">
        <v>12.34</v>
      </c>
      <c r="X7" t="n">
        <v>1.54</v>
      </c>
      <c r="Y7" t="n">
        <v>1</v>
      </c>
      <c r="Z7" t="n">
        <v>10</v>
      </c>
      <c r="AA7" t="n">
        <v>323.9316185404289</v>
      </c>
      <c r="AB7" t="n">
        <v>443.217531341428</v>
      </c>
      <c r="AC7" t="n">
        <v>400.9174722099135</v>
      </c>
      <c r="AD7" t="n">
        <v>323931.6185404289</v>
      </c>
      <c r="AE7" t="n">
        <v>443217.531341428</v>
      </c>
      <c r="AF7" t="n">
        <v>2.945410820349941e-06</v>
      </c>
      <c r="AG7" t="n">
        <v>11</v>
      </c>
      <c r="AH7" t="n">
        <v>400917.4722099135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2.1667</v>
      </c>
      <c r="E8" t="n">
        <v>46.15</v>
      </c>
      <c r="F8" t="n">
        <v>43.53</v>
      </c>
      <c r="G8" t="n">
        <v>72.55</v>
      </c>
      <c r="H8" t="n">
        <v>1.27</v>
      </c>
      <c r="I8" t="n">
        <v>36</v>
      </c>
      <c r="J8" t="n">
        <v>97.26000000000001</v>
      </c>
      <c r="K8" t="n">
        <v>37.55</v>
      </c>
      <c r="L8" t="n">
        <v>7</v>
      </c>
      <c r="M8" t="n">
        <v>34</v>
      </c>
      <c r="N8" t="n">
        <v>12.71</v>
      </c>
      <c r="O8" t="n">
        <v>12229.54</v>
      </c>
      <c r="P8" t="n">
        <v>333.7</v>
      </c>
      <c r="Q8" t="n">
        <v>796.46</v>
      </c>
      <c r="R8" t="n">
        <v>155.2</v>
      </c>
      <c r="S8" t="n">
        <v>102.58</v>
      </c>
      <c r="T8" t="n">
        <v>22141.07</v>
      </c>
      <c r="U8" t="n">
        <v>0.66</v>
      </c>
      <c r="V8" t="n">
        <v>0.86</v>
      </c>
      <c r="W8" t="n">
        <v>12.34</v>
      </c>
      <c r="X8" t="n">
        <v>1.32</v>
      </c>
      <c r="Y8" t="n">
        <v>1</v>
      </c>
      <c r="Z8" t="n">
        <v>10</v>
      </c>
      <c r="AA8" t="n">
        <v>316.868048473581</v>
      </c>
      <c r="AB8" t="n">
        <v>433.5528431532487</v>
      </c>
      <c r="AC8" t="n">
        <v>392.1751682979389</v>
      </c>
      <c r="AD8" t="n">
        <v>316868.048473581</v>
      </c>
      <c r="AE8" t="n">
        <v>433552.8431532487</v>
      </c>
      <c r="AF8" t="n">
        <v>2.966771244689795e-06</v>
      </c>
      <c r="AG8" t="n">
        <v>11</v>
      </c>
      <c r="AH8" t="n">
        <v>392175.1682979389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2.1807</v>
      </c>
      <c r="E9" t="n">
        <v>45.86</v>
      </c>
      <c r="F9" t="n">
        <v>43.33</v>
      </c>
      <c r="G9" t="n">
        <v>83.87</v>
      </c>
      <c r="H9" t="n">
        <v>1.43</v>
      </c>
      <c r="I9" t="n">
        <v>31</v>
      </c>
      <c r="J9" t="n">
        <v>98.5</v>
      </c>
      <c r="K9" t="n">
        <v>37.55</v>
      </c>
      <c r="L9" t="n">
        <v>8</v>
      </c>
      <c r="M9" t="n">
        <v>29</v>
      </c>
      <c r="N9" t="n">
        <v>12.95</v>
      </c>
      <c r="O9" t="n">
        <v>12382.79</v>
      </c>
      <c r="P9" t="n">
        <v>325.43</v>
      </c>
      <c r="Q9" t="n">
        <v>796.37</v>
      </c>
      <c r="R9" t="n">
        <v>148.64</v>
      </c>
      <c r="S9" t="n">
        <v>102.58</v>
      </c>
      <c r="T9" t="n">
        <v>18886.82</v>
      </c>
      <c r="U9" t="n">
        <v>0.6899999999999999</v>
      </c>
      <c r="V9" t="n">
        <v>0.87</v>
      </c>
      <c r="W9" t="n">
        <v>12.32</v>
      </c>
      <c r="X9" t="n">
        <v>1.12</v>
      </c>
      <c r="Y9" t="n">
        <v>1</v>
      </c>
      <c r="Z9" t="n">
        <v>10</v>
      </c>
      <c r="AA9" t="n">
        <v>302.6870530076059</v>
      </c>
      <c r="AB9" t="n">
        <v>414.1497795353357</v>
      </c>
      <c r="AC9" t="n">
        <v>374.6239058393487</v>
      </c>
      <c r="AD9" t="n">
        <v>302687.053007606</v>
      </c>
      <c r="AE9" t="n">
        <v>414149.7795353357</v>
      </c>
      <c r="AF9" t="n">
        <v>2.985940856276843e-06</v>
      </c>
      <c r="AG9" t="n">
        <v>10</v>
      </c>
      <c r="AH9" t="n">
        <v>374623.9058393487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2.1919</v>
      </c>
      <c r="E10" t="n">
        <v>45.62</v>
      </c>
      <c r="F10" t="n">
        <v>43.17</v>
      </c>
      <c r="G10" t="n">
        <v>95.94</v>
      </c>
      <c r="H10" t="n">
        <v>1.59</v>
      </c>
      <c r="I10" t="n">
        <v>27</v>
      </c>
      <c r="J10" t="n">
        <v>99.75</v>
      </c>
      <c r="K10" t="n">
        <v>37.55</v>
      </c>
      <c r="L10" t="n">
        <v>9</v>
      </c>
      <c r="M10" t="n">
        <v>25</v>
      </c>
      <c r="N10" t="n">
        <v>13.2</v>
      </c>
      <c r="O10" t="n">
        <v>12536.43</v>
      </c>
      <c r="P10" t="n">
        <v>316.84</v>
      </c>
      <c r="Q10" t="n">
        <v>796.4299999999999</v>
      </c>
      <c r="R10" t="n">
        <v>143.35</v>
      </c>
      <c r="S10" t="n">
        <v>102.58</v>
      </c>
      <c r="T10" t="n">
        <v>16263.75</v>
      </c>
      <c r="U10" t="n">
        <v>0.72</v>
      </c>
      <c r="V10" t="n">
        <v>0.87</v>
      </c>
      <c r="W10" t="n">
        <v>12.31</v>
      </c>
      <c r="X10" t="n">
        <v>0.96</v>
      </c>
      <c r="Y10" t="n">
        <v>1</v>
      </c>
      <c r="Z10" t="n">
        <v>10</v>
      </c>
      <c r="AA10" t="n">
        <v>296.1061318749205</v>
      </c>
      <c r="AB10" t="n">
        <v>405.1454729118457</v>
      </c>
      <c r="AC10" t="n">
        <v>366.4789576023809</v>
      </c>
      <c r="AD10" t="n">
        <v>296106.1318749206</v>
      </c>
      <c r="AE10" t="n">
        <v>405145.4729118457</v>
      </c>
      <c r="AF10" t="n">
        <v>3.001276545546481e-06</v>
      </c>
      <c r="AG10" t="n">
        <v>10</v>
      </c>
      <c r="AH10" t="n">
        <v>366478.9576023809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2.1995</v>
      </c>
      <c r="E11" t="n">
        <v>45.46</v>
      </c>
      <c r="F11" t="n">
        <v>43.07</v>
      </c>
      <c r="G11" t="n">
        <v>107.68</v>
      </c>
      <c r="H11" t="n">
        <v>1.74</v>
      </c>
      <c r="I11" t="n">
        <v>24</v>
      </c>
      <c r="J11" t="n">
        <v>101</v>
      </c>
      <c r="K11" t="n">
        <v>37.55</v>
      </c>
      <c r="L11" t="n">
        <v>10</v>
      </c>
      <c r="M11" t="n">
        <v>21</v>
      </c>
      <c r="N11" t="n">
        <v>13.45</v>
      </c>
      <c r="O11" t="n">
        <v>12690.46</v>
      </c>
      <c r="P11" t="n">
        <v>308.15</v>
      </c>
      <c r="Q11" t="n">
        <v>796.39</v>
      </c>
      <c r="R11" t="n">
        <v>140.1</v>
      </c>
      <c r="S11" t="n">
        <v>102.58</v>
      </c>
      <c r="T11" t="n">
        <v>14652.93</v>
      </c>
      <c r="U11" t="n">
        <v>0.73</v>
      </c>
      <c r="V11" t="n">
        <v>0.87</v>
      </c>
      <c r="W11" t="n">
        <v>12.31</v>
      </c>
      <c r="X11" t="n">
        <v>0.86</v>
      </c>
      <c r="Y11" t="n">
        <v>1</v>
      </c>
      <c r="Z11" t="n">
        <v>10</v>
      </c>
      <c r="AA11" t="n">
        <v>289.9137037935211</v>
      </c>
      <c r="AB11" t="n">
        <v>396.6727196202287</v>
      </c>
      <c r="AC11" t="n">
        <v>358.814831993332</v>
      </c>
      <c r="AD11" t="n">
        <v>289913.7037935211</v>
      </c>
      <c r="AE11" t="n">
        <v>396672.7196202287</v>
      </c>
      <c r="AF11" t="n">
        <v>3.011682906122307e-06</v>
      </c>
      <c r="AG11" t="n">
        <v>10</v>
      </c>
      <c r="AH11" t="n">
        <v>358814.831993332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2.2045</v>
      </c>
      <c r="E12" t="n">
        <v>45.36</v>
      </c>
      <c r="F12" t="n">
        <v>43.01</v>
      </c>
      <c r="G12" t="n">
        <v>117.29</v>
      </c>
      <c r="H12" t="n">
        <v>1.89</v>
      </c>
      <c r="I12" t="n">
        <v>22</v>
      </c>
      <c r="J12" t="n">
        <v>102.25</v>
      </c>
      <c r="K12" t="n">
        <v>37.55</v>
      </c>
      <c r="L12" t="n">
        <v>11</v>
      </c>
      <c r="M12" t="n">
        <v>9</v>
      </c>
      <c r="N12" t="n">
        <v>13.7</v>
      </c>
      <c r="O12" t="n">
        <v>12844.88</v>
      </c>
      <c r="P12" t="n">
        <v>305.87</v>
      </c>
      <c r="Q12" t="n">
        <v>796.4299999999999</v>
      </c>
      <c r="R12" t="n">
        <v>137.47</v>
      </c>
      <c r="S12" t="n">
        <v>102.58</v>
      </c>
      <c r="T12" t="n">
        <v>13349.55</v>
      </c>
      <c r="U12" t="n">
        <v>0.75</v>
      </c>
      <c r="V12" t="n">
        <v>0.87</v>
      </c>
      <c r="W12" t="n">
        <v>12.32</v>
      </c>
      <c r="X12" t="n">
        <v>0.79</v>
      </c>
      <c r="Y12" t="n">
        <v>1</v>
      </c>
      <c r="Z12" t="n">
        <v>10</v>
      </c>
      <c r="AA12" t="n">
        <v>287.9873919933027</v>
      </c>
      <c r="AB12" t="n">
        <v>394.0370548322912</v>
      </c>
      <c r="AC12" t="n">
        <v>356.4307113535763</v>
      </c>
      <c r="AD12" t="n">
        <v>287987.3919933027</v>
      </c>
      <c r="AE12" t="n">
        <v>394037.0548322911</v>
      </c>
      <c r="AF12" t="n">
        <v>3.018529195974824e-06</v>
      </c>
      <c r="AG12" t="n">
        <v>10</v>
      </c>
      <c r="AH12" t="n">
        <v>356430.7113535763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2.2062</v>
      </c>
      <c r="E13" t="n">
        <v>45.33</v>
      </c>
      <c r="F13" t="n">
        <v>42.99</v>
      </c>
      <c r="G13" t="n">
        <v>122.83</v>
      </c>
      <c r="H13" t="n">
        <v>2.04</v>
      </c>
      <c r="I13" t="n">
        <v>21</v>
      </c>
      <c r="J13" t="n">
        <v>103.51</v>
      </c>
      <c r="K13" t="n">
        <v>37.55</v>
      </c>
      <c r="L13" t="n">
        <v>12</v>
      </c>
      <c r="M13" t="n">
        <v>0</v>
      </c>
      <c r="N13" t="n">
        <v>13.95</v>
      </c>
      <c r="O13" t="n">
        <v>12999.7</v>
      </c>
      <c r="P13" t="n">
        <v>305.85</v>
      </c>
      <c r="Q13" t="n">
        <v>796.36</v>
      </c>
      <c r="R13" t="n">
        <v>136.42</v>
      </c>
      <c r="S13" t="n">
        <v>102.58</v>
      </c>
      <c r="T13" t="n">
        <v>12825.86</v>
      </c>
      <c r="U13" t="n">
        <v>0.75</v>
      </c>
      <c r="V13" t="n">
        <v>0.87</v>
      </c>
      <c r="W13" t="n">
        <v>12.33</v>
      </c>
      <c r="X13" t="n">
        <v>0.78</v>
      </c>
      <c r="Y13" t="n">
        <v>1</v>
      </c>
      <c r="Z13" t="n">
        <v>10</v>
      </c>
      <c r="AA13" t="n">
        <v>287.800361536164</v>
      </c>
      <c r="AB13" t="n">
        <v>393.7811515096325</v>
      </c>
      <c r="AC13" t="n">
        <v>356.1992310848697</v>
      </c>
      <c r="AD13" t="n">
        <v>287800.361536164</v>
      </c>
      <c r="AE13" t="n">
        <v>393781.1515096325</v>
      </c>
      <c r="AF13" t="n">
        <v>3.02085693452468e-06</v>
      </c>
      <c r="AG13" t="n">
        <v>10</v>
      </c>
      <c r="AH13" t="n">
        <v>356199.2310848697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0.9698</v>
      </c>
      <c r="E2" t="n">
        <v>103.11</v>
      </c>
      <c r="F2" t="n">
        <v>71.86</v>
      </c>
      <c r="G2" t="n">
        <v>5.83</v>
      </c>
      <c r="H2" t="n">
        <v>0.09</v>
      </c>
      <c r="I2" t="n">
        <v>739</v>
      </c>
      <c r="J2" t="n">
        <v>194.77</v>
      </c>
      <c r="K2" t="n">
        <v>54.38</v>
      </c>
      <c r="L2" t="n">
        <v>1</v>
      </c>
      <c r="M2" t="n">
        <v>737</v>
      </c>
      <c r="N2" t="n">
        <v>39.4</v>
      </c>
      <c r="O2" t="n">
        <v>24256.19</v>
      </c>
      <c r="P2" t="n">
        <v>1011.69</v>
      </c>
      <c r="Q2" t="n">
        <v>798.63</v>
      </c>
      <c r="R2" t="n">
        <v>1102.58</v>
      </c>
      <c r="S2" t="n">
        <v>102.58</v>
      </c>
      <c r="T2" t="n">
        <v>492316.07</v>
      </c>
      <c r="U2" t="n">
        <v>0.09</v>
      </c>
      <c r="V2" t="n">
        <v>0.52</v>
      </c>
      <c r="W2" t="n">
        <v>13.51</v>
      </c>
      <c r="X2" t="n">
        <v>29.59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1.5289</v>
      </c>
      <c r="E3" t="n">
        <v>65.41</v>
      </c>
      <c r="F3" t="n">
        <v>52.47</v>
      </c>
      <c r="G3" t="n">
        <v>11.75</v>
      </c>
      <c r="H3" t="n">
        <v>0.18</v>
      </c>
      <c r="I3" t="n">
        <v>268</v>
      </c>
      <c r="J3" t="n">
        <v>196.32</v>
      </c>
      <c r="K3" t="n">
        <v>54.38</v>
      </c>
      <c r="L3" t="n">
        <v>2</v>
      </c>
      <c r="M3" t="n">
        <v>266</v>
      </c>
      <c r="N3" t="n">
        <v>39.95</v>
      </c>
      <c r="O3" t="n">
        <v>24447.22</v>
      </c>
      <c r="P3" t="n">
        <v>738.24</v>
      </c>
      <c r="Q3" t="n">
        <v>796.92</v>
      </c>
      <c r="R3" t="n">
        <v>453.09</v>
      </c>
      <c r="S3" t="n">
        <v>102.58</v>
      </c>
      <c r="T3" t="n">
        <v>169926.66</v>
      </c>
      <c r="U3" t="n">
        <v>0.23</v>
      </c>
      <c r="V3" t="n">
        <v>0.72</v>
      </c>
      <c r="W3" t="n">
        <v>12.72</v>
      </c>
      <c r="X3" t="n">
        <v>10.24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1.7452</v>
      </c>
      <c r="E4" t="n">
        <v>57.3</v>
      </c>
      <c r="F4" t="n">
        <v>48.41</v>
      </c>
      <c r="G4" t="n">
        <v>17.71</v>
      </c>
      <c r="H4" t="n">
        <v>0.27</v>
      </c>
      <c r="I4" t="n">
        <v>164</v>
      </c>
      <c r="J4" t="n">
        <v>197.88</v>
      </c>
      <c r="K4" t="n">
        <v>54.38</v>
      </c>
      <c r="L4" t="n">
        <v>3</v>
      </c>
      <c r="M4" t="n">
        <v>162</v>
      </c>
      <c r="N4" t="n">
        <v>40.5</v>
      </c>
      <c r="O4" t="n">
        <v>24639</v>
      </c>
      <c r="P4" t="n">
        <v>679.65</v>
      </c>
      <c r="Q4" t="n">
        <v>796.99</v>
      </c>
      <c r="R4" t="n">
        <v>317.43</v>
      </c>
      <c r="S4" t="n">
        <v>102.58</v>
      </c>
      <c r="T4" t="n">
        <v>102617.47</v>
      </c>
      <c r="U4" t="n">
        <v>0.32</v>
      </c>
      <c r="V4" t="n">
        <v>0.78</v>
      </c>
      <c r="W4" t="n">
        <v>12.54</v>
      </c>
      <c r="X4" t="n">
        <v>6.18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1.8579</v>
      </c>
      <c r="E5" t="n">
        <v>53.82</v>
      </c>
      <c r="F5" t="n">
        <v>46.68</v>
      </c>
      <c r="G5" t="n">
        <v>23.54</v>
      </c>
      <c r="H5" t="n">
        <v>0.36</v>
      </c>
      <c r="I5" t="n">
        <v>119</v>
      </c>
      <c r="J5" t="n">
        <v>199.44</v>
      </c>
      <c r="K5" t="n">
        <v>54.38</v>
      </c>
      <c r="L5" t="n">
        <v>4</v>
      </c>
      <c r="M5" t="n">
        <v>117</v>
      </c>
      <c r="N5" t="n">
        <v>41.06</v>
      </c>
      <c r="O5" t="n">
        <v>24831.54</v>
      </c>
      <c r="P5" t="n">
        <v>653.87</v>
      </c>
      <c r="Q5" t="n">
        <v>796.73</v>
      </c>
      <c r="R5" t="n">
        <v>259.71</v>
      </c>
      <c r="S5" t="n">
        <v>102.58</v>
      </c>
      <c r="T5" t="n">
        <v>73984.2</v>
      </c>
      <c r="U5" t="n">
        <v>0.39</v>
      </c>
      <c r="V5" t="n">
        <v>0.8100000000000001</v>
      </c>
      <c r="W5" t="n">
        <v>12.48</v>
      </c>
      <c r="X5" t="n">
        <v>4.46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1.931</v>
      </c>
      <c r="E6" t="n">
        <v>51.79</v>
      </c>
      <c r="F6" t="n">
        <v>45.65</v>
      </c>
      <c r="G6" t="n">
        <v>29.45</v>
      </c>
      <c r="H6" t="n">
        <v>0.44</v>
      </c>
      <c r="I6" t="n">
        <v>93</v>
      </c>
      <c r="J6" t="n">
        <v>201.01</v>
      </c>
      <c r="K6" t="n">
        <v>54.38</v>
      </c>
      <c r="L6" t="n">
        <v>5</v>
      </c>
      <c r="M6" t="n">
        <v>91</v>
      </c>
      <c r="N6" t="n">
        <v>41.63</v>
      </c>
      <c r="O6" t="n">
        <v>25024.84</v>
      </c>
      <c r="P6" t="n">
        <v>637.9299999999999</v>
      </c>
      <c r="Q6" t="n">
        <v>796.58</v>
      </c>
      <c r="R6" t="n">
        <v>226.2</v>
      </c>
      <c r="S6" t="n">
        <v>102.58</v>
      </c>
      <c r="T6" t="n">
        <v>57358.47</v>
      </c>
      <c r="U6" t="n">
        <v>0.45</v>
      </c>
      <c r="V6" t="n">
        <v>0.82</v>
      </c>
      <c r="W6" t="n">
        <v>12.42</v>
      </c>
      <c r="X6" t="n">
        <v>3.43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1.9796</v>
      </c>
      <c r="E7" t="n">
        <v>50.51</v>
      </c>
      <c r="F7" t="n">
        <v>45.04</v>
      </c>
      <c r="G7" t="n">
        <v>35.56</v>
      </c>
      <c r="H7" t="n">
        <v>0.53</v>
      </c>
      <c r="I7" t="n">
        <v>76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627.6</v>
      </c>
      <c r="Q7" t="n">
        <v>796.5</v>
      </c>
      <c r="R7" t="n">
        <v>205.31</v>
      </c>
      <c r="S7" t="n">
        <v>102.58</v>
      </c>
      <c r="T7" t="n">
        <v>46994.8</v>
      </c>
      <c r="U7" t="n">
        <v>0.5</v>
      </c>
      <c r="V7" t="n">
        <v>0.84</v>
      </c>
      <c r="W7" t="n">
        <v>12.4</v>
      </c>
      <c r="X7" t="n">
        <v>2.82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2.014</v>
      </c>
      <c r="E8" t="n">
        <v>49.65</v>
      </c>
      <c r="F8" t="n">
        <v>44.61</v>
      </c>
      <c r="G8" t="n">
        <v>41.18</v>
      </c>
      <c r="H8" t="n">
        <v>0.61</v>
      </c>
      <c r="I8" t="n">
        <v>65</v>
      </c>
      <c r="J8" t="n">
        <v>204.16</v>
      </c>
      <c r="K8" t="n">
        <v>54.38</v>
      </c>
      <c r="L8" t="n">
        <v>7</v>
      </c>
      <c r="M8" t="n">
        <v>63</v>
      </c>
      <c r="N8" t="n">
        <v>42.78</v>
      </c>
      <c r="O8" t="n">
        <v>25413.94</v>
      </c>
      <c r="P8" t="n">
        <v>620.13</v>
      </c>
      <c r="Q8" t="n">
        <v>796.48</v>
      </c>
      <c r="R8" t="n">
        <v>191.55</v>
      </c>
      <c r="S8" t="n">
        <v>102.58</v>
      </c>
      <c r="T8" t="n">
        <v>40173.68</v>
      </c>
      <c r="U8" t="n">
        <v>0.54</v>
      </c>
      <c r="V8" t="n">
        <v>0.84</v>
      </c>
      <c r="W8" t="n">
        <v>12.37</v>
      </c>
      <c r="X8" t="n">
        <v>2.39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2.0427</v>
      </c>
      <c r="E9" t="n">
        <v>48.95</v>
      </c>
      <c r="F9" t="n">
        <v>44.26</v>
      </c>
      <c r="G9" t="n">
        <v>47.42</v>
      </c>
      <c r="H9" t="n">
        <v>0.6899999999999999</v>
      </c>
      <c r="I9" t="n">
        <v>56</v>
      </c>
      <c r="J9" t="n">
        <v>205.75</v>
      </c>
      <c r="K9" t="n">
        <v>54.38</v>
      </c>
      <c r="L9" t="n">
        <v>8</v>
      </c>
      <c r="M9" t="n">
        <v>54</v>
      </c>
      <c r="N9" t="n">
        <v>43.37</v>
      </c>
      <c r="O9" t="n">
        <v>25609.61</v>
      </c>
      <c r="P9" t="n">
        <v>613.63</v>
      </c>
      <c r="Q9" t="n">
        <v>796.42</v>
      </c>
      <c r="R9" t="n">
        <v>179.16</v>
      </c>
      <c r="S9" t="n">
        <v>102.58</v>
      </c>
      <c r="T9" t="n">
        <v>34020.37</v>
      </c>
      <c r="U9" t="n">
        <v>0.57</v>
      </c>
      <c r="V9" t="n">
        <v>0.85</v>
      </c>
      <c r="W9" t="n">
        <v>12.37</v>
      </c>
      <c r="X9" t="n">
        <v>2.04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2.0608</v>
      </c>
      <c r="E10" t="n">
        <v>48.52</v>
      </c>
      <c r="F10" t="n">
        <v>44.06</v>
      </c>
      <c r="G10" t="n">
        <v>52.88</v>
      </c>
      <c r="H10" t="n">
        <v>0.77</v>
      </c>
      <c r="I10" t="n">
        <v>50</v>
      </c>
      <c r="J10" t="n">
        <v>207.34</v>
      </c>
      <c r="K10" t="n">
        <v>54.38</v>
      </c>
      <c r="L10" t="n">
        <v>9</v>
      </c>
      <c r="M10" t="n">
        <v>48</v>
      </c>
      <c r="N10" t="n">
        <v>43.96</v>
      </c>
      <c r="O10" t="n">
        <v>25806.1</v>
      </c>
      <c r="P10" t="n">
        <v>609.4299999999999</v>
      </c>
      <c r="Q10" t="n">
        <v>796.45</v>
      </c>
      <c r="R10" t="n">
        <v>173.28</v>
      </c>
      <c r="S10" t="n">
        <v>102.58</v>
      </c>
      <c r="T10" t="n">
        <v>31110.98</v>
      </c>
      <c r="U10" t="n">
        <v>0.59</v>
      </c>
      <c r="V10" t="n">
        <v>0.85</v>
      </c>
      <c r="W10" t="n">
        <v>12.35</v>
      </c>
      <c r="X10" t="n">
        <v>1.85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2.0784</v>
      </c>
      <c r="E11" t="n">
        <v>48.11</v>
      </c>
      <c r="F11" t="n">
        <v>43.85</v>
      </c>
      <c r="G11" t="n">
        <v>58.46</v>
      </c>
      <c r="H11" t="n">
        <v>0.85</v>
      </c>
      <c r="I11" t="n">
        <v>45</v>
      </c>
      <c r="J11" t="n">
        <v>208.94</v>
      </c>
      <c r="K11" t="n">
        <v>54.38</v>
      </c>
      <c r="L11" t="n">
        <v>10</v>
      </c>
      <c r="M11" t="n">
        <v>43</v>
      </c>
      <c r="N11" t="n">
        <v>44.56</v>
      </c>
      <c r="O11" t="n">
        <v>26003.41</v>
      </c>
      <c r="P11" t="n">
        <v>604.85</v>
      </c>
      <c r="Q11" t="n">
        <v>796.51</v>
      </c>
      <c r="R11" t="n">
        <v>166.06</v>
      </c>
      <c r="S11" t="n">
        <v>102.58</v>
      </c>
      <c r="T11" t="n">
        <v>27526.25</v>
      </c>
      <c r="U11" t="n">
        <v>0.62</v>
      </c>
      <c r="V11" t="n">
        <v>0.86</v>
      </c>
      <c r="W11" t="n">
        <v>12.34</v>
      </c>
      <c r="X11" t="n">
        <v>1.63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2.0914</v>
      </c>
      <c r="E12" t="n">
        <v>47.82</v>
      </c>
      <c r="F12" t="n">
        <v>43.7</v>
      </c>
      <c r="G12" t="n">
        <v>63.96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600.86</v>
      </c>
      <c r="Q12" t="n">
        <v>796.4299999999999</v>
      </c>
      <c r="R12" t="n">
        <v>160.94</v>
      </c>
      <c r="S12" t="n">
        <v>102.58</v>
      </c>
      <c r="T12" t="n">
        <v>24986.6</v>
      </c>
      <c r="U12" t="n">
        <v>0.64</v>
      </c>
      <c r="V12" t="n">
        <v>0.86</v>
      </c>
      <c r="W12" t="n">
        <v>12.34</v>
      </c>
      <c r="X12" t="n">
        <v>1.49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2.1052</v>
      </c>
      <c r="E13" t="n">
        <v>47.5</v>
      </c>
      <c r="F13" t="n">
        <v>43.55</v>
      </c>
      <c r="G13" t="n">
        <v>70.61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35</v>
      </c>
      <c r="N13" t="n">
        <v>45.78</v>
      </c>
      <c r="O13" t="n">
        <v>26400.51</v>
      </c>
      <c r="P13" t="n">
        <v>597.59</v>
      </c>
      <c r="Q13" t="n">
        <v>796.4299999999999</v>
      </c>
      <c r="R13" t="n">
        <v>155.46</v>
      </c>
      <c r="S13" t="n">
        <v>102.58</v>
      </c>
      <c r="T13" t="n">
        <v>22267.51</v>
      </c>
      <c r="U13" t="n">
        <v>0.66</v>
      </c>
      <c r="V13" t="n">
        <v>0.86</v>
      </c>
      <c r="W13" t="n">
        <v>12.34</v>
      </c>
      <c r="X13" t="n">
        <v>1.33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2.1153</v>
      </c>
      <c r="E14" t="n">
        <v>47.28</v>
      </c>
      <c r="F14" t="n">
        <v>43.44</v>
      </c>
      <c r="G14" t="n">
        <v>76.65000000000001</v>
      </c>
      <c r="H14" t="n">
        <v>1.08</v>
      </c>
      <c r="I14" t="n">
        <v>34</v>
      </c>
      <c r="J14" t="n">
        <v>213.78</v>
      </c>
      <c r="K14" t="n">
        <v>54.38</v>
      </c>
      <c r="L14" t="n">
        <v>13</v>
      </c>
      <c r="M14" t="n">
        <v>32</v>
      </c>
      <c r="N14" t="n">
        <v>46.4</v>
      </c>
      <c r="O14" t="n">
        <v>26600.32</v>
      </c>
      <c r="P14" t="n">
        <v>594.51</v>
      </c>
      <c r="Q14" t="n">
        <v>796.35</v>
      </c>
      <c r="R14" t="n">
        <v>152.12</v>
      </c>
      <c r="S14" t="n">
        <v>102.58</v>
      </c>
      <c r="T14" t="n">
        <v>20610.98</v>
      </c>
      <c r="U14" t="n">
        <v>0.67</v>
      </c>
      <c r="V14" t="n">
        <v>0.87</v>
      </c>
      <c r="W14" t="n">
        <v>12.33</v>
      </c>
      <c r="X14" t="n">
        <v>1.22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2.1219</v>
      </c>
      <c r="E15" t="n">
        <v>47.13</v>
      </c>
      <c r="F15" t="n">
        <v>43.37</v>
      </c>
      <c r="G15" t="n">
        <v>81.31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30</v>
      </c>
      <c r="N15" t="n">
        <v>47.03</v>
      </c>
      <c r="O15" t="n">
        <v>26801</v>
      </c>
      <c r="P15" t="n">
        <v>591.46</v>
      </c>
      <c r="Q15" t="n">
        <v>796.42</v>
      </c>
      <c r="R15" t="n">
        <v>149.74</v>
      </c>
      <c r="S15" t="n">
        <v>102.58</v>
      </c>
      <c r="T15" t="n">
        <v>19430.03</v>
      </c>
      <c r="U15" t="n">
        <v>0.6899999999999999</v>
      </c>
      <c r="V15" t="n">
        <v>0.87</v>
      </c>
      <c r="W15" t="n">
        <v>12.32</v>
      </c>
      <c r="X15" t="n">
        <v>1.15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2.1287</v>
      </c>
      <c r="E16" t="n">
        <v>46.98</v>
      </c>
      <c r="F16" t="n">
        <v>43.29</v>
      </c>
      <c r="G16" t="n">
        <v>86.59</v>
      </c>
      <c r="H16" t="n">
        <v>1.23</v>
      </c>
      <c r="I16" t="n">
        <v>30</v>
      </c>
      <c r="J16" t="n">
        <v>217.04</v>
      </c>
      <c r="K16" t="n">
        <v>54.38</v>
      </c>
      <c r="L16" t="n">
        <v>15</v>
      </c>
      <c r="M16" t="n">
        <v>28</v>
      </c>
      <c r="N16" t="n">
        <v>47.66</v>
      </c>
      <c r="O16" t="n">
        <v>27002.55</v>
      </c>
      <c r="P16" t="n">
        <v>589.05</v>
      </c>
      <c r="Q16" t="n">
        <v>796.36</v>
      </c>
      <c r="R16" t="n">
        <v>147.62</v>
      </c>
      <c r="S16" t="n">
        <v>102.58</v>
      </c>
      <c r="T16" t="n">
        <v>18380.75</v>
      </c>
      <c r="U16" t="n">
        <v>0.6899999999999999</v>
      </c>
      <c r="V16" t="n">
        <v>0.87</v>
      </c>
      <c r="W16" t="n">
        <v>12.31</v>
      </c>
      <c r="X16" t="n">
        <v>1.08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2.1349</v>
      </c>
      <c r="E17" t="n">
        <v>46.84</v>
      </c>
      <c r="F17" t="n">
        <v>43.23</v>
      </c>
      <c r="G17" t="n">
        <v>92.65000000000001</v>
      </c>
      <c r="H17" t="n">
        <v>1.3</v>
      </c>
      <c r="I17" t="n">
        <v>28</v>
      </c>
      <c r="J17" t="n">
        <v>218.68</v>
      </c>
      <c r="K17" t="n">
        <v>54.38</v>
      </c>
      <c r="L17" t="n">
        <v>16</v>
      </c>
      <c r="M17" t="n">
        <v>26</v>
      </c>
      <c r="N17" t="n">
        <v>48.31</v>
      </c>
      <c r="O17" t="n">
        <v>27204.98</v>
      </c>
      <c r="P17" t="n">
        <v>586.87</v>
      </c>
      <c r="Q17" t="n">
        <v>796.38</v>
      </c>
      <c r="R17" t="n">
        <v>145.48</v>
      </c>
      <c r="S17" t="n">
        <v>102.58</v>
      </c>
      <c r="T17" t="n">
        <v>17322.37</v>
      </c>
      <c r="U17" t="n">
        <v>0.71</v>
      </c>
      <c r="V17" t="n">
        <v>0.87</v>
      </c>
      <c r="W17" t="n">
        <v>12.32</v>
      </c>
      <c r="X17" t="n">
        <v>1.02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2.1423</v>
      </c>
      <c r="E18" t="n">
        <v>46.68</v>
      </c>
      <c r="F18" t="n">
        <v>43.15</v>
      </c>
      <c r="G18" t="n">
        <v>99.58</v>
      </c>
      <c r="H18" t="n">
        <v>1.37</v>
      </c>
      <c r="I18" t="n">
        <v>26</v>
      </c>
      <c r="J18" t="n">
        <v>220.33</v>
      </c>
      <c r="K18" t="n">
        <v>54.38</v>
      </c>
      <c r="L18" t="n">
        <v>17</v>
      </c>
      <c r="M18" t="n">
        <v>24</v>
      </c>
      <c r="N18" t="n">
        <v>48.95</v>
      </c>
      <c r="O18" t="n">
        <v>27408.3</v>
      </c>
      <c r="P18" t="n">
        <v>584.26</v>
      </c>
      <c r="Q18" t="n">
        <v>796.46</v>
      </c>
      <c r="R18" t="n">
        <v>142.6</v>
      </c>
      <c r="S18" t="n">
        <v>102.58</v>
      </c>
      <c r="T18" t="n">
        <v>15893.81</v>
      </c>
      <c r="U18" t="n">
        <v>0.72</v>
      </c>
      <c r="V18" t="n">
        <v>0.87</v>
      </c>
      <c r="W18" t="n">
        <v>12.31</v>
      </c>
      <c r="X18" t="n">
        <v>0.9399999999999999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2.1456</v>
      </c>
      <c r="E19" t="n">
        <v>46.61</v>
      </c>
      <c r="F19" t="n">
        <v>43.12</v>
      </c>
      <c r="G19" t="n">
        <v>103.49</v>
      </c>
      <c r="H19" t="n">
        <v>1.44</v>
      </c>
      <c r="I19" t="n">
        <v>25</v>
      </c>
      <c r="J19" t="n">
        <v>221.99</v>
      </c>
      <c r="K19" t="n">
        <v>54.38</v>
      </c>
      <c r="L19" t="n">
        <v>18</v>
      </c>
      <c r="M19" t="n">
        <v>23</v>
      </c>
      <c r="N19" t="n">
        <v>49.61</v>
      </c>
      <c r="O19" t="n">
        <v>27612.53</v>
      </c>
      <c r="P19" t="n">
        <v>582.61</v>
      </c>
      <c r="Q19" t="n">
        <v>796.47</v>
      </c>
      <c r="R19" t="n">
        <v>141.5</v>
      </c>
      <c r="S19" t="n">
        <v>102.58</v>
      </c>
      <c r="T19" t="n">
        <v>15346.9</v>
      </c>
      <c r="U19" t="n">
        <v>0.72</v>
      </c>
      <c r="V19" t="n">
        <v>0.87</v>
      </c>
      <c r="W19" t="n">
        <v>12.31</v>
      </c>
      <c r="X19" t="n">
        <v>0.9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2.1535</v>
      </c>
      <c r="E20" t="n">
        <v>46.44</v>
      </c>
      <c r="F20" t="n">
        <v>43.02</v>
      </c>
      <c r="G20" t="n">
        <v>112.24</v>
      </c>
      <c r="H20" t="n">
        <v>1.51</v>
      </c>
      <c r="I20" t="n">
        <v>23</v>
      </c>
      <c r="J20" t="n">
        <v>223.65</v>
      </c>
      <c r="K20" t="n">
        <v>54.38</v>
      </c>
      <c r="L20" t="n">
        <v>19</v>
      </c>
      <c r="M20" t="n">
        <v>21</v>
      </c>
      <c r="N20" t="n">
        <v>50.27</v>
      </c>
      <c r="O20" t="n">
        <v>27817.81</v>
      </c>
      <c r="P20" t="n">
        <v>579.3099999999999</v>
      </c>
      <c r="Q20" t="n">
        <v>796.34</v>
      </c>
      <c r="R20" t="n">
        <v>138.25</v>
      </c>
      <c r="S20" t="n">
        <v>102.58</v>
      </c>
      <c r="T20" t="n">
        <v>13730.48</v>
      </c>
      <c r="U20" t="n">
        <v>0.74</v>
      </c>
      <c r="V20" t="n">
        <v>0.87</v>
      </c>
      <c r="W20" t="n">
        <v>12.31</v>
      </c>
      <c r="X20" t="n">
        <v>0.8100000000000001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2.157</v>
      </c>
      <c r="E21" t="n">
        <v>46.36</v>
      </c>
      <c r="F21" t="n">
        <v>42.99</v>
      </c>
      <c r="G21" t="n">
        <v>117.24</v>
      </c>
      <c r="H21" t="n">
        <v>1.58</v>
      </c>
      <c r="I21" t="n">
        <v>22</v>
      </c>
      <c r="J21" t="n">
        <v>225.32</v>
      </c>
      <c r="K21" t="n">
        <v>54.38</v>
      </c>
      <c r="L21" t="n">
        <v>20</v>
      </c>
      <c r="M21" t="n">
        <v>20</v>
      </c>
      <c r="N21" t="n">
        <v>50.95</v>
      </c>
      <c r="O21" t="n">
        <v>28023.89</v>
      </c>
      <c r="P21" t="n">
        <v>578.17</v>
      </c>
      <c r="Q21" t="n">
        <v>796.36</v>
      </c>
      <c r="R21" t="n">
        <v>137.29</v>
      </c>
      <c r="S21" t="n">
        <v>102.58</v>
      </c>
      <c r="T21" t="n">
        <v>13255.55</v>
      </c>
      <c r="U21" t="n">
        <v>0.75</v>
      </c>
      <c r="V21" t="n">
        <v>0.88</v>
      </c>
      <c r="W21" t="n">
        <v>12.3</v>
      </c>
      <c r="X21" t="n">
        <v>0.77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2.1597</v>
      </c>
      <c r="E22" t="n">
        <v>46.3</v>
      </c>
      <c r="F22" t="n">
        <v>42.97</v>
      </c>
      <c r="G22" t="n">
        <v>122.77</v>
      </c>
      <c r="H22" t="n">
        <v>1.64</v>
      </c>
      <c r="I22" t="n">
        <v>21</v>
      </c>
      <c r="J22" t="n">
        <v>227</v>
      </c>
      <c r="K22" t="n">
        <v>54.38</v>
      </c>
      <c r="L22" t="n">
        <v>21</v>
      </c>
      <c r="M22" t="n">
        <v>19</v>
      </c>
      <c r="N22" t="n">
        <v>51.62</v>
      </c>
      <c r="O22" t="n">
        <v>28230.92</v>
      </c>
      <c r="P22" t="n">
        <v>576.6</v>
      </c>
      <c r="Q22" t="n">
        <v>796.4</v>
      </c>
      <c r="R22" t="n">
        <v>136.59</v>
      </c>
      <c r="S22" t="n">
        <v>102.58</v>
      </c>
      <c r="T22" t="n">
        <v>12911.54</v>
      </c>
      <c r="U22" t="n">
        <v>0.75</v>
      </c>
      <c r="V22" t="n">
        <v>0.88</v>
      </c>
      <c r="W22" t="n">
        <v>12.31</v>
      </c>
      <c r="X22" t="n">
        <v>0.76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2.1645</v>
      </c>
      <c r="E23" t="n">
        <v>46.2</v>
      </c>
      <c r="F23" t="n">
        <v>42.91</v>
      </c>
      <c r="G23" t="n">
        <v>128.72</v>
      </c>
      <c r="H23" t="n">
        <v>1.71</v>
      </c>
      <c r="I23" t="n">
        <v>20</v>
      </c>
      <c r="J23" t="n">
        <v>228.69</v>
      </c>
      <c r="K23" t="n">
        <v>54.38</v>
      </c>
      <c r="L23" t="n">
        <v>22</v>
      </c>
      <c r="M23" t="n">
        <v>18</v>
      </c>
      <c r="N23" t="n">
        <v>52.31</v>
      </c>
      <c r="O23" t="n">
        <v>28438.91</v>
      </c>
      <c r="P23" t="n">
        <v>573.86</v>
      </c>
      <c r="Q23" t="n">
        <v>796.34</v>
      </c>
      <c r="R23" t="n">
        <v>134.66</v>
      </c>
      <c r="S23" t="n">
        <v>102.58</v>
      </c>
      <c r="T23" t="n">
        <v>11951.88</v>
      </c>
      <c r="U23" t="n">
        <v>0.76</v>
      </c>
      <c r="V23" t="n">
        <v>0.88</v>
      </c>
      <c r="W23" t="n">
        <v>12.3</v>
      </c>
      <c r="X23" t="n">
        <v>0.6899999999999999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2.1674</v>
      </c>
      <c r="E24" t="n">
        <v>46.14</v>
      </c>
      <c r="F24" t="n">
        <v>42.88</v>
      </c>
      <c r="G24" t="n">
        <v>135.42</v>
      </c>
      <c r="H24" t="n">
        <v>1.77</v>
      </c>
      <c r="I24" t="n">
        <v>19</v>
      </c>
      <c r="J24" t="n">
        <v>230.38</v>
      </c>
      <c r="K24" t="n">
        <v>54.38</v>
      </c>
      <c r="L24" t="n">
        <v>23</v>
      </c>
      <c r="M24" t="n">
        <v>17</v>
      </c>
      <c r="N24" t="n">
        <v>53</v>
      </c>
      <c r="O24" t="n">
        <v>28647.87</v>
      </c>
      <c r="P24" t="n">
        <v>572.62</v>
      </c>
      <c r="Q24" t="n">
        <v>796.42</v>
      </c>
      <c r="R24" t="n">
        <v>133.69</v>
      </c>
      <c r="S24" t="n">
        <v>102.58</v>
      </c>
      <c r="T24" t="n">
        <v>11473.54</v>
      </c>
      <c r="U24" t="n">
        <v>0.77</v>
      </c>
      <c r="V24" t="n">
        <v>0.88</v>
      </c>
      <c r="W24" t="n">
        <v>12.3</v>
      </c>
      <c r="X24" t="n">
        <v>0.67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2.1711</v>
      </c>
      <c r="E25" t="n">
        <v>46.06</v>
      </c>
      <c r="F25" t="n">
        <v>42.84</v>
      </c>
      <c r="G25" t="n">
        <v>142.81</v>
      </c>
      <c r="H25" t="n">
        <v>1.84</v>
      </c>
      <c r="I25" t="n">
        <v>18</v>
      </c>
      <c r="J25" t="n">
        <v>232.08</v>
      </c>
      <c r="K25" t="n">
        <v>54.38</v>
      </c>
      <c r="L25" t="n">
        <v>24</v>
      </c>
      <c r="M25" t="n">
        <v>16</v>
      </c>
      <c r="N25" t="n">
        <v>53.71</v>
      </c>
      <c r="O25" t="n">
        <v>28857.81</v>
      </c>
      <c r="P25" t="n">
        <v>568.97</v>
      </c>
      <c r="Q25" t="n">
        <v>796.36</v>
      </c>
      <c r="R25" t="n">
        <v>132.47</v>
      </c>
      <c r="S25" t="n">
        <v>102.58</v>
      </c>
      <c r="T25" t="n">
        <v>10867.26</v>
      </c>
      <c r="U25" t="n">
        <v>0.77</v>
      </c>
      <c r="V25" t="n">
        <v>0.88</v>
      </c>
      <c r="W25" t="n">
        <v>12.3</v>
      </c>
      <c r="X25" t="n">
        <v>0.63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2.1708</v>
      </c>
      <c r="E26" t="n">
        <v>46.07</v>
      </c>
      <c r="F26" t="n">
        <v>42.85</v>
      </c>
      <c r="G26" t="n">
        <v>142.83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569.84</v>
      </c>
      <c r="Q26" t="n">
        <v>796.42</v>
      </c>
      <c r="R26" t="n">
        <v>132.55</v>
      </c>
      <c r="S26" t="n">
        <v>102.58</v>
      </c>
      <c r="T26" t="n">
        <v>10905.74</v>
      </c>
      <c r="U26" t="n">
        <v>0.77</v>
      </c>
      <c r="V26" t="n">
        <v>0.88</v>
      </c>
      <c r="W26" t="n">
        <v>12.3</v>
      </c>
      <c r="X26" t="n">
        <v>0.64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2.1747</v>
      </c>
      <c r="E27" t="n">
        <v>45.98</v>
      </c>
      <c r="F27" t="n">
        <v>42.81</v>
      </c>
      <c r="G27" t="n">
        <v>151.08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567.1</v>
      </c>
      <c r="Q27" t="n">
        <v>796.35</v>
      </c>
      <c r="R27" t="n">
        <v>131.24</v>
      </c>
      <c r="S27" t="n">
        <v>102.58</v>
      </c>
      <c r="T27" t="n">
        <v>10255.54</v>
      </c>
      <c r="U27" t="n">
        <v>0.78</v>
      </c>
      <c r="V27" t="n">
        <v>0.88</v>
      </c>
      <c r="W27" t="n">
        <v>12.3</v>
      </c>
      <c r="X27" t="n">
        <v>0.59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2.1787</v>
      </c>
      <c r="E28" t="n">
        <v>45.9</v>
      </c>
      <c r="F28" t="n">
        <v>42.76</v>
      </c>
      <c r="G28" t="n">
        <v>160.35</v>
      </c>
      <c r="H28" t="n">
        <v>2.02</v>
      </c>
      <c r="I28" t="n">
        <v>16</v>
      </c>
      <c r="J28" t="n">
        <v>237.24</v>
      </c>
      <c r="K28" t="n">
        <v>54.38</v>
      </c>
      <c r="L28" t="n">
        <v>27</v>
      </c>
      <c r="M28" t="n">
        <v>14</v>
      </c>
      <c r="N28" t="n">
        <v>55.86</v>
      </c>
      <c r="O28" t="n">
        <v>29493.67</v>
      </c>
      <c r="P28" t="n">
        <v>563.76</v>
      </c>
      <c r="Q28" t="n">
        <v>796.35</v>
      </c>
      <c r="R28" t="n">
        <v>129.61</v>
      </c>
      <c r="S28" t="n">
        <v>102.58</v>
      </c>
      <c r="T28" t="n">
        <v>9444.73</v>
      </c>
      <c r="U28" t="n">
        <v>0.79</v>
      </c>
      <c r="V28" t="n">
        <v>0.88</v>
      </c>
      <c r="W28" t="n">
        <v>12.3</v>
      </c>
      <c r="X28" t="n">
        <v>0.55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2.1783</v>
      </c>
      <c r="E29" t="n">
        <v>45.91</v>
      </c>
      <c r="F29" t="n">
        <v>42.77</v>
      </c>
      <c r="G29" t="n">
        <v>160.38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563.64</v>
      </c>
      <c r="Q29" t="n">
        <v>796.34</v>
      </c>
      <c r="R29" t="n">
        <v>129.83</v>
      </c>
      <c r="S29" t="n">
        <v>102.58</v>
      </c>
      <c r="T29" t="n">
        <v>9559.25</v>
      </c>
      <c r="U29" t="n">
        <v>0.79</v>
      </c>
      <c r="V29" t="n">
        <v>0.88</v>
      </c>
      <c r="W29" t="n">
        <v>12.3</v>
      </c>
      <c r="X29" t="n">
        <v>0.5600000000000001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2.1823</v>
      </c>
      <c r="E30" t="n">
        <v>45.82</v>
      </c>
      <c r="F30" t="n">
        <v>42.72</v>
      </c>
      <c r="G30" t="n">
        <v>170.89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561.55</v>
      </c>
      <c r="Q30" t="n">
        <v>796.37</v>
      </c>
      <c r="R30" t="n">
        <v>128.46</v>
      </c>
      <c r="S30" t="n">
        <v>102.58</v>
      </c>
      <c r="T30" t="n">
        <v>8876.790000000001</v>
      </c>
      <c r="U30" t="n">
        <v>0.8</v>
      </c>
      <c r="V30" t="n">
        <v>0.88</v>
      </c>
      <c r="W30" t="n">
        <v>12.29</v>
      </c>
      <c r="X30" t="n">
        <v>0.51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2.1815</v>
      </c>
      <c r="E31" t="n">
        <v>45.84</v>
      </c>
      <c r="F31" t="n">
        <v>42.74</v>
      </c>
      <c r="G31" t="n">
        <v>170.96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13</v>
      </c>
      <c r="N31" t="n">
        <v>58.1</v>
      </c>
      <c r="O31" t="n">
        <v>30139.04</v>
      </c>
      <c r="P31" t="n">
        <v>560.87</v>
      </c>
      <c r="Q31" t="n">
        <v>796.35</v>
      </c>
      <c r="R31" t="n">
        <v>128.83</v>
      </c>
      <c r="S31" t="n">
        <v>102.58</v>
      </c>
      <c r="T31" t="n">
        <v>9060.540000000001</v>
      </c>
      <c r="U31" t="n">
        <v>0.8</v>
      </c>
      <c r="V31" t="n">
        <v>0.88</v>
      </c>
      <c r="W31" t="n">
        <v>12.3</v>
      </c>
      <c r="X31" t="n">
        <v>0.53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2.1855</v>
      </c>
      <c r="E32" t="n">
        <v>45.76</v>
      </c>
      <c r="F32" t="n">
        <v>42.69</v>
      </c>
      <c r="G32" t="n">
        <v>182.97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559.09</v>
      </c>
      <c r="Q32" t="n">
        <v>796.39</v>
      </c>
      <c r="R32" t="n">
        <v>127.53</v>
      </c>
      <c r="S32" t="n">
        <v>102.58</v>
      </c>
      <c r="T32" t="n">
        <v>8419.629999999999</v>
      </c>
      <c r="U32" t="n">
        <v>0.8</v>
      </c>
      <c r="V32" t="n">
        <v>0.88</v>
      </c>
      <c r="W32" t="n">
        <v>12.29</v>
      </c>
      <c r="X32" t="n">
        <v>0.48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2.1857</v>
      </c>
      <c r="E33" t="n">
        <v>45.75</v>
      </c>
      <c r="F33" t="n">
        <v>42.69</v>
      </c>
      <c r="G33" t="n">
        <v>182.96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12</v>
      </c>
      <c r="N33" t="n">
        <v>59.63</v>
      </c>
      <c r="O33" t="n">
        <v>30574.64</v>
      </c>
      <c r="P33" t="n">
        <v>558.9</v>
      </c>
      <c r="Q33" t="n">
        <v>796.38</v>
      </c>
      <c r="R33" t="n">
        <v>127.25</v>
      </c>
      <c r="S33" t="n">
        <v>102.58</v>
      </c>
      <c r="T33" t="n">
        <v>8279.450000000001</v>
      </c>
      <c r="U33" t="n">
        <v>0.8100000000000001</v>
      </c>
      <c r="V33" t="n">
        <v>0.88</v>
      </c>
      <c r="W33" t="n">
        <v>12.29</v>
      </c>
      <c r="X33" t="n">
        <v>0.48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2.1894</v>
      </c>
      <c r="E34" t="n">
        <v>45.68</v>
      </c>
      <c r="F34" t="n">
        <v>42.65</v>
      </c>
      <c r="G34" t="n">
        <v>196.86</v>
      </c>
      <c r="H34" t="n">
        <v>2.37</v>
      </c>
      <c r="I34" t="n">
        <v>13</v>
      </c>
      <c r="J34" t="n">
        <v>247.78</v>
      </c>
      <c r="K34" t="n">
        <v>54.38</v>
      </c>
      <c r="L34" t="n">
        <v>33</v>
      </c>
      <c r="M34" t="n">
        <v>11</v>
      </c>
      <c r="N34" t="n">
        <v>60.41</v>
      </c>
      <c r="O34" t="n">
        <v>30794.11</v>
      </c>
      <c r="P34" t="n">
        <v>552.8</v>
      </c>
      <c r="Q34" t="n">
        <v>796.36</v>
      </c>
      <c r="R34" t="n">
        <v>125.88</v>
      </c>
      <c r="S34" t="n">
        <v>102.58</v>
      </c>
      <c r="T34" t="n">
        <v>7597.45</v>
      </c>
      <c r="U34" t="n">
        <v>0.8100000000000001</v>
      </c>
      <c r="V34" t="n">
        <v>0.88</v>
      </c>
      <c r="W34" t="n">
        <v>12.3</v>
      </c>
      <c r="X34" t="n">
        <v>0.44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2.1889</v>
      </c>
      <c r="E35" t="n">
        <v>45.68</v>
      </c>
      <c r="F35" t="n">
        <v>42.66</v>
      </c>
      <c r="G35" t="n">
        <v>196.9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11</v>
      </c>
      <c r="N35" t="n">
        <v>61.2</v>
      </c>
      <c r="O35" t="n">
        <v>31014.73</v>
      </c>
      <c r="P35" t="n">
        <v>556.36</v>
      </c>
      <c r="Q35" t="n">
        <v>796.35</v>
      </c>
      <c r="R35" t="n">
        <v>126.44</v>
      </c>
      <c r="S35" t="n">
        <v>102.58</v>
      </c>
      <c r="T35" t="n">
        <v>7877.08</v>
      </c>
      <c r="U35" t="n">
        <v>0.8100000000000001</v>
      </c>
      <c r="V35" t="n">
        <v>0.88</v>
      </c>
      <c r="W35" t="n">
        <v>12.29</v>
      </c>
      <c r="X35" t="n">
        <v>0.45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2.1884</v>
      </c>
      <c r="E36" t="n">
        <v>45.7</v>
      </c>
      <c r="F36" t="n">
        <v>42.67</v>
      </c>
      <c r="G36" t="n">
        <v>196.96</v>
      </c>
      <c r="H36" t="n">
        <v>2.48</v>
      </c>
      <c r="I36" t="n">
        <v>13</v>
      </c>
      <c r="J36" t="n">
        <v>251.37</v>
      </c>
      <c r="K36" t="n">
        <v>54.38</v>
      </c>
      <c r="L36" t="n">
        <v>35</v>
      </c>
      <c r="M36" t="n">
        <v>11</v>
      </c>
      <c r="N36" t="n">
        <v>61.99</v>
      </c>
      <c r="O36" t="n">
        <v>31236.5</v>
      </c>
      <c r="P36" t="n">
        <v>556.54</v>
      </c>
      <c r="Q36" t="n">
        <v>796.39</v>
      </c>
      <c r="R36" t="n">
        <v>126.87</v>
      </c>
      <c r="S36" t="n">
        <v>102.58</v>
      </c>
      <c r="T36" t="n">
        <v>8093.23</v>
      </c>
      <c r="U36" t="n">
        <v>0.8100000000000001</v>
      </c>
      <c r="V36" t="n">
        <v>0.88</v>
      </c>
      <c r="W36" t="n">
        <v>12.29</v>
      </c>
      <c r="X36" t="n">
        <v>0.46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2.1933</v>
      </c>
      <c r="E37" t="n">
        <v>45.59</v>
      </c>
      <c r="F37" t="n">
        <v>42.61</v>
      </c>
      <c r="G37" t="n">
        <v>213.05</v>
      </c>
      <c r="H37" t="n">
        <v>2.53</v>
      </c>
      <c r="I37" t="n">
        <v>12</v>
      </c>
      <c r="J37" t="n">
        <v>253.18</v>
      </c>
      <c r="K37" t="n">
        <v>54.38</v>
      </c>
      <c r="L37" t="n">
        <v>36</v>
      </c>
      <c r="M37" t="n">
        <v>10</v>
      </c>
      <c r="N37" t="n">
        <v>62.8</v>
      </c>
      <c r="O37" t="n">
        <v>31459.45</v>
      </c>
      <c r="P37" t="n">
        <v>550.04</v>
      </c>
      <c r="Q37" t="n">
        <v>796.38</v>
      </c>
      <c r="R37" t="n">
        <v>124.72</v>
      </c>
      <c r="S37" t="n">
        <v>102.58</v>
      </c>
      <c r="T37" t="n">
        <v>7021.92</v>
      </c>
      <c r="U37" t="n">
        <v>0.82</v>
      </c>
      <c r="V37" t="n">
        <v>0.88</v>
      </c>
      <c r="W37" t="n">
        <v>12.29</v>
      </c>
      <c r="X37" t="n">
        <v>0.4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2.1926</v>
      </c>
      <c r="E38" t="n">
        <v>45.61</v>
      </c>
      <c r="F38" t="n">
        <v>42.62</v>
      </c>
      <c r="G38" t="n">
        <v>213.12</v>
      </c>
      <c r="H38" t="n">
        <v>2.58</v>
      </c>
      <c r="I38" t="n">
        <v>12</v>
      </c>
      <c r="J38" t="n">
        <v>255</v>
      </c>
      <c r="K38" t="n">
        <v>54.38</v>
      </c>
      <c r="L38" t="n">
        <v>37</v>
      </c>
      <c r="M38" t="n">
        <v>10</v>
      </c>
      <c r="N38" t="n">
        <v>63.62</v>
      </c>
      <c r="O38" t="n">
        <v>31683.59</v>
      </c>
      <c r="P38" t="n">
        <v>551.61</v>
      </c>
      <c r="Q38" t="n">
        <v>796.3200000000001</v>
      </c>
      <c r="R38" t="n">
        <v>125.19</v>
      </c>
      <c r="S38" t="n">
        <v>102.58</v>
      </c>
      <c r="T38" t="n">
        <v>7255.51</v>
      </c>
      <c r="U38" t="n">
        <v>0.82</v>
      </c>
      <c r="V38" t="n">
        <v>0.88</v>
      </c>
      <c r="W38" t="n">
        <v>12.29</v>
      </c>
      <c r="X38" t="n">
        <v>0.41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2.1928</v>
      </c>
      <c r="E39" t="n">
        <v>45.6</v>
      </c>
      <c r="F39" t="n">
        <v>42.62</v>
      </c>
      <c r="G39" t="n">
        <v>213.1</v>
      </c>
      <c r="H39" t="n">
        <v>2.63</v>
      </c>
      <c r="I39" t="n">
        <v>12</v>
      </c>
      <c r="J39" t="n">
        <v>256.82</v>
      </c>
      <c r="K39" t="n">
        <v>54.38</v>
      </c>
      <c r="L39" t="n">
        <v>38</v>
      </c>
      <c r="M39" t="n">
        <v>10</v>
      </c>
      <c r="N39" t="n">
        <v>64.45</v>
      </c>
      <c r="O39" t="n">
        <v>31909.08</v>
      </c>
      <c r="P39" t="n">
        <v>551.41</v>
      </c>
      <c r="Q39" t="n">
        <v>796.35</v>
      </c>
      <c r="R39" t="n">
        <v>125.09</v>
      </c>
      <c r="S39" t="n">
        <v>102.58</v>
      </c>
      <c r="T39" t="n">
        <v>7208.7</v>
      </c>
      <c r="U39" t="n">
        <v>0.82</v>
      </c>
      <c r="V39" t="n">
        <v>0.88</v>
      </c>
      <c r="W39" t="n">
        <v>12.29</v>
      </c>
      <c r="X39" t="n">
        <v>0.41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2.1967</v>
      </c>
      <c r="E40" t="n">
        <v>45.52</v>
      </c>
      <c r="F40" t="n">
        <v>42.58</v>
      </c>
      <c r="G40" t="n">
        <v>232.24</v>
      </c>
      <c r="H40" t="n">
        <v>2.68</v>
      </c>
      <c r="I40" t="n">
        <v>11</v>
      </c>
      <c r="J40" t="n">
        <v>258.66</v>
      </c>
      <c r="K40" t="n">
        <v>54.38</v>
      </c>
      <c r="L40" t="n">
        <v>39</v>
      </c>
      <c r="M40" t="n">
        <v>9</v>
      </c>
      <c r="N40" t="n">
        <v>65.28</v>
      </c>
      <c r="O40" t="n">
        <v>32135.68</v>
      </c>
      <c r="P40" t="n">
        <v>545.16</v>
      </c>
      <c r="Q40" t="n">
        <v>796.33</v>
      </c>
      <c r="R40" t="n">
        <v>123.6</v>
      </c>
      <c r="S40" t="n">
        <v>102.58</v>
      </c>
      <c r="T40" t="n">
        <v>6465.51</v>
      </c>
      <c r="U40" t="n">
        <v>0.83</v>
      </c>
      <c r="V40" t="n">
        <v>0.88</v>
      </c>
      <c r="W40" t="n">
        <v>12.29</v>
      </c>
      <c r="X40" t="n">
        <v>0.36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2.1964</v>
      </c>
      <c r="E41" t="n">
        <v>45.53</v>
      </c>
      <c r="F41" t="n">
        <v>42.58</v>
      </c>
      <c r="G41" t="n">
        <v>232.28</v>
      </c>
      <c r="H41" t="n">
        <v>2.73</v>
      </c>
      <c r="I41" t="n">
        <v>11</v>
      </c>
      <c r="J41" t="n">
        <v>260.51</v>
      </c>
      <c r="K41" t="n">
        <v>54.38</v>
      </c>
      <c r="L41" t="n">
        <v>40</v>
      </c>
      <c r="M41" t="n">
        <v>9</v>
      </c>
      <c r="N41" t="n">
        <v>66.13</v>
      </c>
      <c r="O41" t="n">
        <v>32363.54</v>
      </c>
      <c r="P41" t="n">
        <v>547.62</v>
      </c>
      <c r="Q41" t="n">
        <v>796.35</v>
      </c>
      <c r="R41" t="n">
        <v>123.74</v>
      </c>
      <c r="S41" t="n">
        <v>102.58</v>
      </c>
      <c r="T41" t="n">
        <v>6536.64</v>
      </c>
      <c r="U41" t="n">
        <v>0.83</v>
      </c>
      <c r="V41" t="n">
        <v>0.88</v>
      </c>
      <c r="W41" t="n">
        <v>12.29</v>
      </c>
      <c r="X41" t="n">
        <v>0.37</v>
      </c>
      <c r="Y41" t="n">
        <v>1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1.5728</v>
      </c>
      <c r="E42" t="n">
        <v>63.58</v>
      </c>
      <c r="F42" t="n">
        <v>55.24</v>
      </c>
      <c r="G42" t="n">
        <v>9.779999999999999</v>
      </c>
      <c r="H42" t="n">
        <v>0.2</v>
      </c>
      <c r="I42" t="n">
        <v>339</v>
      </c>
      <c r="J42" t="n">
        <v>89.87</v>
      </c>
      <c r="K42" t="n">
        <v>37.55</v>
      </c>
      <c r="L42" t="n">
        <v>1</v>
      </c>
      <c r="M42" t="n">
        <v>337</v>
      </c>
      <c r="N42" t="n">
        <v>11.32</v>
      </c>
      <c r="O42" t="n">
        <v>11317.98</v>
      </c>
      <c r="P42" t="n">
        <v>467.47</v>
      </c>
      <c r="Q42" t="n">
        <v>797.09</v>
      </c>
      <c r="R42" t="n">
        <v>545.9299999999999</v>
      </c>
      <c r="S42" t="n">
        <v>102.58</v>
      </c>
      <c r="T42" t="n">
        <v>215990.46</v>
      </c>
      <c r="U42" t="n">
        <v>0.19</v>
      </c>
      <c r="V42" t="n">
        <v>0.68</v>
      </c>
      <c r="W42" t="n">
        <v>12.83</v>
      </c>
      <c r="X42" t="n">
        <v>13</v>
      </c>
      <c r="Y42" t="n">
        <v>1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1.9122</v>
      </c>
      <c r="E43" t="n">
        <v>52.3</v>
      </c>
      <c r="F43" t="n">
        <v>47.64</v>
      </c>
      <c r="G43" t="n">
        <v>19.85</v>
      </c>
      <c r="H43" t="n">
        <v>0.39</v>
      </c>
      <c r="I43" t="n">
        <v>144</v>
      </c>
      <c r="J43" t="n">
        <v>91.09999999999999</v>
      </c>
      <c r="K43" t="n">
        <v>37.55</v>
      </c>
      <c r="L43" t="n">
        <v>2</v>
      </c>
      <c r="M43" t="n">
        <v>142</v>
      </c>
      <c r="N43" t="n">
        <v>11.54</v>
      </c>
      <c r="O43" t="n">
        <v>11468.97</v>
      </c>
      <c r="P43" t="n">
        <v>397.83</v>
      </c>
      <c r="Q43" t="n">
        <v>796.8</v>
      </c>
      <c r="R43" t="n">
        <v>292.01</v>
      </c>
      <c r="S43" t="n">
        <v>102.58</v>
      </c>
      <c r="T43" t="n">
        <v>90007.00999999999</v>
      </c>
      <c r="U43" t="n">
        <v>0.35</v>
      </c>
      <c r="V43" t="n">
        <v>0.79</v>
      </c>
      <c r="W43" t="n">
        <v>12.51</v>
      </c>
      <c r="X43" t="n">
        <v>5.41</v>
      </c>
      <c r="Y43" t="n">
        <v>1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2.0304</v>
      </c>
      <c r="E44" t="n">
        <v>49.25</v>
      </c>
      <c r="F44" t="n">
        <v>45.59</v>
      </c>
      <c r="G44" t="n">
        <v>30.06</v>
      </c>
      <c r="H44" t="n">
        <v>0.57</v>
      </c>
      <c r="I44" t="n">
        <v>91</v>
      </c>
      <c r="J44" t="n">
        <v>92.31999999999999</v>
      </c>
      <c r="K44" t="n">
        <v>37.55</v>
      </c>
      <c r="L44" t="n">
        <v>3</v>
      </c>
      <c r="M44" t="n">
        <v>89</v>
      </c>
      <c r="N44" t="n">
        <v>11.77</v>
      </c>
      <c r="O44" t="n">
        <v>11620.34</v>
      </c>
      <c r="P44" t="n">
        <v>375.09</v>
      </c>
      <c r="Q44" t="n">
        <v>796.64</v>
      </c>
      <c r="R44" t="n">
        <v>224.09</v>
      </c>
      <c r="S44" t="n">
        <v>102.58</v>
      </c>
      <c r="T44" t="n">
        <v>56312.8</v>
      </c>
      <c r="U44" t="n">
        <v>0.46</v>
      </c>
      <c r="V44" t="n">
        <v>0.83</v>
      </c>
      <c r="W44" t="n">
        <v>12.42</v>
      </c>
      <c r="X44" t="n">
        <v>3.37</v>
      </c>
      <c r="Y44" t="n">
        <v>1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2.089</v>
      </c>
      <c r="E45" t="n">
        <v>47.87</v>
      </c>
      <c r="F45" t="n">
        <v>44.68</v>
      </c>
      <c r="G45" t="n">
        <v>40.62</v>
      </c>
      <c r="H45" t="n">
        <v>0.75</v>
      </c>
      <c r="I45" t="n">
        <v>66</v>
      </c>
      <c r="J45" t="n">
        <v>93.55</v>
      </c>
      <c r="K45" t="n">
        <v>37.55</v>
      </c>
      <c r="L45" t="n">
        <v>4</v>
      </c>
      <c r="M45" t="n">
        <v>64</v>
      </c>
      <c r="N45" t="n">
        <v>12</v>
      </c>
      <c r="O45" t="n">
        <v>11772.07</v>
      </c>
      <c r="P45" t="n">
        <v>361.34</v>
      </c>
      <c r="Q45" t="n">
        <v>796.49</v>
      </c>
      <c r="R45" t="n">
        <v>193.52</v>
      </c>
      <c r="S45" t="n">
        <v>102.58</v>
      </c>
      <c r="T45" t="n">
        <v>41150.88</v>
      </c>
      <c r="U45" t="n">
        <v>0.53</v>
      </c>
      <c r="V45" t="n">
        <v>0.84</v>
      </c>
      <c r="W45" t="n">
        <v>12.39</v>
      </c>
      <c r="X45" t="n">
        <v>2.47</v>
      </c>
      <c r="Y45" t="n">
        <v>1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2.1258</v>
      </c>
      <c r="E46" t="n">
        <v>47.04</v>
      </c>
      <c r="F46" t="n">
        <v>44.12</v>
      </c>
      <c r="G46" t="n">
        <v>50.91</v>
      </c>
      <c r="H46" t="n">
        <v>0.93</v>
      </c>
      <c r="I46" t="n">
        <v>52</v>
      </c>
      <c r="J46" t="n">
        <v>94.79000000000001</v>
      </c>
      <c r="K46" t="n">
        <v>37.55</v>
      </c>
      <c r="L46" t="n">
        <v>5</v>
      </c>
      <c r="M46" t="n">
        <v>50</v>
      </c>
      <c r="N46" t="n">
        <v>12.23</v>
      </c>
      <c r="O46" t="n">
        <v>11924.18</v>
      </c>
      <c r="P46" t="n">
        <v>351.12</v>
      </c>
      <c r="Q46" t="n">
        <v>796.41</v>
      </c>
      <c r="R46" t="n">
        <v>174.8</v>
      </c>
      <c r="S46" t="n">
        <v>102.58</v>
      </c>
      <c r="T46" t="n">
        <v>31863.49</v>
      </c>
      <c r="U46" t="n">
        <v>0.59</v>
      </c>
      <c r="V46" t="n">
        <v>0.85</v>
      </c>
      <c r="W46" t="n">
        <v>12.36</v>
      </c>
      <c r="X46" t="n">
        <v>1.9</v>
      </c>
      <c r="Y46" t="n">
        <v>1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2.1511</v>
      </c>
      <c r="E47" t="n">
        <v>46.49</v>
      </c>
      <c r="F47" t="n">
        <v>43.75</v>
      </c>
      <c r="G47" t="n">
        <v>62.51</v>
      </c>
      <c r="H47" t="n">
        <v>1.1</v>
      </c>
      <c r="I47" t="n">
        <v>42</v>
      </c>
      <c r="J47" t="n">
        <v>96.02</v>
      </c>
      <c r="K47" t="n">
        <v>37.55</v>
      </c>
      <c r="L47" t="n">
        <v>6</v>
      </c>
      <c r="M47" t="n">
        <v>40</v>
      </c>
      <c r="N47" t="n">
        <v>12.47</v>
      </c>
      <c r="O47" t="n">
        <v>12076.67</v>
      </c>
      <c r="P47" t="n">
        <v>341.99</v>
      </c>
      <c r="Q47" t="n">
        <v>796.47</v>
      </c>
      <c r="R47" t="n">
        <v>162.63</v>
      </c>
      <c r="S47" t="n">
        <v>102.58</v>
      </c>
      <c r="T47" t="n">
        <v>25827.8</v>
      </c>
      <c r="U47" t="n">
        <v>0.63</v>
      </c>
      <c r="V47" t="n">
        <v>0.86</v>
      </c>
      <c r="W47" t="n">
        <v>12.34</v>
      </c>
      <c r="X47" t="n">
        <v>1.54</v>
      </c>
      <c r="Y47" t="n">
        <v>1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2.1667</v>
      </c>
      <c r="E48" t="n">
        <v>46.15</v>
      </c>
      <c r="F48" t="n">
        <v>43.53</v>
      </c>
      <c r="G48" t="n">
        <v>72.55</v>
      </c>
      <c r="H48" t="n">
        <v>1.27</v>
      </c>
      <c r="I48" t="n">
        <v>36</v>
      </c>
      <c r="J48" t="n">
        <v>97.26000000000001</v>
      </c>
      <c r="K48" t="n">
        <v>37.55</v>
      </c>
      <c r="L48" t="n">
        <v>7</v>
      </c>
      <c r="M48" t="n">
        <v>34</v>
      </c>
      <c r="N48" t="n">
        <v>12.71</v>
      </c>
      <c r="O48" t="n">
        <v>12229.54</v>
      </c>
      <c r="P48" t="n">
        <v>333.7</v>
      </c>
      <c r="Q48" t="n">
        <v>796.46</v>
      </c>
      <c r="R48" t="n">
        <v>155.2</v>
      </c>
      <c r="S48" t="n">
        <v>102.58</v>
      </c>
      <c r="T48" t="n">
        <v>22141.07</v>
      </c>
      <c r="U48" t="n">
        <v>0.66</v>
      </c>
      <c r="V48" t="n">
        <v>0.86</v>
      </c>
      <c r="W48" t="n">
        <v>12.34</v>
      </c>
      <c r="X48" t="n">
        <v>1.32</v>
      </c>
      <c r="Y48" t="n">
        <v>1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2.1807</v>
      </c>
      <c r="E49" t="n">
        <v>45.86</v>
      </c>
      <c r="F49" t="n">
        <v>43.33</v>
      </c>
      <c r="G49" t="n">
        <v>83.87</v>
      </c>
      <c r="H49" t="n">
        <v>1.43</v>
      </c>
      <c r="I49" t="n">
        <v>31</v>
      </c>
      <c r="J49" t="n">
        <v>98.5</v>
      </c>
      <c r="K49" t="n">
        <v>37.55</v>
      </c>
      <c r="L49" t="n">
        <v>8</v>
      </c>
      <c r="M49" t="n">
        <v>29</v>
      </c>
      <c r="N49" t="n">
        <v>12.95</v>
      </c>
      <c r="O49" t="n">
        <v>12382.79</v>
      </c>
      <c r="P49" t="n">
        <v>325.43</v>
      </c>
      <c r="Q49" t="n">
        <v>796.37</v>
      </c>
      <c r="R49" t="n">
        <v>148.64</v>
      </c>
      <c r="S49" t="n">
        <v>102.58</v>
      </c>
      <c r="T49" t="n">
        <v>18886.82</v>
      </c>
      <c r="U49" t="n">
        <v>0.6899999999999999</v>
      </c>
      <c r="V49" t="n">
        <v>0.87</v>
      </c>
      <c r="W49" t="n">
        <v>12.32</v>
      </c>
      <c r="X49" t="n">
        <v>1.12</v>
      </c>
      <c r="Y49" t="n">
        <v>1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2.1919</v>
      </c>
      <c r="E50" t="n">
        <v>45.62</v>
      </c>
      <c r="F50" t="n">
        <v>43.17</v>
      </c>
      <c r="G50" t="n">
        <v>95.94</v>
      </c>
      <c r="H50" t="n">
        <v>1.59</v>
      </c>
      <c r="I50" t="n">
        <v>27</v>
      </c>
      <c r="J50" t="n">
        <v>99.75</v>
      </c>
      <c r="K50" t="n">
        <v>37.55</v>
      </c>
      <c r="L50" t="n">
        <v>9</v>
      </c>
      <c r="M50" t="n">
        <v>25</v>
      </c>
      <c r="N50" t="n">
        <v>13.2</v>
      </c>
      <c r="O50" t="n">
        <v>12536.43</v>
      </c>
      <c r="P50" t="n">
        <v>316.84</v>
      </c>
      <c r="Q50" t="n">
        <v>796.4299999999999</v>
      </c>
      <c r="R50" t="n">
        <v>143.35</v>
      </c>
      <c r="S50" t="n">
        <v>102.58</v>
      </c>
      <c r="T50" t="n">
        <v>16263.75</v>
      </c>
      <c r="U50" t="n">
        <v>0.72</v>
      </c>
      <c r="V50" t="n">
        <v>0.87</v>
      </c>
      <c r="W50" t="n">
        <v>12.31</v>
      </c>
      <c r="X50" t="n">
        <v>0.96</v>
      </c>
      <c r="Y50" t="n">
        <v>1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2.1995</v>
      </c>
      <c r="E51" t="n">
        <v>45.46</v>
      </c>
      <c r="F51" t="n">
        <v>43.07</v>
      </c>
      <c r="G51" t="n">
        <v>107.68</v>
      </c>
      <c r="H51" t="n">
        <v>1.74</v>
      </c>
      <c r="I51" t="n">
        <v>24</v>
      </c>
      <c r="J51" t="n">
        <v>101</v>
      </c>
      <c r="K51" t="n">
        <v>37.55</v>
      </c>
      <c r="L51" t="n">
        <v>10</v>
      </c>
      <c r="M51" t="n">
        <v>21</v>
      </c>
      <c r="N51" t="n">
        <v>13.45</v>
      </c>
      <c r="O51" t="n">
        <v>12690.46</v>
      </c>
      <c r="P51" t="n">
        <v>308.15</v>
      </c>
      <c r="Q51" t="n">
        <v>796.39</v>
      </c>
      <c r="R51" t="n">
        <v>140.1</v>
      </c>
      <c r="S51" t="n">
        <v>102.58</v>
      </c>
      <c r="T51" t="n">
        <v>14652.93</v>
      </c>
      <c r="U51" t="n">
        <v>0.73</v>
      </c>
      <c r="V51" t="n">
        <v>0.87</v>
      </c>
      <c r="W51" t="n">
        <v>12.31</v>
      </c>
      <c r="X51" t="n">
        <v>0.86</v>
      </c>
      <c r="Y51" t="n">
        <v>1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2.2045</v>
      </c>
      <c r="E52" t="n">
        <v>45.36</v>
      </c>
      <c r="F52" t="n">
        <v>43.01</v>
      </c>
      <c r="G52" t="n">
        <v>117.29</v>
      </c>
      <c r="H52" t="n">
        <v>1.89</v>
      </c>
      <c r="I52" t="n">
        <v>22</v>
      </c>
      <c r="J52" t="n">
        <v>102.25</v>
      </c>
      <c r="K52" t="n">
        <v>37.55</v>
      </c>
      <c r="L52" t="n">
        <v>11</v>
      </c>
      <c r="M52" t="n">
        <v>9</v>
      </c>
      <c r="N52" t="n">
        <v>13.7</v>
      </c>
      <c r="O52" t="n">
        <v>12844.88</v>
      </c>
      <c r="P52" t="n">
        <v>305.87</v>
      </c>
      <c r="Q52" t="n">
        <v>796.4299999999999</v>
      </c>
      <c r="R52" t="n">
        <v>137.47</v>
      </c>
      <c r="S52" t="n">
        <v>102.58</v>
      </c>
      <c r="T52" t="n">
        <v>13349.55</v>
      </c>
      <c r="U52" t="n">
        <v>0.75</v>
      </c>
      <c r="V52" t="n">
        <v>0.87</v>
      </c>
      <c r="W52" t="n">
        <v>12.32</v>
      </c>
      <c r="X52" t="n">
        <v>0.79</v>
      </c>
      <c r="Y52" t="n">
        <v>1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2.2062</v>
      </c>
      <c r="E53" t="n">
        <v>45.33</v>
      </c>
      <c r="F53" t="n">
        <v>42.99</v>
      </c>
      <c r="G53" t="n">
        <v>122.83</v>
      </c>
      <c r="H53" t="n">
        <v>2.04</v>
      </c>
      <c r="I53" t="n">
        <v>21</v>
      </c>
      <c r="J53" t="n">
        <v>103.51</v>
      </c>
      <c r="K53" t="n">
        <v>37.55</v>
      </c>
      <c r="L53" t="n">
        <v>12</v>
      </c>
      <c r="M53" t="n">
        <v>0</v>
      </c>
      <c r="N53" t="n">
        <v>13.95</v>
      </c>
      <c r="O53" t="n">
        <v>12999.7</v>
      </c>
      <c r="P53" t="n">
        <v>305.85</v>
      </c>
      <c r="Q53" t="n">
        <v>796.36</v>
      </c>
      <c r="R53" t="n">
        <v>136.42</v>
      </c>
      <c r="S53" t="n">
        <v>102.58</v>
      </c>
      <c r="T53" t="n">
        <v>12825.86</v>
      </c>
      <c r="U53" t="n">
        <v>0.75</v>
      </c>
      <c r="V53" t="n">
        <v>0.87</v>
      </c>
      <c r="W53" t="n">
        <v>12.33</v>
      </c>
      <c r="X53" t="n">
        <v>0.78</v>
      </c>
      <c r="Y53" t="n">
        <v>1</v>
      </c>
      <c r="Z53" t="n">
        <v>10</v>
      </c>
    </row>
    <row r="54">
      <c r="A54" t="n">
        <v>0</v>
      </c>
      <c r="B54" t="n">
        <v>30</v>
      </c>
      <c r="C54" t="inlineStr">
        <is>
          <t xml:space="preserve">CONCLUIDO	</t>
        </is>
      </c>
      <c r="D54" t="n">
        <v>1.7004</v>
      </c>
      <c r="E54" t="n">
        <v>58.81</v>
      </c>
      <c r="F54" t="n">
        <v>52.69</v>
      </c>
      <c r="G54" t="n">
        <v>11.5</v>
      </c>
      <c r="H54" t="n">
        <v>0.24</v>
      </c>
      <c r="I54" t="n">
        <v>275</v>
      </c>
      <c r="J54" t="n">
        <v>71.52</v>
      </c>
      <c r="K54" t="n">
        <v>32.27</v>
      </c>
      <c r="L54" t="n">
        <v>1</v>
      </c>
      <c r="M54" t="n">
        <v>273</v>
      </c>
      <c r="N54" t="n">
        <v>8.25</v>
      </c>
      <c r="O54" t="n">
        <v>9054.6</v>
      </c>
      <c r="P54" t="n">
        <v>379.36</v>
      </c>
      <c r="Q54" t="n">
        <v>797.24</v>
      </c>
      <c r="R54" t="n">
        <v>460.83</v>
      </c>
      <c r="S54" t="n">
        <v>102.58</v>
      </c>
      <c r="T54" t="n">
        <v>173764.01</v>
      </c>
      <c r="U54" t="n">
        <v>0.22</v>
      </c>
      <c r="V54" t="n">
        <v>0.71</v>
      </c>
      <c r="W54" t="n">
        <v>12.72</v>
      </c>
      <c r="X54" t="n">
        <v>10.46</v>
      </c>
      <c r="Y54" t="n">
        <v>1</v>
      </c>
      <c r="Z54" t="n">
        <v>10</v>
      </c>
    </row>
    <row r="55">
      <c r="A55" t="n">
        <v>1</v>
      </c>
      <c r="B55" t="n">
        <v>30</v>
      </c>
      <c r="C55" t="inlineStr">
        <is>
          <t xml:space="preserve">CONCLUIDO	</t>
        </is>
      </c>
      <c r="D55" t="n">
        <v>1.9828</v>
      </c>
      <c r="E55" t="n">
        <v>50.43</v>
      </c>
      <c r="F55" t="n">
        <v>46.72</v>
      </c>
      <c r="G55" t="n">
        <v>23.36</v>
      </c>
      <c r="H55" t="n">
        <v>0.48</v>
      </c>
      <c r="I55" t="n">
        <v>120</v>
      </c>
      <c r="J55" t="n">
        <v>72.7</v>
      </c>
      <c r="K55" t="n">
        <v>32.27</v>
      </c>
      <c r="L55" t="n">
        <v>2</v>
      </c>
      <c r="M55" t="n">
        <v>118</v>
      </c>
      <c r="N55" t="n">
        <v>8.43</v>
      </c>
      <c r="O55" t="n">
        <v>9200.25</v>
      </c>
      <c r="P55" t="n">
        <v>329.1</v>
      </c>
      <c r="Q55" t="n">
        <v>796.75</v>
      </c>
      <c r="R55" t="n">
        <v>261.14</v>
      </c>
      <c r="S55" t="n">
        <v>102.58</v>
      </c>
      <c r="T55" t="n">
        <v>74694.11</v>
      </c>
      <c r="U55" t="n">
        <v>0.39</v>
      </c>
      <c r="V55" t="n">
        <v>0.8100000000000001</v>
      </c>
      <c r="W55" t="n">
        <v>12.48</v>
      </c>
      <c r="X55" t="n">
        <v>4.5</v>
      </c>
      <c r="Y55" t="n">
        <v>1</v>
      </c>
      <c r="Z55" t="n">
        <v>10</v>
      </c>
    </row>
    <row r="56">
      <c r="A56" t="n">
        <v>2</v>
      </c>
      <c r="B56" t="n">
        <v>30</v>
      </c>
      <c r="C56" t="inlineStr">
        <is>
          <t xml:space="preserve">CONCLUIDO	</t>
        </is>
      </c>
      <c r="D56" t="n">
        <v>2.0846</v>
      </c>
      <c r="E56" t="n">
        <v>47.97</v>
      </c>
      <c r="F56" t="n">
        <v>44.96</v>
      </c>
      <c r="G56" t="n">
        <v>35.97</v>
      </c>
      <c r="H56" t="n">
        <v>0.71</v>
      </c>
      <c r="I56" t="n">
        <v>75</v>
      </c>
      <c r="J56" t="n">
        <v>73.88</v>
      </c>
      <c r="K56" t="n">
        <v>32.27</v>
      </c>
      <c r="L56" t="n">
        <v>3</v>
      </c>
      <c r="M56" t="n">
        <v>73</v>
      </c>
      <c r="N56" t="n">
        <v>8.609999999999999</v>
      </c>
      <c r="O56" t="n">
        <v>9346.23</v>
      </c>
      <c r="P56" t="n">
        <v>308.63</v>
      </c>
      <c r="Q56" t="n">
        <v>796.53</v>
      </c>
      <c r="R56" t="n">
        <v>203.25</v>
      </c>
      <c r="S56" t="n">
        <v>102.58</v>
      </c>
      <c r="T56" t="n">
        <v>45969.91</v>
      </c>
      <c r="U56" t="n">
        <v>0.5</v>
      </c>
      <c r="V56" t="n">
        <v>0.84</v>
      </c>
      <c r="W56" t="n">
        <v>12.38</v>
      </c>
      <c r="X56" t="n">
        <v>2.75</v>
      </c>
      <c r="Y56" t="n">
        <v>1</v>
      </c>
      <c r="Z56" t="n">
        <v>10</v>
      </c>
    </row>
    <row r="57">
      <c r="A57" t="n">
        <v>3</v>
      </c>
      <c r="B57" t="n">
        <v>30</v>
      </c>
      <c r="C57" t="inlineStr">
        <is>
          <t xml:space="preserve">CONCLUIDO	</t>
        </is>
      </c>
      <c r="D57" t="n">
        <v>2.1297</v>
      </c>
      <c r="E57" t="n">
        <v>46.95</v>
      </c>
      <c r="F57" t="n">
        <v>44.25</v>
      </c>
      <c r="G57" t="n">
        <v>48.28</v>
      </c>
      <c r="H57" t="n">
        <v>0.93</v>
      </c>
      <c r="I57" t="n">
        <v>55</v>
      </c>
      <c r="J57" t="n">
        <v>75.06999999999999</v>
      </c>
      <c r="K57" t="n">
        <v>32.27</v>
      </c>
      <c r="L57" t="n">
        <v>4</v>
      </c>
      <c r="M57" t="n">
        <v>53</v>
      </c>
      <c r="N57" t="n">
        <v>8.800000000000001</v>
      </c>
      <c r="O57" t="n">
        <v>9492.549999999999</v>
      </c>
      <c r="P57" t="n">
        <v>296.37</v>
      </c>
      <c r="Q57" t="n">
        <v>796.52</v>
      </c>
      <c r="R57" t="n">
        <v>179.44</v>
      </c>
      <c r="S57" t="n">
        <v>102.58</v>
      </c>
      <c r="T57" t="n">
        <v>34166.81</v>
      </c>
      <c r="U57" t="n">
        <v>0.57</v>
      </c>
      <c r="V57" t="n">
        <v>0.85</v>
      </c>
      <c r="W57" t="n">
        <v>12.36</v>
      </c>
      <c r="X57" t="n">
        <v>2.04</v>
      </c>
      <c r="Y57" t="n">
        <v>1</v>
      </c>
      <c r="Z57" t="n">
        <v>10</v>
      </c>
    </row>
    <row r="58">
      <c r="A58" t="n">
        <v>4</v>
      </c>
      <c r="B58" t="n">
        <v>30</v>
      </c>
      <c r="C58" t="inlineStr">
        <is>
          <t xml:space="preserve">CONCLUIDO	</t>
        </is>
      </c>
      <c r="D58" t="n">
        <v>2.1637</v>
      </c>
      <c r="E58" t="n">
        <v>46.22</v>
      </c>
      <c r="F58" t="n">
        <v>43.72</v>
      </c>
      <c r="G58" t="n">
        <v>62.46</v>
      </c>
      <c r="H58" t="n">
        <v>1.15</v>
      </c>
      <c r="I58" t="n">
        <v>42</v>
      </c>
      <c r="J58" t="n">
        <v>76.26000000000001</v>
      </c>
      <c r="K58" t="n">
        <v>32.27</v>
      </c>
      <c r="L58" t="n">
        <v>5</v>
      </c>
      <c r="M58" t="n">
        <v>40</v>
      </c>
      <c r="N58" t="n">
        <v>8.99</v>
      </c>
      <c r="O58" t="n">
        <v>9639.200000000001</v>
      </c>
      <c r="P58" t="n">
        <v>283.36</v>
      </c>
      <c r="Q58" t="n">
        <v>796.5</v>
      </c>
      <c r="R58" t="n">
        <v>161.61</v>
      </c>
      <c r="S58" t="n">
        <v>102.58</v>
      </c>
      <c r="T58" t="n">
        <v>25315.01</v>
      </c>
      <c r="U58" t="n">
        <v>0.63</v>
      </c>
      <c r="V58" t="n">
        <v>0.86</v>
      </c>
      <c r="W58" t="n">
        <v>12.34</v>
      </c>
      <c r="X58" t="n">
        <v>1.5</v>
      </c>
      <c r="Y58" t="n">
        <v>1</v>
      </c>
      <c r="Z58" t="n">
        <v>10</v>
      </c>
    </row>
    <row r="59">
      <c r="A59" t="n">
        <v>5</v>
      </c>
      <c r="B59" t="n">
        <v>30</v>
      </c>
      <c r="C59" t="inlineStr">
        <is>
          <t xml:space="preserve">CONCLUIDO	</t>
        </is>
      </c>
      <c r="D59" t="n">
        <v>2.1818</v>
      </c>
      <c r="E59" t="n">
        <v>45.83</v>
      </c>
      <c r="F59" t="n">
        <v>43.46</v>
      </c>
      <c r="G59" t="n">
        <v>76.7</v>
      </c>
      <c r="H59" t="n">
        <v>1.36</v>
      </c>
      <c r="I59" t="n">
        <v>34</v>
      </c>
      <c r="J59" t="n">
        <v>77.45</v>
      </c>
      <c r="K59" t="n">
        <v>32.27</v>
      </c>
      <c r="L59" t="n">
        <v>6</v>
      </c>
      <c r="M59" t="n">
        <v>31</v>
      </c>
      <c r="N59" t="n">
        <v>9.18</v>
      </c>
      <c r="O59" t="n">
        <v>9786.190000000001</v>
      </c>
      <c r="P59" t="n">
        <v>272.54</v>
      </c>
      <c r="Q59" t="n">
        <v>796.53</v>
      </c>
      <c r="R59" t="n">
        <v>152.92</v>
      </c>
      <c r="S59" t="n">
        <v>102.58</v>
      </c>
      <c r="T59" t="n">
        <v>21011.23</v>
      </c>
      <c r="U59" t="n">
        <v>0.67</v>
      </c>
      <c r="V59" t="n">
        <v>0.87</v>
      </c>
      <c r="W59" t="n">
        <v>12.33</v>
      </c>
      <c r="X59" t="n">
        <v>1.25</v>
      </c>
      <c r="Y59" t="n">
        <v>1</v>
      </c>
      <c r="Z59" t="n">
        <v>10</v>
      </c>
    </row>
    <row r="60">
      <c r="A60" t="n">
        <v>6</v>
      </c>
      <c r="B60" t="n">
        <v>30</v>
      </c>
      <c r="C60" t="inlineStr">
        <is>
          <t xml:space="preserve">CONCLUIDO	</t>
        </is>
      </c>
      <c r="D60" t="n">
        <v>2.1948</v>
      </c>
      <c r="E60" t="n">
        <v>45.56</v>
      </c>
      <c r="F60" t="n">
        <v>43.27</v>
      </c>
      <c r="G60" t="n">
        <v>89.52</v>
      </c>
      <c r="H60" t="n">
        <v>1.56</v>
      </c>
      <c r="I60" t="n">
        <v>29</v>
      </c>
      <c r="J60" t="n">
        <v>78.65000000000001</v>
      </c>
      <c r="K60" t="n">
        <v>32.27</v>
      </c>
      <c r="L60" t="n">
        <v>7</v>
      </c>
      <c r="M60" t="n">
        <v>15</v>
      </c>
      <c r="N60" t="n">
        <v>9.380000000000001</v>
      </c>
      <c r="O60" t="n">
        <v>9933.52</v>
      </c>
      <c r="P60" t="n">
        <v>263.88</v>
      </c>
      <c r="Q60" t="n">
        <v>796.47</v>
      </c>
      <c r="R60" t="n">
        <v>145.96</v>
      </c>
      <c r="S60" t="n">
        <v>102.58</v>
      </c>
      <c r="T60" t="n">
        <v>17557.98</v>
      </c>
      <c r="U60" t="n">
        <v>0.7</v>
      </c>
      <c r="V60" t="n">
        <v>0.87</v>
      </c>
      <c r="W60" t="n">
        <v>12.34</v>
      </c>
      <c r="X60" t="n">
        <v>1.05</v>
      </c>
      <c r="Y60" t="n">
        <v>1</v>
      </c>
      <c r="Z60" t="n">
        <v>10</v>
      </c>
    </row>
    <row r="61">
      <c r="A61" t="n">
        <v>7</v>
      </c>
      <c r="B61" t="n">
        <v>30</v>
      </c>
      <c r="C61" t="inlineStr">
        <is>
          <t xml:space="preserve">CONCLUIDO	</t>
        </is>
      </c>
      <c r="D61" t="n">
        <v>2.1963</v>
      </c>
      <c r="E61" t="n">
        <v>45.53</v>
      </c>
      <c r="F61" t="n">
        <v>43.25</v>
      </c>
      <c r="G61" t="n">
        <v>92.68000000000001</v>
      </c>
      <c r="H61" t="n">
        <v>1.75</v>
      </c>
      <c r="I61" t="n">
        <v>28</v>
      </c>
      <c r="J61" t="n">
        <v>79.84</v>
      </c>
      <c r="K61" t="n">
        <v>32.27</v>
      </c>
      <c r="L61" t="n">
        <v>8</v>
      </c>
      <c r="M61" t="n">
        <v>0</v>
      </c>
      <c r="N61" t="n">
        <v>9.57</v>
      </c>
      <c r="O61" t="n">
        <v>10081.19</v>
      </c>
      <c r="P61" t="n">
        <v>265.17</v>
      </c>
      <c r="Q61" t="n">
        <v>796.6799999999999</v>
      </c>
      <c r="R61" t="n">
        <v>145.03</v>
      </c>
      <c r="S61" t="n">
        <v>102.58</v>
      </c>
      <c r="T61" t="n">
        <v>17097.73</v>
      </c>
      <c r="U61" t="n">
        <v>0.71</v>
      </c>
      <c r="V61" t="n">
        <v>0.87</v>
      </c>
      <c r="W61" t="n">
        <v>12.34</v>
      </c>
      <c r="X61" t="n">
        <v>1.04</v>
      </c>
      <c r="Y61" t="n">
        <v>1</v>
      </c>
      <c r="Z61" t="n">
        <v>10</v>
      </c>
    </row>
    <row r="62">
      <c r="A62" t="n">
        <v>0</v>
      </c>
      <c r="B62" t="n">
        <v>15</v>
      </c>
      <c r="C62" t="inlineStr">
        <is>
          <t xml:space="preserve">CONCLUIDO	</t>
        </is>
      </c>
      <c r="D62" t="n">
        <v>1.9364</v>
      </c>
      <c r="E62" t="n">
        <v>51.64</v>
      </c>
      <c r="F62" t="n">
        <v>48.18</v>
      </c>
      <c r="G62" t="n">
        <v>18.18</v>
      </c>
      <c r="H62" t="n">
        <v>0.43</v>
      </c>
      <c r="I62" t="n">
        <v>159</v>
      </c>
      <c r="J62" t="n">
        <v>39.78</v>
      </c>
      <c r="K62" t="n">
        <v>19.54</v>
      </c>
      <c r="L62" t="n">
        <v>1</v>
      </c>
      <c r="M62" t="n">
        <v>157</v>
      </c>
      <c r="N62" t="n">
        <v>4.24</v>
      </c>
      <c r="O62" t="n">
        <v>5140</v>
      </c>
      <c r="P62" t="n">
        <v>218.8</v>
      </c>
      <c r="Q62" t="n">
        <v>796.67</v>
      </c>
      <c r="R62" t="n">
        <v>310.79</v>
      </c>
      <c r="S62" t="n">
        <v>102.58</v>
      </c>
      <c r="T62" t="n">
        <v>99323.19</v>
      </c>
      <c r="U62" t="n">
        <v>0.33</v>
      </c>
      <c r="V62" t="n">
        <v>0.78</v>
      </c>
      <c r="W62" t="n">
        <v>12.51</v>
      </c>
      <c r="X62" t="n">
        <v>5.96</v>
      </c>
      <c r="Y62" t="n">
        <v>1</v>
      </c>
      <c r="Z62" t="n">
        <v>10</v>
      </c>
    </row>
    <row r="63">
      <c r="A63" t="n">
        <v>1</v>
      </c>
      <c r="B63" t="n">
        <v>15</v>
      </c>
      <c r="C63" t="inlineStr">
        <is>
          <t xml:space="preserve">CONCLUIDO	</t>
        </is>
      </c>
      <c r="D63" t="n">
        <v>2.119</v>
      </c>
      <c r="E63" t="n">
        <v>47.19</v>
      </c>
      <c r="F63" t="n">
        <v>44.74</v>
      </c>
      <c r="G63" t="n">
        <v>39.48</v>
      </c>
      <c r="H63" t="n">
        <v>0.84</v>
      </c>
      <c r="I63" t="n">
        <v>68</v>
      </c>
      <c r="J63" t="n">
        <v>40.89</v>
      </c>
      <c r="K63" t="n">
        <v>19.54</v>
      </c>
      <c r="L63" t="n">
        <v>2</v>
      </c>
      <c r="M63" t="n">
        <v>65</v>
      </c>
      <c r="N63" t="n">
        <v>4.35</v>
      </c>
      <c r="O63" t="n">
        <v>5277.26</v>
      </c>
      <c r="P63" t="n">
        <v>186.48</v>
      </c>
      <c r="Q63" t="n">
        <v>796.6</v>
      </c>
      <c r="R63" t="n">
        <v>195.46</v>
      </c>
      <c r="S63" t="n">
        <v>102.58</v>
      </c>
      <c r="T63" t="n">
        <v>42113.32</v>
      </c>
      <c r="U63" t="n">
        <v>0.52</v>
      </c>
      <c r="V63" t="n">
        <v>0.84</v>
      </c>
      <c r="W63" t="n">
        <v>12.38</v>
      </c>
      <c r="X63" t="n">
        <v>2.52</v>
      </c>
      <c r="Y63" t="n">
        <v>1</v>
      </c>
      <c r="Z63" t="n">
        <v>10</v>
      </c>
    </row>
    <row r="64">
      <c r="A64" t="n">
        <v>2</v>
      </c>
      <c r="B64" t="n">
        <v>15</v>
      </c>
      <c r="C64" t="inlineStr">
        <is>
          <t xml:space="preserve">CONCLUIDO	</t>
        </is>
      </c>
      <c r="D64" t="n">
        <v>2.1444</v>
      </c>
      <c r="E64" t="n">
        <v>46.63</v>
      </c>
      <c r="F64" t="n">
        <v>44.32</v>
      </c>
      <c r="G64" t="n">
        <v>48.35</v>
      </c>
      <c r="H64" t="n">
        <v>1.22</v>
      </c>
      <c r="I64" t="n">
        <v>55</v>
      </c>
      <c r="J64" t="n">
        <v>42.01</v>
      </c>
      <c r="K64" t="n">
        <v>19.54</v>
      </c>
      <c r="L64" t="n">
        <v>3</v>
      </c>
      <c r="M64" t="n">
        <v>0</v>
      </c>
      <c r="N64" t="n">
        <v>4.46</v>
      </c>
      <c r="O64" t="n">
        <v>5414.79</v>
      </c>
      <c r="P64" t="n">
        <v>180.14</v>
      </c>
      <c r="Q64" t="n">
        <v>796.73</v>
      </c>
      <c r="R64" t="n">
        <v>179.18</v>
      </c>
      <c r="S64" t="n">
        <v>102.58</v>
      </c>
      <c r="T64" t="n">
        <v>34038.34</v>
      </c>
      <c r="U64" t="n">
        <v>0.57</v>
      </c>
      <c r="V64" t="n">
        <v>0.85</v>
      </c>
      <c r="W64" t="n">
        <v>12.43</v>
      </c>
      <c r="X64" t="n">
        <v>2.1</v>
      </c>
      <c r="Y64" t="n">
        <v>1</v>
      </c>
      <c r="Z64" t="n">
        <v>10</v>
      </c>
    </row>
    <row r="65">
      <c r="A65" t="n">
        <v>0</v>
      </c>
      <c r="B65" t="n">
        <v>70</v>
      </c>
      <c r="C65" t="inlineStr">
        <is>
          <t xml:space="preserve">CONCLUIDO	</t>
        </is>
      </c>
      <c r="D65" t="n">
        <v>1.2455</v>
      </c>
      <c r="E65" t="n">
        <v>80.29000000000001</v>
      </c>
      <c r="F65" t="n">
        <v>62.87</v>
      </c>
      <c r="G65" t="n">
        <v>7.17</v>
      </c>
      <c r="H65" t="n">
        <v>0.12</v>
      </c>
      <c r="I65" t="n">
        <v>526</v>
      </c>
      <c r="J65" t="n">
        <v>141.81</v>
      </c>
      <c r="K65" t="n">
        <v>47.83</v>
      </c>
      <c r="L65" t="n">
        <v>1</v>
      </c>
      <c r="M65" t="n">
        <v>524</v>
      </c>
      <c r="N65" t="n">
        <v>22.98</v>
      </c>
      <c r="O65" t="n">
        <v>17723.39</v>
      </c>
      <c r="P65" t="n">
        <v>722.16</v>
      </c>
      <c r="Q65" t="n">
        <v>797.66</v>
      </c>
      <c r="R65" t="n">
        <v>801.71</v>
      </c>
      <c r="S65" t="n">
        <v>102.58</v>
      </c>
      <c r="T65" t="n">
        <v>342944.68</v>
      </c>
      <c r="U65" t="n">
        <v>0.13</v>
      </c>
      <c r="V65" t="n">
        <v>0.6</v>
      </c>
      <c r="W65" t="n">
        <v>13.13</v>
      </c>
      <c r="X65" t="n">
        <v>20.62</v>
      </c>
      <c r="Y65" t="n">
        <v>1</v>
      </c>
      <c r="Z65" t="n">
        <v>10</v>
      </c>
    </row>
    <row r="66">
      <c r="A66" t="n">
        <v>1</v>
      </c>
      <c r="B66" t="n">
        <v>70</v>
      </c>
      <c r="C66" t="inlineStr">
        <is>
          <t xml:space="preserve">CONCLUIDO	</t>
        </is>
      </c>
      <c r="D66" t="n">
        <v>1.7147</v>
      </c>
      <c r="E66" t="n">
        <v>58.32</v>
      </c>
      <c r="F66" t="n">
        <v>50.08</v>
      </c>
      <c r="G66" t="n">
        <v>14.45</v>
      </c>
      <c r="H66" t="n">
        <v>0.25</v>
      </c>
      <c r="I66" t="n">
        <v>208</v>
      </c>
      <c r="J66" t="n">
        <v>143.17</v>
      </c>
      <c r="K66" t="n">
        <v>47.83</v>
      </c>
      <c r="L66" t="n">
        <v>2</v>
      </c>
      <c r="M66" t="n">
        <v>206</v>
      </c>
      <c r="N66" t="n">
        <v>23.34</v>
      </c>
      <c r="O66" t="n">
        <v>17891.86</v>
      </c>
      <c r="P66" t="n">
        <v>572.99</v>
      </c>
      <c r="Q66" t="n">
        <v>796.9</v>
      </c>
      <c r="R66" t="n">
        <v>374.43</v>
      </c>
      <c r="S66" t="n">
        <v>102.58</v>
      </c>
      <c r="T66" t="n">
        <v>130898.22</v>
      </c>
      <c r="U66" t="n">
        <v>0.27</v>
      </c>
      <c r="V66" t="n">
        <v>0.75</v>
      </c>
      <c r="W66" t="n">
        <v>12.59</v>
      </c>
      <c r="X66" t="n">
        <v>7.86</v>
      </c>
      <c r="Y66" t="n">
        <v>1</v>
      </c>
      <c r="Z66" t="n">
        <v>10</v>
      </c>
    </row>
    <row r="67">
      <c r="A67" t="n">
        <v>2</v>
      </c>
      <c r="B67" t="n">
        <v>70</v>
      </c>
      <c r="C67" t="inlineStr">
        <is>
          <t xml:space="preserve">CONCLUIDO	</t>
        </is>
      </c>
      <c r="D67" t="n">
        <v>1.8849</v>
      </c>
      <c r="E67" t="n">
        <v>53.05</v>
      </c>
      <c r="F67" t="n">
        <v>47.07</v>
      </c>
      <c r="G67" t="n">
        <v>21.72</v>
      </c>
      <c r="H67" t="n">
        <v>0.37</v>
      </c>
      <c r="I67" t="n">
        <v>130</v>
      </c>
      <c r="J67" t="n">
        <v>144.54</v>
      </c>
      <c r="K67" t="n">
        <v>47.83</v>
      </c>
      <c r="L67" t="n">
        <v>3</v>
      </c>
      <c r="M67" t="n">
        <v>128</v>
      </c>
      <c r="N67" t="n">
        <v>23.71</v>
      </c>
      <c r="O67" t="n">
        <v>18060.85</v>
      </c>
      <c r="P67" t="n">
        <v>535.6799999999999</v>
      </c>
      <c r="Q67" t="n">
        <v>796.65</v>
      </c>
      <c r="R67" t="n">
        <v>272.91</v>
      </c>
      <c r="S67" t="n">
        <v>102.58</v>
      </c>
      <c r="T67" t="n">
        <v>80525.64</v>
      </c>
      <c r="U67" t="n">
        <v>0.38</v>
      </c>
      <c r="V67" t="n">
        <v>0.8</v>
      </c>
      <c r="W67" t="n">
        <v>12.49</v>
      </c>
      <c r="X67" t="n">
        <v>4.85</v>
      </c>
      <c r="Y67" t="n">
        <v>1</v>
      </c>
      <c r="Z67" t="n">
        <v>10</v>
      </c>
    </row>
    <row r="68">
      <c r="A68" t="n">
        <v>3</v>
      </c>
      <c r="B68" t="n">
        <v>70</v>
      </c>
      <c r="C68" t="inlineStr">
        <is>
          <t xml:space="preserve">CONCLUIDO	</t>
        </is>
      </c>
      <c r="D68" t="n">
        <v>1.9744</v>
      </c>
      <c r="E68" t="n">
        <v>50.65</v>
      </c>
      <c r="F68" t="n">
        <v>45.71</v>
      </c>
      <c r="G68" t="n">
        <v>29.17</v>
      </c>
      <c r="H68" t="n">
        <v>0.49</v>
      </c>
      <c r="I68" t="n">
        <v>94</v>
      </c>
      <c r="J68" t="n">
        <v>145.92</v>
      </c>
      <c r="K68" t="n">
        <v>47.83</v>
      </c>
      <c r="L68" t="n">
        <v>4</v>
      </c>
      <c r="M68" t="n">
        <v>92</v>
      </c>
      <c r="N68" t="n">
        <v>24.09</v>
      </c>
      <c r="O68" t="n">
        <v>18230.35</v>
      </c>
      <c r="P68" t="n">
        <v>517.03</v>
      </c>
      <c r="Q68" t="n">
        <v>796.59</v>
      </c>
      <c r="R68" t="n">
        <v>227.5</v>
      </c>
      <c r="S68" t="n">
        <v>102.58</v>
      </c>
      <c r="T68" t="n">
        <v>58002.41</v>
      </c>
      <c r="U68" t="n">
        <v>0.45</v>
      </c>
      <c r="V68" t="n">
        <v>0.82</v>
      </c>
      <c r="W68" t="n">
        <v>12.43</v>
      </c>
      <c r="X68" t="n">
        <v>3.49</v>
      </c>
      <c r="Y68" t="n">
        <v>1</v>
      </c>
      <c r="Z68" t="n">
        <v>10</v>
      </c>
    </row>
    <row r="69">
      <c r="A69" t="n">
        <v>4</v>
      </c>
      <c r="B69" t="n">
        <v>70</v>
      </c>
      <c r="C69" t="inlineStr">
        <is>
          <t xml:space="preserve">CONCLUIDO	</t>
        </is>
      </c>
      <c r="D69" t="n">
        <v>2.027</v>
      </c>
      <c r="E69" t="n">
        <v>49.33</v>
      </c>
      <c r="F69" t="n">
        <v>44.97</v>
      </c>
      <c r="G69" t="n">
        <v>36.46</v>
      </c>
      <c r="H69" t="n">
        <v>0.6</v>
      </c>
      <c r="I69" t="n">
        <v>74</v>
      </c>
      <c r="J69" t="n">
        <v>147.3</v>
      </c>
      <c r="K69" t="n">
        <v>47.83</v>
      </c>
      <c r="L69" t="n">
        <v>5</v>
      </c>
      <c r="M69" t="n">
        <v>72</v>
      </c>
      <c r="N69" t="n">
        <v>24.47</v>
      </c>
      <c r="O69" t="n">
        <v>18400.38</v>
      </c>
      <c r="P69" t="n">
        <v>505.94</v>
      </c>
      <c r="Q69" t="n">
        <v>796.55</v>
      </c>
      <c r="R69" t="n">
        <v>202.61</v>
      </c>
      <c r="S69" t="n">
        <v>102.58</v>
      </c>
      <c r="T69" t="n">
        <v>45657.55</v>
      </c>
      <c r="U69" t="n">
        <v>0.51</v>
      </c>
      <c r="V69" t="n">
        <v>0.84</v>
      </c>
      <c r="W69" t="n">
        <v>12.4</v>
      </c>
      <c r="X69" t="n">
        <v>2.75</v>
      </c>
      <c r="Y69" t="n">
        <v>1</v>
      </c>
      <c r="Z69" t="n">
        <v>10</v>
      </c>
    </row>
    <row r="70">
      <c r="A70" t="n">
        <v>5</v>
      </c>
      <c r="B70" t="n">
        <v>70</v>
      </c>
      <c r="C70" t="inlineStr">
        <is>
          <t xml:space="preserve">CONCLUIDO	</t>
        </is>
      </c>
      <c r="D70" t="n">
        <v>2.0628</v>
      </c>
      <c r="E70" t="n">
        <v>48.48</v>
      </c>
      <c r="F70" t="n">
        <v>44.49</v>
      </c>
      <c r="G70" t="n">
        <v>43.76</v>
      </c>
      <c r="H70" t="n">
        <v>0.71</v>
      </c>
      <c r="I70" t="n">
        <v>61</v>
      </c>
      <c r="J70" t="n">
        <v>148.68</v>
      </c>
      <c r="K70" t="n">
        <v>47.83</v>
      </c>
      <c r="L70" t="n">
        <v>6</v>
      </c>
      <c r="M70" t="n">
        <v>59</v>
      </c>
      <c r="N70" t="n">
        <v>24.85</v>
      </c>
      <c r="O70" t="n">
        <v>18570.94</v>
      </c>
      <c r="P70" t="n">
        <v>497.19</v>
      </c>
      <c r="Q70" t="n">
        <v>796.5599999999999</v>
      </c>
      <c r="R70" t="n">
        <v>186.92</v>
      </c>
      <c r="S70" t="n">
        <v>102.58</v>
      </c>
      <c r="T70" t="n">
        <v>37874.98</v>
      </c>
      <c r="U70" t="n">
        <v>0.55</v>
      </c>
      <c r="V70" t="n">
        <v>0.85</v>
      </c>
      <c r="W70" t="n">
        <v>12.38</v>
      </c>
      <c r="X70" t="n">
        <v>2.27</v>
      </c>
      <c r="Y70" t="n">
        <v>1</v>
      </c>
      <c r="Z70" t="n">
        <v>10</v>
      </c>
    </row>
    <row r="71">
      <c r="A71" t="n">
        <v>6</v>
      </c>
      <c r="B71" t="n">
        <v>70</v>
      </c>
      <c r="C71" t="inlineStr">
        <is>
          <t xml:space="preserve">CONCLUIDO	</t>
        </is>
      </c>
      <c r="D71" t="n">
        <v>2.0896</v>
      </c>
      <c r="E71" t="n">
        <v>47.86</v>
      </c>
      <c r="F71" t="n">
        <v>44.13</v>
      </c>
      <c r="G71" t="n">
        <v>50.91</v>
      </c>
      <c r="H71" t="n">
        <v>0.83</v>
      </c>
      <c r="I71" t="n">
        <v>52</v>
      </c>
      <c r="J71" t="n">
        <v>150.07</v>
      </c>
      <c r="K71" t="n">
        <v>47.83</v>
      </c>
      <c r="L71" t="n">
        <v>7</v>
      </c>
      <c r="M71" t="n">
        <v>50</v>
      </c>
      <c r="N71" t="n">
        <v>25.24</v>
      </c>
      <c r="O71" t="n">
        <v>18742.03</v>
      </c>
      <c r="P71" t="n">
        <v>489.97</v>
      </c>
      <c r="Q71" t="n">
        <v>796.58</v>
      </c>
      <c r="R71" t="n">
        <v>174.92</v>
      </c>
      <c r="S71" t="n">
        <v>102.58</v>
      </c>
      <c r="T71" t="n">
        <v>31923.59</v>
      </c>
      <c r="U71" t="n">
        <v>0.59</v>
      </c>
      <c r="V71" t="n">
        <v>0.85</v>
      </c>
      <c r="W71" t="n">
        <v>12.36</v>
      </c>
      <c r="X71" t="n">
        <v>1.91</v>
      </c>
      <c r="Y71" t="n">
        <v>1</v>
      </c>
      <c r="Z71" t="n">
        <v>10</v>
      </c>
    </row>
    <row r="72">
      <c r="A72" t="n">
        <v>7</v>
      </c>
      <c r="B72" t="n">
        <v>70</v>
      </c>
      <c r="C72" t="inlineStr">
        <is>
          <t xml:space="preserve">CONCLUIDO	</t>
        </is>
      </c>
      <c r="D72" t="n">
        <v>2.1109</v>
      </c>
      <c r="E72" t="n">
        <v>47.37</v>
      </c>
      <c r="F72" t="n">
        <v>43.85</v>
      </c>
      <c r="G72" t="n">
        <v>58.46</v>
      </c>
      <c r="H72" t="n">
        <v>0.9399999999999999</v>
      </c>
      <c r="I72" t="n">
        <v>45</v>
      </c>
      <c r="J72" t="n">
        <v>151.46</v>
      </c>
      <c r="K72" t="n">
        <v>47.83</v>
      </c>
      <c r="L72" t="n">
        <v>8</v>
      </c>
      <c r="M72" t="n">
        <v>43</v>
      </c>
      <c r="N72" t="n">
        <v>25.63</v>
      </c>
      <c r="O72" t="n">
        <v>18913.66</v>
      </c>
      <c r="P72" t="n">
        <v>484</v>
      </c>
      <c r="Q72" t="n">
        <v>796.39</v>
      </c>
      <c r="R72" t="n">
        <v>165.88</v>
      </c>
      <c r="S72" t="n">
        <v>102.58</v>
      </c>
      <c r="T72" t="n">
        <v>27436.86</v>
      </c>
      <c r="U72" t="n">
        <v>0.62</v>
      </c>
      <c r="V72" t="n">
        <v>0.86</v>
      </c>
      <c r="W72" t="n">
        <v>12.34</v>
      </c>
      <c r="X72" t="n">
        <v>1.63</v>
      </c>
      <c r="Y72" t="n">
        <v>1</v>
      </c>
      <c r="Z72" t="n">
        <v>10</v>
      </c>
    </row>
    <row r="73">
      <c r="A73" t="n">
        <v>8</v>
      </c>
      <c r="B73" t="n">
        <v>70</v>
      </c>
      <c r="C73" t="inlineStr">
        <is>
          <t xml:space="preserve">CONCLUIDO	</t>
        </is>
      </c>
      <c r="D73" t="n">
        <v>2.1251</v>
      </c>
      <c r="E73" t="n">
        <v>47.06</v>
      </c>
      <c r="F73" t="n">
        <v>43.67</v>
      </c>
      <c r="G73" t="n">
        <v>65.51000000000001</v>
      </c>
      <c r="H73" t="n">
        <v>1.04</v>
      </c>
      <c r="I73" t="n">
        <v>40</v>
      </c>
      <c r="J73" t="n">
        <v>152.85</v>
      </c>
      <c r="K73" t="n">
        <v>47.83</v>
      </c>
      <c r="L73" t="n">
        <v>9</v>
      </c>
      <c r="M73" t="n">
        <v>38</v>
      </c>
      <c r="N73" t="n">
        <v>26.03</v>
      </c>
      <c r="O73" t="n">
        <v>19085.83</v>
      </c>
      <c r="P73" t="n">
        <v>478.42</v>
      </c>
      <c r="Q73" t="n">
        <v>796.48</v>
      </c>
      <c r="R73" t="n">
        <v>159.69</v>
      </c>
      <c r="S73" t="n">
        <v>102.58</v>
      </c>
      <c r="T73" t="n">
        <v>24368.4</v>
      </c>
      <c r="U73" t="n">
        <v>0.64</v>
      </c>
      <c r="V73" t="n">
        <v>0.86</v>
      </c>
      <c r="W73" t="n">
        <v>12.34</v>
      </c>
      <c r="X73" t="n">
        <v>1.46</v>
      </c>
      <c r="Y73" t="n">
        <v>1</v>
      </c>
      <c r="Z73" t="n">
        <v>10</v>
      </c>
    </row>
    <row r="74">
      <c r="A74" t="n">
        <v>9</v>
      </c>
      <c r="B74" t="n">
        <v>70</v>
      </c>
      <c r="C74" t="inlineStr">
        <is>
          <t xml:space="preserve">CONCLUIDO	</t>
        </is>
      </c>
      <c r="D74" t="n">
        <v>2.141</v>
      </c>
      <c r="E74" t="n">
        <v>46.71</v>
      </c>
      <c r="F74" t="n">
        <v>43.47</v>
      </c>
      <c r="G74" t="n">
        <v>74.52</v>
      </c>
      <c r="H74" t="n">
        <v>1.15</v>
      </c>
      <c r="I74" t="n">
        <v>35</v>
      </c>
      <c r="J74" t="n">
        <v>154.25</v>
      </c>
      <c r="K74" t="n">
        <v>47.83</v>
      </c>
      <c r="L74" t="n">
        <v>10</v>
      </c>
      <c r="M74" t="n">
        <v>33</v>
      </c>
      <c r="N74" t="n">
        <v>26.43</v>
      </c>
      <c r="O74" t="n">
        <v>19258.55</v>
      </c>
      <c r="P74" t="n">
        <v>473.18</v>
      </c>
      <c r="Q74" t="n">
        <v>796.36</v>
      </c>
      <c r="R74" t="n">
        <v>153.15</v>
      </c>
      <c r="S74" t="n">
        <v>102.58</v>
      </c>
      <c r="T74" t="n">
        <v>21122.47</v>
      </c>
      <c r="U74" t="n">
        <v>0.67</v>
      </c>
      <c r="V74" t="n">
        <v>0.87</v>
      </c>
      <c r="W74" t="n">
        <v>12.33</v>
      </c>
      <c r="X74" t="n">
        <v>1.25</v>
      </c>
      <c r="Y74" t="n">
        <v>1</v>
      </c>
      <c r="Z74" t="n">
        <v>10</v>
      </c>
    </row>
    <row r="75">
      <c r="A75" t="n">
        <v>10</v>
      </c>
      <c r="B75" t="n">
        <v>70</v>
      </c>
      <c r="C75" t="inlineStr">
        <is>
          <t xml:space="preserve">CONCLUIDO	</t>
        </is>
      </c>
      <c r="D75" t="n">
        <v>2.1492</v>
      </c>
      <c r="E75" t="n">
        <v>46.53</v>
      </c>
      <c r="F75" t="n">
        <v>43.38</v>
      </c>
      <c r="G75" t="n">
        <v>81.33</v>
      </c>
      <c r="H75" t="n">
        <v>1.25</v>
      </c>
      <c r="I75" t="n">
        <v>32</v>
      </c>
      <c r="J75" t="n">
        <v>155.66</v>
      </c>
      <c r="K75" t="n">
        <v>47.83</v>
      </c>
      <c r="L75" t="n">
        <v>11</v>
      </c>
      <c r="M75" t="n">
        <v>30</v>
      </c>
      <c r="N75" t="n">
        <v>26.83</v>
      </c>
      <c r="O75" t="n">
        <v>19431.82</v>
      </c>
      <c r="P75" t="n">
        <v>469.64</v>
      </c>
      <c r="Q75" t="n">
        <v>796.4400000000001</v>
      </c>
      <c r="R75" t="n">
        <v>150.2</v>
      </c>
      <c r="S75" t="n">
        <v>102.58</v>
      </c>
      <c r="T75" t="n">
        <v>19660.84</v>
      </c>
      <c r="U75" t="n">
        <v>0.68</v>
      </c>
      <c r="V75" t="n">
        <v>0.87</v>
      </c>
      <c r="W75" t="n">
        <v>12.32</v>
      </c>
      <c r="X75" t="n">
        <v>1.16</v>
      </c>
      <c r="Y75" t="n">
        <v>1</v>
      </c>
      <c r="Z75" t="n">
        <v>10</v>
      </c>
    </row>
    <row r="76">
      <c r="A76" t="n">
        <v>11</v>
      </c>
      <c r="B76" t="n">
        <v>70</v>
      </c>
      <c r="C76" t="inlineStr">
        <is>
          <t xml:space="preserve">CONCLUIDO	</t>
        </is>
      </c>
      <c r="D76" t="n">
        <v>2.1588</v>
      </c>
      <c r="E76" t="n">
        <v>46.32</v>
      </c>
      <c r="F76" t="n">
        <v>43.26</v>
      </c>
      <c r="G76" t="n">
        <v>89.48999999999999</v>
      </c>
      <c r="H76" t="n">
        <v>1.35</v>
      </c>
      <c r="I76" t="n">
        <v>29</v>
      </c>
      <c r="J76" t="n">
        <v>157.07</v>
      </c>
      <c r="K76" t="n">
        <v>47.83</v>
      </c>
      <c r="L76" t="n">
        <v>12</v>
      </c>
      <c r="M76" t="n">
        <v>27</v>
      </c>
      <c r="N76" t="n">
        <v>27.24</v>
      </c>
      <c r="O76" t="n">
        <v>19605.66</v>
      </c>
      <c r="P76" t="n">
        <v>464.72</v>
      </c>
      <c r="Q76" t="n">
        <v>796.41</v>
      </c>
      <c r="R76" t="n">
        <v>146.29</v>
      </c>
      <c r="S76" t="n">
        <v>102.58</v>
      </c>
      <c r="T76" t="n">
        <v>17723.85</v>
      </c>
      <c r="U76" t="n">
        <v>0.7</v>
      </c>
      <c r="V76" t="n">
        <v>0.87</v>
      </c>
      <c r="W76" t="n">
        <v>12.31</v>
      </c>
      <c r="X76" t="n">
        <v>1.04</v>
      </c>
      <c r="Y76" t="n">
        <v>1</v>
      </c>
      <c r="Z76" t="n">
        <v>10</v>
      </c>
    </row>
    <row r="77">
      <c r="A77" t="n">
        <v>12</v>
      </c>
      <c r="B77" t="n">
        <v>70</v>
      </c>
      <c r="C77" t="inlineStr">
        <is>
          <t xml:space="preserve">CONCLUIDO	</t>
        </is>
      </c>
      <c r="D77" t="n">
        <v>2.1648</v>
      </c>
      <c r="E77" t="n">
        <v>46.19</v>
      </c>
      <c r="F77" t="n">
        <v>43.19</v>
      </c>
      <c r="G77" t="n">
        <v>95.97</v>
      </c>
      <c r="H77" t="n">
        <v>1.45</v>
      </c>
      <c r="I77" t="n">
        <v>27</v>
      </c>
      <c r="J77" t="n">
        <v>158.48</v>
      </c>
      <c r="K77" t="n">
        <v>47.83</v>
      </c>
      <c r="L77" t="n">
        <v>13</v>
      </c>
      <c r="M77" t="n">
        <v>25</v>
      </c>
      <c r="N77" t="n">
        <v>27.65</v>
      </c>
      <c r="O77" t="n">
        <v>19780.06</v>
      </c>
      <c r="P77" t="n">
        <v>461.28</v>
      </c>
      <c r="Q77" t="n">
        <v>796.34</v>
      </c>
      <c r="R77" t="n">
        <v>143.61</v>
      </c>
      <c r="S77" t="n">
        <v>102.58</v>
      </c>
      <c r="T77" t="n">
        <v>16389.71</v>
      </c>
      <c r="U77" t="n">
        <v>0.71</v>
      </c>
      <c r="V77" t="n">
        <v>0.87</v>
      </c>
      <c r="W77" t="n">
        <v>12.32</v>
      </c>
      <c r="X77" t="n">
        <v>0.97</v>
      </c>
      <c r="Y77" t="n">
        <v>1</v>
      </c>
      <c r="Z77" t="n">
        <v>10</v>
      </c>
    </row>
    <row r="78">
      <c r="A78" t="n">
        <v>13</v>
      </c>
      <c r="B78" t="n">
        <v>70</v>
      </c>
      <c r="C78" t="inlineStr">
        <is>
          <t xml:space="preserve">CONCLUIDO	</t>
        </is>
      </c>
      <c r="D78" t="n">
        <v>2.1718</v>
      </c>
      <c r="E78" t="n">
        <v>46.04</v>
      </c>
      <c r="F78" t="n">
        <v>43.09</v>
      </c>
      <c r="G78" t="n">
        <v>103.43</v>
      </c>
      <c r="H78" t="n">
        <v>1.55</v>
      </c>
      <c r="I78" t="n">
        <v>25</v>
      </c>
      <c r="J78" t="n">
        <v>159.9</v>
      </c>
      <c r="K78" t="n">
        <v>47.83</v>
      </c>
      <c r="L78" t="n">
        <v>14</v>
      </c>
      <c r="M78" t="n">
        <v>23</v>
      </c>
      <c r="N78" t="n">
        <v>28.07</v>
      </c>
      <c r="O78" t="n">
        <v>19955.16</v>
      </c>
      <c r="P78" t="n">
        <v>456.9</v>
      </c>
      <c r="Q78" t="n">
        <v>796.33</v>
      </c>
      <c r="R78" t="n">
        <v>140.82</v>
      </c>
      <c r="S78" t="n">
        <v>102.58</v>
      </c>
      <c r="T78" t="n">
        <v>15007.33</v>
      </c>
      <c r="U78" t="n">
        <v>0.73</v>
      </c>
      <c r="V78" t="n">
        <v>0.87</v>
      </c>
      <c r="W78" t="n">
        <v>12.31</v>
      </c>
      <c r="X78" t="n">
        <v>0.88</v>
      </c>
      <c r="Y78" t="n">
        <v>1</v>
      </c>
      <c r="Z78" t="n">
        <v>10</v>
      </c>
    </row>
    <row r="79">
      <c r="A79" t="n">
        <v>14</v>
      </c>
      <c r="B79" t="n">
        <v>70</v>
      </c>
      <c r="C79" t="inlineStr">
        <is>
          <t xml:space="preserve">CONCLUIDO	</t>
        </is>
      </c>
      <c r="D79" t="n">
        <v>2.1769</v>
      </c>
      <c r="E79" t="n">
        <v>45.94</v>
      </c>
      <c r="F79" t="n">
        <v>43.04</v>
      </c>
      <c r="G79" t="n">
        <v>112.29</v>
      </c>
      <c r="H79" t="n">
        <v>1.65</v>
      </c>
      <c r="I79" t="n">
        <v>23</v>
      </c>
      <c r="J79" t="n">
        <v>161.32</v>
      </c>
      <c r="K79" t="n">
        <v>47.83</v>
      </c>
      <c r="L79" t="n">
        <v>15</v>
      </c>
      <c r="M79" t="n">
        <v>21</v>
      </c>
      <c r="N79" t="n">
        <v>28.5</v>
      </c>
      <c r="O79" t="n">
        <v>20130.71</v>
      </c>
      <c r="P79" t="n">
        <v>453.33</v>
      </c>
      <c r="Q79" t="n">
        <v>796.38</v>
      </c>
      <c r="R79" t="n">
        <v>138.94</v>
      </c>
      <c r="S79" t="n">
        <v>102.58</v>
      </c>
      <c r="T79" t="n">
        <v>14078.42</v>
      </c>
      <c r="U79" t="n">
        <v>0.74</v>
      </c>
      <c r="V79" t="n">
        <v>0.87</v>
      </c>
      <c r="W79" t="n">
        <v>12.31</v>
      </c>
      <c r="X79" t="n">
        <v>0.83</v>
      </c>
      <c r="Y79" t="n">
        <v>1</v>
      </c>
      <c r="Z79" t="n">
        <v>10</v>
      </c>
    </row>
    <row r="80">
      <c r="A80" t="n">
        <v>15</v>
      </c>
      <c r="B80" t="n">
        <v>70</v>
      </c>
      <c r="C80" t="inlineStr">
        <is>
          <t xml:space="preserve">CONCLUIDO	</t>
        </is>
      </c>
      <c r="D80" t="n">
        <v>2.1838</v>
      </c>
      <c r="E80" t="n">
        <v>45.79</v>
      </c>
      <c r="F80" t="n">
        <v>42.96</v>
      </c>
      <c r="G80" t="n">
        <v>122.73</v>
      </c>
      <c r="H80" t="n">
        <v>1.74</v>
      </c>
      <c r="I80" t="n">
        <v>21</v>
      </c>
      <c r="J80" t="n">
        <v>162.75</v>
      </c>
      <c r="K80" t="n">
        <v>47.83</v>
      </c>
      <c r="L80" t="n">
        <v>16</v>
      </c>
      <c r="M80" t="n">
        <v>19</v>
      </c>
      <c r="N80" t="n">
        <v>28.92</v>
      </c>
      <c r="O80" t="n">
        <v>20306.85</v>
      </c>
      <c r="P80" t="n">
        <v>447.09</v>
      </c>
      <c r="Q80" t="n">
        <v>796.4</v>
      </c>
      <c r="R80" t="n">
        <v>136.19</v>
      </c>
      <c r="S80" t="n">
        <v>102.58</v>
      </c>
      <c r="T80" t="n">
        <v>12713.01</v>
      </c>
      <c r="U80" t="n">
        <v>0.75</v>
      </c>
      <c r="V80" t="n">
        <v>0.88</v>
      </c>
      <c r="W80" t="n">
        <v>12.3</v>
      </c>
      <c r="X80" t="n">
        <v>0.74</v>
      </c>
      <c r="Y80" t="n">
        <v>1</v>
      </c>
      <c r="Z80" t="n">
        <v>10</v>
      </c>
    </row>
    <row r="81">
      <c r="A81" t="n">
        <v>16</v>
      </c>
      <c r="B81" t="n">
        <v>70</v>
      </c>
      <c r="C81" t="inlineStr">
        <is>
          <t xml:space="preserve">CONCLUIDO	</t>
        </is>
      </c>
      <c r="D81" t="n">
        <v>2.187</v>
      </c>
      <c r="E81" t="n">
        <v>45.73</v>
      </c>
      <c r="F81" t="n">
        <v>42.92</v>
      </c>
      <c r="G81" t="n">
        <v>128.76</v>
      </c>
      <c r="H81" t="n">
        <v>1.83</v>
      </c>
      <c r="I81" t="n">
        <v>20</v>
      </c>
      <c r="J81" t="n">
        <v>164.19</v>
      </c>
      <c r="K81" t="n">
        <v>47.83</v>
      </c>
      <c r="L81" t="n">
        <v>17</v>
      </c>
      <c r="M81" t="n">
        <v>18</v>
      </c>
      <c r="N81" t="n">
        <v>29.36</v>
      </c>
      <c r="O81" t="n">
        <v>20483.57</v>
      </c>
      <c r="P81" t="n">
        <v>444.75</v>
      </c>
      <c r="Q81" t="n">
        <v>796.39</v>
      </c>
      <c r="R81" t="n">
        <v>134.77</v>
      </c>
      <c r="S81" t="n">
        <v>102.58</v>
      </c>
      <c r="T81" t="n">
        <v>12004.86</v>
      </c>
      <c r="U81" t="n">
        <v>0.76</v>
      </c>
      <c r="V81" t="n">
        <v>0.88</v>
      </c>
      <c r="W81" t="n">
        <v>12.31</v>
      </c>
      <c r="X81" t="n">
        <v>0.71</v>
      </c>
      <c r="Y81" t="n">
        <v>1</v>
      </c>
      <c r="Z81" t="n">
        <v>10</v>
      </c>
    </row>
    <row r="82">
      <c r="A82" t="n">
        <v>17</v>
      </c>
      <c r="B82" t="n">
        <v>70</v>
      </c>
      <c r="C82" t="inlineStr">
        <is>
          <t xml:space="preserve">CONCLUIDO	</t>
        </is>
      </c>
      <c r="D82" t="n">
        <v>2.1899</v>
      </c>
      <c r="E82" t="n">
        <v>45.66</v>
      </c>
      <c r="F82" t="n">
        <v>42.89</v>
      </c>
      <c r="G82" t="n">
        <v>135.43</v>
      </c>
      <c r="H82" t="n">
        <v>1.93</v>
      </c>
      <c r="I82" t="n">
        <v>19</v>
      </c>
      <c r="J82" t="n">
        <v>165.62</v>
      </c>
      <c r="K82" t="n">
        <v>47.83</v>
      </c>
      <c r="L82" t="n">
        <v>18</v>
      </c>
      <c r="M82" t="n">
        <v>17</v>
      </c>
      <c r="N82" t="n">
        <v>29.8</v>
      </c>
      <c r="O82" t="n">
        <v>20660.89</v>
      </c>
      <c r="P82" t="n">
        <v>442.08</v>
      </c>
      <c r="Q82" t="n">
        <v>796.37</v>
      </c>
      <c r="R82" t="n">
        <v>134.05</v>
      </c>
      <c r="S82" t="n">
        <v>102.58</v>
      </c>
      <c r="T82" t="n">
        <v>11649.87</v>
      </c>
      <c r="U82" t="n">
        <v>0.77</v>
      </c>
      <c r="V82" t="n">
        <v>0.88</v>
      </c>
      <c r="W82" t="n">
        <v>12.3</v>
      </c>
      <c r="X82" t="n">
        <v>0.67</v>
      </c>
      <c r="Y82" t="n">
        <v>1</v>
      </c>
      <c r="Z82" t="n">
        <v>10</v>
      </c>
    </row>
    <row r="83">
      <c r="A83" t="n">
        <v>18</v>
      </c>
      <c r="B83" t="n">
        <v>70</v>
      </c>
      <c r="C83" t="inlineStr">
        <is>
          <t xml:space="preserve">CONCLUIDO	</t>
        </is>
      </c>
      <c r="D83" t="n">
        <v>2.1928</v>
      </c>
      <c r="E83" t="n">
        <v>45.6</v>
      </c>
      <c r="F83" t="n">
        <v>42.86</v>
      </c>
      <c r="G83" t="n">
        <v>142.85</v>
      </c>
      <c r="H83" t="n">
        <v>2.02</v>
      </c>
      <c r="I83" t="n">
        <v>18</v>
      </c>
      <c r="J83" t="n">
        <v>167.07</v>
      </c>
      <c r="K83" t="n">
        <v>47.83</v>
      </c>
      <c r="L83" t="n">
        <v>19</v>
      </c>
      <c r="M83" t="n">
        <v>16</v>
      </c>
      <c r="N83" t="n">
        <v>30.24</v>
      </c>
      <c r="O83" t="n">
        <v>20838.81</v>
      </c>
      <c r="P83" t="n">
        <v>438.66</v>
      </c>
      <c r="Q83" t="n">
        <v>796.38</v>
      </c>
      <c r="R83" t="n">
        <v>132.63</v>
      </c>
      <c r="S83" t="n">
        <v>102.58</v>
      </c>
      <c r="T83" t="n">
        <v>10945.23</v>
      </c>
      <c r="U83" t="n">
        <v>0.77</v>
      </c>
      <c r="V83" t="n">
        <v>0.88</v>
      </c>
      <c r="W83" t="n">
        <v>12.31</v>
      </c>
      <c r="X83" t="n">
        <v>0.64</v>
      </c>
      <c r="Y83" t="n">
        <v>1</v>
      </c>
      <c r="Z83" t="n">
        <v>10</v>
      </c>
    </row>
    <row r="84">
      <c r="A84" t="n">
        <v>19</v>
      </c>
      <c r="B84" t="n">
        <v>70</v>
      </c>
      <c r="C84" t="inlineStr">
        <is>
          <t xml:space="preserve">CONCLUIDO	</t>
        </is>
      </c>
      <c r="D84" t="n">
        <v>2.1966</v>
      </c>
      <c r="E84" t="n">
        <v>45.52</v>
      </c>
      <c r="F84" t="n">
        <v>42.8</v>
      </c>
      <c r="G84" t="n">
        <v>151.08</v>
      </c>
      <c r="H84" t="n">
        <v>2.1</v>
      </c>
      <c r="I84" t="n">
        <v>17</v>
      </c>
      <c r="J84" t="n">
        <v>168.51</v>
      </c>
      <c r="K84" t="n">
        <v>47.83</v>
      </c>
      <c r="L84" t="n">
        <v>20</v>
      </c>
      <c r="M84" t="n">
        <v>15</v>
      </c>
      <c r="N84" t="n">
        <v>30.69</v>
      </c>
      <c r="O84" t="n">
        <v>21017.33</v>
      </c>
      <c r="P84" t="n">
        <v>433.82</v>
      </c>
      <c r="Q84" t="n">
        <v>796.34</v>
      </c>
      <c r="R84" t="n">
        <v>131.14</v>
      </c>
      <c r="S84" t="n">
        <v>102.58</v>
      </c>
      <c r="T84" t="n">
        <v>10209.41</v>
      </c>
      <c r="U84" t="n">
        <v>0.78</v>
      </c>
      <c r="V84" t="n">
        <v>0.88</v>
      </c>
      <c r="W84" t="n">
        <v>12.3</v>
      </c>
      <c r="X84" t="n">
        <v>0.59</v>
      </c>
      <c r="Y84" t="n">
        <v>1</v>
      </c>
      <c r="Z84" t="n">
        <v>10</v>
      </c>
    </row>
    <row r="85">
      <c r="A85" t="n">
        <v>20</v>
      </c>
      <c r="B85" t="n">
        <v>70</v>
      </c>
      <c r="C85" t="inlineStr">
        <is>
          <t xml:space="preserve">CONCLUIDO	</t>
        </is>
      </c>
      <c r="D85" t="n">
        <v>2.1997</v>
      </c>
      <c r="E85" t="n">
        <v>45.46</v>
      </c>
      <c r="F85" t="n">
        <v>42.77</v>
      </c>
      <c r="G85" t="n">
        <v>160.39</v>
      </c>
      <c r="H85" t="n">
        <v>2.19</v>
      </c>
      <c r="I85" t="n">
        <v>16</v>
      </c>
      <c r="J85" t="n">
        <v>169.97</v>
      </c>
      <c r="K85" t="n">
        <v>47.83</v>
      </c>
      <c r="L85" t="n">
        <v>21</v>
      </c>
      <c r="M85" t="n">
        <v>14</v>
      </c>
      <c r="N85" t="n">
        <v>31.14</v>
      </c>
      <c r="O85" t="n">
        <v>21196.47</v>
      </c>
      <c r="P85" t="n">
        <v>428.78</v>
      </c>
      <c r="Q85" t="n">
        <v>796.36</v>
      </c>
      <c r="R85" t="n">
        <v>129.87</v>
      </c>
      <c r="S85" t="n">
        <v>102.58</v>
      </c>
      <c r="T85" t="n">
        <v>9579.23</v>
      </c>
      <c r="U85" t="n">
        <v>0.79</v>
      </c>
      <c r="V85" t="n">
        <v>0.88</v>
      </c>
      <c r="W85" t="n">
        <v>12.3</v>
      </c>
      <c r="X85" t="n">
        <v>0.5600000000000001</v>
      </c>
      <c r="Y85" t="n">
        <v>1</v>
      </c>
      <c r="Z85" t="n">
        <v>10</v>
      </c>
    </row>
    <row r="86">
      <c r="A86" t="n">
        <v>21</v>
      </c>
      <c r="B86" t="n">
        <v>70</v>
      </c>
      <c r="C86" t="inlineStr">
        <is>
          <t xml:space="preserve">CONCLUIDO	</t>
        </is>
      </c>
      <c r="D86" t="n">
        <v>2.203</v>
      </c>
      <c r="E86" t="n">
        <v>45.39</v>
      </c>
      <c r="F86" t="n">
        <v>42.73</v>
      </c>
      <c r="G86" t="n">
        <v>170.93</v>
      </c>
      <c r="H86" t="n">
        <v>2.28</v>
      </c>
      <c r="I86" t="n">
        <v>15</v>
      </c>
      <c r="J86" t="n">
        <v>171.42</v>
      </c>
      <c r="K86" t="n">
        <v>47.83</v>
      </c>
      <c r="L86" t="n">
        <v>22</v>
      </c>
      <c r="M86" t="n">
        <v>13</v>
      </c>
      <c r="N86" t="n">
        <v>31.6</v>
      </c>
      <c r="O86" t="n">
        <v>21376.23</v>
      </c>
      <c r="P86" t="n">
        <v>425.64</v>
      </c>
      <c r="Q86" t="n">
        <v>796.36</v>
      </c>
      <c r="R86" t="n">
        <v>128.61</v>
      </c>
      <c r="S86" t="n">
        <v>102.58</v>
      </c>
      <c r="T86" t="n">
        <v>8953.77</v>
      </c>
      <c r="U86" t="n">
        <v>0.8</v>
      </c>
      <c r="V86" t="n">
        <v>0.88</v>
      </c>
      <c r="W86" t="n">
        <v>12.3</v>
      </c>
      <c r="X86" t="n">
        <v>0.52</v>
      </c>
      <c r="Y86" t="n">
        <v>1</v>
      </c>
      <c r="Z86" t="n">
        <v>10</v>
      </c>
    </row>
    <row r="87">
      <c r="A87" t="n">
        <v>22</v>
      </c>
      <c r="B87" t="n">
        <v>70</v>
      </c>
      <c r="C87" t="inlineStr">
        <is>
          <t xml:space="preserve">CONCLUIDO	</t>
        </is>
      </c>
      <c r="D87" t="n">
        <v>2.2031</v>
      </c>
      <c r="E87" t="n">
        <v>45.39</v>
      </c>
      <c r="F87" t="n">
        <v>42.73</v>
      </c>
      <c r="G87" t="n">
        <v>170.91</v>
      </c>
      <c r="H87" t="n">
        <v>2.36</v>
      </c>
      <c r="I87" t="n">
        <v>15</v>
      </c>
      <c r="J87" t="n">
        <v>172.89</v>
      </c>
      <c r="K87" t="n">
        <v>47.83</v>
      </c>
      <c r="L87" t="n">
        <v>23</v>
      </c>
      <c r="M87" t="n">
        <v>13</v>
      </c>
      <c r="N87" t="n">
        <v>32.06</v>
      </c>
      <c r="O87" t="n">
        <v>21556.61</v>
      </c>
      <c r="P87" t="n">
        <v>420.56</v>
      </c>
      <c r="Q87" t="n">
        <v>796.34</v>
      </c>
      <c r="R87" t="n">
        <v>128.63</v>
      </c>
      <c r="S87" t="n">
        <v>102.58</v>
      </c>
      <c r="T87" t="n">
        <v>8961.129999999999</v>
      </c>
      <c r="U87" t="n">
        <v>0.8</v>
      </c>
      <c r="V87" t="n">
        <v>0.88</v>
      </c>
      <c r="W87" t="n">
        <v>12.29</v>
      </c>
      <c r="X87" t="n">
        <v>0.52</v>
      </c>
      <c r="Y87" t="n">
        <v>1</v>
      </c>
      <c r="Z87" t="n">
        <v>10</v>
      </c>
    </row>
    <row r="88">
      <c r="A88" t="n">
        <v>23</v>
      </c>
      <c r="B88" t="n">
        <v>70</v>
      </c>
      <c r="C88" t="inlineStr">
        <is>
          <t xml:space="preserve">CONCLUIDO	</t>
        </is>
      </c>
      <c r="D88" t="n">
        <v>2.206</v>
      </c>
      <c r="E88" t="n">
        <v>45.33</v>
      </c>
      <c r="F88" t="n">
        <v>42.7</v>
      </c>
      <c r="G88" t="n">
        <v>183</v>
      </c>
      <c r="H88" t="n">
        <v>2.44</v>
      </c>
      <c r="I88" t="n">
        <v>14</v>
      </c>
      <c r="J88" t="n">
        <v>174.35</v>
      </c>
      <c r="K88" t="n">
        <v>47.83</v>
      </c>
      <c r="L88" t="n">
        <v>24</v>
      </c>
      <c r="M88" t="n">
        <v>10</v>
      </c>
      <c r="N88" t="n">
        <v>32.53</v>
      </c>
      <c r="O88" t="n">
        <v>21737.62</v>
      </c>
      <c r="P88" t="n">
        <v>420.08</v>
      </c>
      <c r="Q88" t="n">
        <v>796.37</v>
      </c>
      <c r="R88" t="n">
        <v>127.56</v>
      </c>
      <c r="S88" t="n">
        <v>102.58</v>
      </c>
      <c r="T88" t="n">
        <v>8430.01</v>
      </c>
      <c r="U88" t="n">
        <v>0.8</v>
      </c>
      <c r="V88" t="n">
        <v>0.88</v>
      </c>
      <c r="W88" t="n">
        <v>12.3</v>
      </c>
      <c r="X88" t="n">
        <v>0.49</v>
      </c>
      <c r="Y88" t="n">
        <v>1</v>
      </c>
      <c r="Z88" t="n">
        <v>10</v>
      </c>
    </row>
    <row r="89">
      <c r="A89" t="n">
        <v>24</v>
      </c>
      <c r="B89" t="n">
        <v>70</v>
      </c>
      <c r="C89" t="inlineStr">
        <is>
          <t xml:space="preserve">CONCLUIDO	</t>
        </is>
      </c>
      <c r="D89" t="n">
        <v>2.2097</v>
      </c>
      <c r="E89" t="n">
        <v>45.26</v>
      </c>
      <c r="F89" t="n">
        <v>42.65</v>
      </c>
      <c r="G89" t="n">
        <v>196.85</v>
      </c>
      <c r="H89" t="n">
        <v>2.52</v>
      </c>
      <c r="I89" t="n">
        <v>13</v>
      </c>
      <c r="J89" t="n">
        <v>175.83</v>
      </c>
      <c r="K89" t="n">
        <v>47.83</v>
      </c>
      <c r="L89" t="n">
        <v>25</v>
      </c>
      <c r="M89" t="n">
        <v>7</v>
      </c>
      <c r="N89" t="n">
        <v>33</v>
      </c>
      <c r="O89" t="n">
        <v>21919.27</v>
      </c>
      <c r="P89" t="n">
        <v>413.86</v>
      </c>
      <c r="Q89" t="n">
        <v>796.37</v>
      </c>
      <c r="R89" t="n">
        <v>125.85</v>
      </c>
      <c r="S89" t="n">
        <v>102.58</v>
      </c>
      <c r="T89" t="n">
        <v>7580.02</v>
      </c>
      <c r="U89" t="n">
        <v>0.82</v>
      </c>
      <c r="V89" t="n">
        <v>0.88</v>
      </c>
      <c r="W89" t="n">
        <v>12.29</v>
      </c>
      <c r="X89" t="n">
        <v>0.44</v>
      </c>
      <c r="Y89" t="n">
        <v>1</v>
      </c>
      <c r="Z89" t="n">
        <v>10</v>
      </c>
    </row>
    <row r="90">
      <c r="A90" t="n">
        <v>25</v>
      </c>
      <c r="B90" t="n">
        <v>70</v>
      </c>
      <c r="C90" t="inlineStr">
        <is>
          <t xml:space="preserve">CONCLUIDO	</t>
        </is>
      </c>
      <c r="D90" t="n">
        <v>2.2093</v>
      </c>
      <c r="E90" t="n">
        <v>45.26</v>
      </c>
      <c r="F90" t="n">
        <v>42.66</v>
      </c>
      <c r="G90" t="n">
        <v>196.88</v>
      </c>
      <c r="H90" t="n">
        <v>2.6</v>
      </c>
      <c r="I90" t="n">
        <v>13</v>
      </c>
      <c r="J90" t="n">
        <v>177.3</v>
      </c>
      <c r="K90" t="n">
        <v>47.83</v>
      </c>
      <c r="L90" t="n">
        <v>26</v>
      </c>
      <c r="M90" t="n">
        <v>6</v>
      </c>
      <c r="N90" t="n">
        <v>33.48</v>
      </c>
      <c r="O90" t="n">
        <v>22101.56</v>
      </c>
      <c r="P90" t="n">
        <v>416.88</v>
      </c>
      <c r="Q90" t="n">
        <v>796.37</v>
      </c>
      <c r="R90" t="n">
        <v>125.96</v>
      </c>
      <c r="S90" t="n">
        <v>102.58</v>
      </c>
      <c r="T90" t="n">
        <v>7638.45</v>
      </c>
      <c r="U90" t="n">
        <v>0.8100000000000001</v>
      </c>
      <c r="V90" t="n">
        <v>0.88</v>
      </c>
      <c r="W90" t="n">
        <v>12.3</v>
      </c>
      <c r="X90" t="n">
        <v>0.45</v>
      </c>
      <c r="Y90" t="n">
        <v>1</v>
      </c>
      <c r="Z90" t="n">
        <v>10</v>
      </c>
    </row>
    <row r="91">
      <c r="A91" t="n">
        <v>26</v>
      </c>
      <c r="B91" t="n">
        <v>70</v>
      </c>
      <c r="C91" t="inlineStr">
        <is>
          <t xml:space="preserve">CONCLUIDO	</t>
        </is>
      </c>
      <c r="D91" t="n">
        <v>2.2085</v>
      </c>
      <c r="E91" t="n">
        <v>45.28</v>
      </c>
      <c r="F91" t="n">
        <v>42.68</v>
      </c>
      <c r="G91" t="n">
        <v>196.97</v>
      </c>
      <c r="H91" t="n">
        <v>2.68</v>
      </c>
      <c r="I91" t="n">
        <v>13</v>
      </c>
      <c r="J91" t="n">
        <v>178.79</v>
      </c>
      <c r="K91" t="n">
        <v>47.83</v>
      </c>
      <c r="L91" t="n">
        <v>27</v>
      </c>
      <c r="M91" t="n">
        <v>3</v>
      </c>
      <c r="N91" t="n">
        <v>33.96</v>
      </c>
      <c r="O91" t="n">
        <v>22284.51</v>
      </c>
      <c r="P91" t="n">
        <v>419.46</v>
      </c>
      <c r="Q91" t="n">
        <v>796.35</v>
      </c>
      <c r="R91" t="n">
        <v>126.55</v>
      </c>
      <c r="S91" t="n">
        <v>102.58</v>
      </c>
      <c r="T91" t="n">
        <v>7932.94</v>
      </c>
      <c r="U91" t="n">
        <v>0.8100000000000001</v>
      </c>
      <c r="V91" t="n">
        <v>0.88</v>
      </c>
      <c r="W91" t="n">
        <v>12.3</v>
      </c>
      <c r="X91" t="n">
        <v>0.46</v>
      </c>
      <c r="Y91" t="n">
        <v>1</v>
      </c>
      <c r="Z91" t="n">
        <v>10</v>
      </c>
    </row>
    <row r="92">
      <c r="A92" t="n">
        <v>27</v>
      </c>
      <c r="B92" t="n">
        <v>70</v>
      </c>
      <c r="C92" t="inlineStr">
        <is>
          <t xml:space="preserve">CONCLUIDO	</t>
        </is>
      </c>
      <c r="D92" t="n">
        <v>2.2084</v>
      </c>
      <c r="E92" t="n">
        <v>45.28</v>
      </c>
      <c r="F92" t="n">
        <v>42.68</v>
      </c>
      <c r="G92" t="n">
        <v>196.97</v>
      </c>
      <c r="H92" t="n">
        <v>2.75</v>
      </c>
      <c r="I92" t="n">
        <v>13</v>
      </c>
      <c r="J92" t="n">
        <v>180.28</v>
      </c>
      <c r="K92" t="n">
        <v>47.83</v>
      </c>
      <c r="L92" t="n">
        <v>28</v>
      </c>
      <c r="M92" t="n">
        <v>0</v>
      </c>
      <c r="N92" t="n">
        <v>34.45</v>
      </c>
      <c r="O92" t="n">
        <v>22468.11</v>
      </c>
      <c r="P92" t="n">
        <v>421.95</v>
      </c>
      <c r="Q92" t="n">
        <v>796.36</v>
      </c>
      <c r="R92" t="n">
        <v>126.41</v>
      </c>
      <c r="S92" t="n">
        <v>102.58</v>
      </c>
      <c r="T92" t="n">
        <v>7862.11</v>
      </c>
      <c r="U92" t="n">
        <v>0.8100000000000001</v>
      </c>
      <c r="V92" t="n">
        <v>0.88</v>
      </c>
      <c r="W92" t="n">
        <v>12.31</v>
      </c>
      <c r="X92" t="n">
        <v>0.47</v>
      </c>
      <c r="Y92" t="n">
        <v>1</v>
      </c>
      <c r="Z92" t="n">
        <v>10</v>
      </c>
    </row>
    <row r="93">
      <c r="A93" t="n">
        <v>0</v>
      </c>
      <c r="B93" t="n">
        <v>90</v>
      </c>
      <c r="C93" t="inlineStr">
        <is>
          <t xml:space="preserve">CONCLUIDO	</t>
        </is>
      </c>
      <c r="D93" t="n">
        <v>1.0582</v>
      </c>
      <c r="E93" t="n">
        <v>94.5</v>
      </c>
      <c r="F93" t="n">
        <v>68.54000000000001</v>
      </c>
      <c r="G93" t="n">
        <v>6.21</v>
      </c>
      <c r="H93" t="n">
        <v>0.1</v>
      </c>
      <c r="I93" t="n">
        <v>662</v>
      </c>
      <c r="J93" t="n">
        <v>176.73</v>
      </c>
      <c r="K93" t="n">
        <v>52.44</v>
      </c>
      <c r="L93" t="n">
        <v>1</v>
      </c>
      <c r="M93" t="n">
        <v>660</v>
      </c>
      <c r="N93" t="n">
        <v>33.29</v>
      </c>
      <c r="O93" t="n">
        <v>22031.19</v>
      </c>
      <c r="P93" t="n">
        <v>907.2</v>
      </c>
      <c r="Q93" t="n">
        <v>798.33</v>
      </c>
      <c r="R93" t="n">
        <v>991.6</v>
      </c>
      <c r="S93" t="n">
        <v>102.58</v>
      </c>
      <c r="T93" t="n">
        <v>437211.14</v>
      </c>
      <c r="U93" t="n">
        <v>0.1</v>
      </c>
      <c r="V93" t="n">
        <v>0.55</v>
      </c>
      <c r="W93" t="n">
        <v>13.36</v>
      </c>
      <c r="X93" t="n">
        <v>26.27</v>
      </c>
      <c r="Y93" t="n">
        <v>1</v>
      </c>
      <c r="Z93" t="n">
        <v>10</v>
      </c>
    </row>
    <row r="94">
      <c r="A94" t="n">
        <v>1</v>
      </c>
      <c r="B94" t="n">
        <v>90</v>
      </c>
      <c r="C94" t="inlineStr">
        <is>
          <t xml:space="preserve">CONCLUIDO	</t>
        </is>
      </c>
      <c r="D94" t="n">
        <v>1.592</v>
      </c>
      <c r="E94" t="n">
        <v>62.81</v>
      </c>
      <c r="F94" t="n">
        <v>51.61</v>
      </c>
      <c r="G94" t="n">
        <v>12.54</v>
      </c>
      <c r="H94" t="n">
        <v>0.2</v>
      </c>
      <c r="I94" t="n">
        <v>247</v>
      </c>
      <c r="J94" t="n">
        <v>178.21</v>
      </c>
      <c r="K94" t="n">
        <v>52.44</v>
      </c>
      <c r="L94" t="n">
        <v>2</v>
      </c>
      <c r="M94" t="n">
        <v>245</v>
      </c>
      <c r="N94" t="n">
        <v>33.77</v>
      </c>
      <c r="O94" t="n">
        <v>22213.89</v>
      </c>
      <c r="P94" t="n">
        <v>682.1</v>
      </c>
      <c r="Q94" t="n">
        <v>797.12</v>
      </c>
      <c r="R94" t="n">
        <v>424.91</v>
      </c>
      <c r="S94" t="n">
        <v>102.58</v>
      </c>
      <c r="T94" t="n">
        <v>155940.64</v>
      </c>
      <c r="U94" t="n">
        <v>0.24</v>
      </c>
      <c r="V94" t="n">
        <v>0.73</v>
      </c>
      <c r="W94" t="n">
        <v>12.67</v>
      </c>
      <c r="X94" t="n">
        <v>9.380000000000001</v>
      </c>
      <c r="Y94" t="n">
        <v>1</v>
      </c>
      <c r="Z94" t="n">
        <v>10</v>
      </c>
    </row>
    <row r="95">
      <c r="A95" t="n">
        <v>2</v>
      </c>
      <c r="B95" t="n">
        <v>90</v>
      </c>
      <c r="C95" t="inlineStr">
        <is>
          <t xml:space="preserve">CONCLUIDO	</t>
        </is>
      </c>
      <c r="D95" t="n">
        <v>1.7909</v>
      </c>
      <c r="E95" t="n">
        <v>55.84</v>
      </c>
      <c r="F95" t="n">
        <v>47.98</v>
      </c>
      <c r="G95" t="n">
        <v>18.81</v>
      </c>
      <c r="H95" t="n">
        <v>0.3</v>
      </c>
      <c r="I95" t="n">
        <v>153</v>
      </c>
      <c r="J95" t="n">
        <v>179.7</v>
      </c>
      <c r="K95" t="n">
        <v>52.44</v>
      </c>
      <c r="L95" t="n">
        <v>3</v>
      </c>
      <c r="M95" t="n">
        <v>151</v>
      </c>
      <c r="N95" t="n">
        <v>34.26</v>
      </c>
      <c r="O95" t="n">
        <v>22397.24</v>
      </c>
      <c r="P95" t="n">
        <v>632.35</v>
      </c>
      <c r="Q95" t="n">
        <v>796.77</v>
      </c>
      <c r="R95" t="n">
        <v>302.75</v>
      </c>
      <c r="S95" t="n">
        <v>102.58</v>
      </c>
      <c r="T95" t="n">
        <v>95334.55</v>
      </c>
      <c r="U95" t="n">
        <v>0.34</v>
      </c>
      <c r="V95" t="n">
        <v>0.78</v>
      </c>
      <c r="W95" t="n">
        <v>12.54</v>
      </c>
      <c r="X95" t="n">
        <v>5.75</v>
      </c>
      <c r="Y95" t="n">
        <v>1</v>
      </c>
      <c r="Z95" t="n">
        <v>10</v>
      </c>
    </row>
    <row r="96">
      <c r="A96" t="n">
        <v>3</v>
      </c>
      <c r="B96" t="n">
        <v>90</v>
      </c>
      <c r="C96" t="inlineStr">
        <is>
          <t xml:space="preserve">CONCLUIDO	</t>
        </is>
      </c>
      <c r="D96" t="n">
        <v>1.897</v>
      </c>
      <c r="E96" t="n">
        <v>52.72</v>
      </c>
      <c r="F96" t="n">
        <v>46.35</v>
      </c>
      <c r="G96" t="n">
        <v>25.05</v>
      </c>
      <c r="H96" t="n">
        <v>0.39</v>
      </c>
      <c r="I96" t="n">
        <v>111</v>
      </c>
      <c r="J96" t="n">
        <v>181.19</v>
      </c>
      <c r="K96" t="n">
        <v>52.44</v>
      </c>
      <c r="L96" t="n">
        <v>4</v>
      </c>
      <c r="M96" t="n">
        <v>109</v>
      </c>
      <c r="N96" t="n">
        <v>34.75</v>
      </c>
      <c r="O96" t="n">
        <v>22581.25</v>
      </c>
      <c r="P96" t="n">
        <v>608.98</v>
      </c>
      <c r="Q96" t="n">
        <v>796.7</v>
      </c>
      <c r="R96" t="n">
        <v>249</v>
      </c>
      <c r="S96" t="n">
        <v>102.58</v>
      </c>
      <c r="T96" t="n">
        <v>68667.89999999999</v>
      </c>
      <c r="U96" t="n">
        <v>0.41</v>
      </c>
      <c r="V96" t="n">
        <v>0.8100000000000001</v>
      </c>
      <c r="W96" t="n">
        <v>12.45</v>
      </c>
      <c r="X96" t="n">
        <v>4.13</v>
      </c>
      <c r="Y96" t="n">
        <v>1</v>
      </c>
      <c r="Z96" t="n">
        <v>10</v>
      </c>
    </row>
    <row r="97">
      <c r="A97" t="n">
        <v>4</v>
      </c>
      <c r="B97" t="n">
        <v>90</v>
      </c>
      <c r="C97" t="inlineStr">
        <is>
          <t xml:space="preserve">CONCLUIDO	</t>
        </is>
      </c>
      <c r="D97" t="n">
        <v>1.9631</v>
      </c>
      <c r="E97" t="n">
        <v>50.94</v>
      </c>
      <c r="F97" t="n">
        <v>45.42</v>
      </c>
      <c r="G97" t="n">
        <v>31.33</v>
      </c>
      <c r="H97" t="n">
        <v>0.49</v>
      </c>
      <c r="I97" t="n">
        <v>87</v>
      </c>
      <c r="J97" t="n">
        <v>182.69</v>
      </c>
      <c r="K97" t="n">
        <v>52.44</v>
      </c>
      <c r="L97" t="n">
        <v>5</v>
      </c>
      <c r="M97" t="n">
        <v>85</v>
      </c>
      <c r="N97" t="n">
        <v>35.25</v>
      </c>
      <c r="O97" t="n">
        <v>22766.06</v>
      </c>
      <c r="P97" t="n">
        <v>594.49</v>
      </c>
      <c r="Q97" t="n">
        <v>796.46</v>
      </c>
      <c r="R97" t="n">
        <v>218.41</v>
      </c>
      <c r="S97" t="n">
        <v>102.58</v>
      </c>
      <c r="T97" t="n">
        <v>53492.14</v>
      </c>
      <c r="U97" t="n">
        <v>0.47</v>
      </c>
      <c r="V97" t="n">
        <v>0.83</v>
      </c>
      <c r="W97" t="n">
        <v>12.41</v>
      </c>
      <c r="X97" t="n">
        <v>3.21</v>
      </c>
      <c r="Y97" t="n">
        <v>1</v>
      </c>
      <c r="Z97" t="n">
        <v>10</v>
      </c>
    </row>
    <row r="98">
      <c r="A98" t="n">
        <v>5</v>
      </c>
      <c r="B98" t="n">
        <v>90</v>
      </c>
      <c r="C98" t="inlineStr">
        <is>
          <t xml:space="preserve">CONCLUIDO	</t>
        </is>
      </c>
      <c r="D98" t="n">
        <v>2.0084</v>
      </c>
      <c r="E98" t="n">
        <v>49.79</v>
      </c>
      <c r="F98" t="n">
        <v>44.85</v>
      </c>
      <c r="G98" t="n">
        <v>37.9</v>
      </c>
      <c r="H98" t="n">
        <v>0.58</v>
      </c>
      <c r="I98" t="n">
        <v>71</v>
      </c>
      <c r="J98" t="n">
        <v>184.19</v>
      </c>
      <c r="K98" t="n">
        <v>52.44</v>
      </c>
      <c r="L98" t="n">
        <v>6</v>
      </c>
      <c r="M98" t="n">
        <v>69</v>
      </c>
      <c r="N98" t="n">
        <v>35.75</v>
      </c>
      <c r="O98" t="n">
        <v>22951.43</v>
      </c>
      <c r="P98" t="n">
        <v>584.74</v>
      </c>
      <c r="Q98" t="n">
        <v>796.59</v>
      </c>
      <c r="R98" t="n">
        <v>198.93</v>
      </c>
      <c r="S98" t="n">
        <v>102.58</v>
      </c>
      <c r="T98" t="n">
        <v>43833.07</v>
      </c>
      <c r="U98" t="n">
        <v>0.52</v>
      </c>
      <c r="V98" t="n">
        <v>0.84</v>
      </c>
      <c r="W98" t="n">
        <v>12.39</v>
      </c>
      <c r="X98" t="n">
        <v>2.63</v>
      </c>
      <c r="Y98" t="n">
        <v>1</v>
      </c>
      <c r="Z98" t="n">
        <v>10</v>
      </c>
    </row>
    <row r="99">
      <c r="A99" t="n">
        <v>6</v>
      </c>
      <c r="B99" t="n">
        <v>90</v>
      </c>
      <c r="C99" t="inlineStr">
        <is>
          <t xml:space="preserve">CONCLUIDO	</t>
        </is>
      </c>
      <c r="D99" t="n">
        <v>2.0373</v>
      </c>
      <c r="E99" t="n">
        <v>49.08</v>
      </c>
      <c r="F99" t="n">
        <v>44.49</v>
      </c>
      <c r="G99" t="n">
        <v>43.76</v>
      </c>
      <c r="H99" t="n">
        <v>0.67</v>
      </c>
      <c r="I99" t="n">
        <v>61</v>
      </c>
      <c r="J99" t="n">
        <v>185.7</v>
      </c>
      <c r="K99" t="n">
        <v>52.44</v>
      </c>
      <c r="L99" t="n">
        <v>7</v>
      </c>
      <c r="M99" t="n">
        <v>59</v>
      </c>
      <c r="N99" t="n">
        <v>36.26</v>
      </c>
      <c r="O99" t="n">
        <v>23137.49</v>
      </c>
      <c r="P99" t="n">
        <v>578.47</v>
      </c>
      <c r="Q99" t="n">
        <v>796.5</v>
      </c>
      <c r="R99" t="n">
        <v>187.43</v>
      </c>
      <c r="S99" t="n">
        <v>102.58</v>
      </c>
      <c r="T99" t="n">
        <v>38130.34</v>
      </c>
      <c r="U99" t="n">
        <v>0.55</v>
      </c>
      <c r="V99" t="n">
        <v>0.85</v>
      </c>
      <c r="W99" t="n">
        <v>12.37</v>
      </c>
      <c r="X99" t="n">
        <v>2.28</v>
      </c>
      <c r="Y99" t="n">
        <v>1</v>
      </c>
      <c r="Z99" t="n">
        <v>10</v>
      </c>
    </row>
    <row r="100">
      <c r="A100" t="n">
        <v>7</v>
      </c>
      <c r="B100" t="n">
        <v>90</v>
      </c>
      <c r="C100" t="inlineStr">
        <is>
          <t xml:space="preserve">CONCLUIDO	</t>
        </is>
      </c>
      <c r="D100" t="n">
        <v>2.0632</v>
      </c>
      <c r="E100" t="n">
        <v>48.47</v>
      </c>
      <c r="F100" t="n">
        <v>44.16</v>
      </c>
      <c r="G100" t="n">
        <v>50</v>
      </c>
      <c r="H100" t="n">
        <v>0.76</v>
      </c>
      <c r="I100" t="n">
        <v>53</v>
      </c>
      <c r="J100" t="n">
        <v>187.22</v>
      </c>
      <c r="K100" t="n">
        <v>52.44</v>
      </c>
      <c r="L100" t="n">
        <v>8</v>
      </c>
      <c r="M100" t="n">
        <v>51</v>
      </c>
      <c r="N100" t="n">
        <v>36.78</v>
      </c>
      <c r="O100" t="n">
        <v>23324.24</v>
      </c>
      <c r="P100" t="n">
        <v>571.97</v>
      </c>
      <c r="Q100" t="n">
        <v>796.48</v>
      </c>
      <c r="R100" t="n">
        <v>176.6</v>
      </c>
      <c r="S100" t="n">
        <v>102.58</v>
      </c>
      <c r="T100" t="n">
        <v>32759.41</v>
      </c>
      <c r="U100" t="n">
        <v>0.58</v>
      </c>
      <c r="V100" t="n">
        <v>0.85</v>
      </c>
      <c r="W100" t="n">
        <v>12.35</v>
      </c>
      <c r="X100" t="n">
        <v>1.95</v>
      </c>
      <c r="Y100" t="n">
        <v>1</v>
      </c>
      <c r="Z100" t="n">
        <v>10</v>
      </c>
    </row>
    <row r="101">
      <c r="A101" t="n">
        <v>8</v>
      </c>
      <c r="B101" t="n">
        <v>90</v>
      </c>
      <c r="C101" t="inlineStr">
        <is>
          <t xml:space="preserve">CONCLUIDO	</t>
        </is>
      </c>
      <c r="D101" t="n">
        <v>2.0817</v>
      </c>
      <c r="E101" t="n">
        <v>48.04</v>
      </c>
      <c r="F101" t="n">
        <v>43.95</v>
      </c>
      <c r="G101" t="n">
        <v>56.1</v>
      </c>
      <c r="H101" t="n">
        <v>0.85</v>
      </c>
      <c r="I101" t="n">
        <v>47</v>
      </c>
      <c r="J101" t="n">
        <v>188.74</v>
      </c>
      <c r="K101" t="n">
        <v>52.44</v>
      </c>
      <c r="L101" t="n">
        <v>9</v>
      </c>
      <c r="M101" t="n">
        <v>45</v>
      </c>
      <c r="N101" t="n">
        <v>37.3</v>
      </c>
      <c r="O101" t="n">
        <v>23511.69</v>
      </c>
      <c r="P101" t="n">
        <v>566.88</v>
      </c>
      <c r="Q101" t="n">
        <v>796.53</v>
      </c>
      <c r="R101" t="n">
        <v>169.18</v>
      </c>
      <c r="S101" t="n">
        <v>102.58</v>
      </c>
      <c r="T101" t="n">
        <v>29078.11</v>
      </c>
      <c r="U101" t="n">
        <v>0.61</v>
      </c>
      <c r="V101" t="n">
        <v>0.86</v>
      </c>
      <c r="W101" t="n">
        <v>12.35</v>
      </c>
      <c r="X101" t="n">
        <v>1.73</v>
      </c>
      <c r="Y101" t="n">
        <v>1</v>
      </c>
      <c r="Z101" t="n">
        <v>10</v>
      </c>
    </row>
    <row r="102">
      <c r="A102" t="n">
        <v>9</v>
      </c>
      <c r="B102" t="n">
        <v>90</v>
      </c>
      <c r="C102" t="inlineStr">
        <is>
          <t xml:space="preserve">CONCLUIDO	</t>
        </is>
      </c>
      <c r="D102" t="n">
        <v>2.0978</v>
      </c>
      <c r="E102" t="n">
        <v>47.67</v>
      </c>
      <c r="F102" t="n">
        <v>43.76</v>
      </c>
      <c r="G102" t="n">
        <v>62.51</v>
      </c>
      <c r="H102" t="n">
        <v>0.93</v>
      </c>
      <c r="I102" t="n">
        <v>42</v>
      </c>
      <c r="J102" t="n">
        <v>190.26</v>
      </c>
      <c r="K102" t="n">
        <v>52.44</v>
      </c>
      <c r="L102" t="n">
        <v>10</v>
      </c>
      <c r="M102" t="n">
        <v>40</v>
      </c>
      <c r="N102" t="n">
        <v>37.82</v>
      </c>
      <c r="O102" t="n">
        <v>23699.85</v>
      </c>
      <c r="P102" t="n">
        <v>562.67</v>
      </c>
      <c r="Q102" t="n">
        <v>796.45</v>
      </c>
      <c r="R102" t="n">
        <v>162.58</v>
      </c>
      <c r="S102" t="n">
        <v>102.58</v>
      </c>
      <c r="T102" t="n">
        <v>25802.66</v>
      </c>
      <c r="U102" t="n">
        <v>0.63</v>
      </c>
      <c r="V102" t="n">
        <v>0.86</v>
      </c>
      <c r="W102" t="n">
        <v>12.35</v>
      </c>
      <c r="X102" t="n">
        <v>1.54</v>
      </c>
      <c r="Y102" t="n">
        <v>1</v>
      </c>
      <c r="Z102" t="n">
        <v>10</v>
      </c>
    </row>
    <row r="103">
      <c r="A103" t="n">
        <v>10</v>
      </c>
      <c r="B103" t="n">
        <v>90</v>
      </c>
      <c r="C103" t="inlineStr">
        <is>
          <t xml:space="preserve">CONCLUIDO	</t>
        </is>
      </c>
      <c r="D103" t="n">
        <v>2.1114</v>
      </c>
      <c r="E103" t="n">
        <v>47.36</v>
      </c>
      <c r="F103" t="n">
        <v>43.59</v>
      </c>
      <c r="G103" t="n">
        <v>68.83</v>
      </c>
      <c r="H103" t="n">
        <v>1.02</v>
      </c>
      <c r="I103" t="n">
        <v>38</v>
      </c>
      <c r="J103" t="n">
        <v>191.79</v>
      </c>
      <c r="K103" t="n">
        <v>52.44</v>
      </c>
      <c r="L103" t="n">
        <v>11</v>
      </c>
      <c r="M103" t="n">
        <v>36</v>
      </c>
      <c r="N103" t="n">
        <v>38.35</v>
      </c>
      <c r="O103" t="n">
        <v>23888.73</v>
      </c>
      <c r="P103" t="n">
        <v>558.33</v>
      </c>
      <c r="Q103" t="n">
        <v>796.41</v>
      </c>
      <c r="R103" t="n">
        <v>157.44</v>
      </c>
      <c r="S103" t="n">
        <v>102.58</v>
      </c>
      <c r="T103" t="n">
        <v>23250.84</v>
      </c>
      <c r="U103" t="n">
        <v>0.65</v>
      </c>
      <c r="V103" t="n">
        <v>0.86</v>
      </c>
      <c r="W103" t="n">
        <v>12.33</v>
      </c>
      <c r="X103" t="n">
        <v>1.38</v>
      </c>
      <c r="Y103" t="n">
        <v>1</v>
      </c>
      <c r="Z103" t="n">
        <v>10</v>
      </c>
    </row>
    <row r="104">
      <c r="A104" t="n">
        <v>11</v>
      </c>
      <c r="B104" t="n">
        <v>90</v>
      </c>
      <c r="C104" t="inlineStr">
        <is>
          <t xml:space="preserve">CONCLUIDO	</t>
        </is>
      </c>
      <c r="D104" t="n">
        <v>2.1216</v>
      </c>
      <c r="E104" t="n">
        <v>47.13</v>
      </c>
      <c r="F104" t="n">
        <v>43.47</v>
      </c>
      <c r="G104" t="n">
        <v>74.52</v>
      </c>
      <c r="H104" t="n">
        <v>1.1</v>
      </c>
      <c r="I104" t="n">
        <v>35</v>
      </c>
      <c r="J104" t="n">
        <v>193.33</v>
      </c>
      <c r="K104" t="n">
        <v>52.44</v>
      </c>
      <c r="L104" t="n">
        <v>12</v>
      </c>
      <c r="M104" t="n">
        <v>33</v>
      </c>
      <c r="N104" t="n">
        <v>38.89</v>
      </c>
      <c r="O104" t="n">
        <v>24078.33</v>
      </c>
      <c r="P104" t="n">
        <v>554.85</v>
      </c>
      <c r="Q104" t="n">
        <v>796.4299999999999</v>
      </c>
      <c r="R104" t="n">
        <v>153.3</v>
      </c>
      <c r="S104" t="n">
        <v>102.58</v>
      </c>
      <c r="T104" t="n">
        <v>21198.97</v>
      </c>
      <c r="U104" t="n">
        <v>0.67</v>
      </c>
      <c r="V104" t="n">
        <v>0.87</v>
      </c>
      <c r="W104" t="n">
        <v>12.32</v>
      </c>
      <c r="X104" t="n">
        <v>1.25</v>
      </c>
      <c r="Y104" t="n">
        <v>1</v>
      </c>
      <c r="Z104" t="n">
        <v>10</v>
      </c>
    </row>
    <row r="105">
      <c r="A105" t="n">
        <v>12</v>
      </c>
      <c r="B105" t="n">
        <v>90</v>
      </c>
      <c r="C105" t="inlineStr">
        <is>
          <t xml:space="preserve">CONCLUIDO	</t>
        </is>
      </c>
      <c r="D105" t="n">
        <v>2.1313</v>
      </c>
      <c r="E105" t="n">
        <v>46.92</v>
      </c>
      <c r="F105" t="n">
        <v>43.36</v>
      </c>
      <c r="G105" t="n">
        <v>81.3</v>
      </c>
      <c r="H105" t="n">
        <v>1.18</v>
      </c>
      <c r="I105" t="n">
        <v>32</v>
      </c>
      <c r="J105" t="n">
        <v>194.88</v>
      </c>
      <c r="K105" t="n">
        <v>52.44</v>
      </c>
      <c r="L105" t="n">
        <v>13</v>
      </c>
      <c r="M105" t="n">
        <v>30</v>
      </c>
      <c r="N105" t="n">
        <v>39.43</v>
      </c>
      <c r="O105" t="n">
        <v>24268.67</v>
      </c>
      <c r="P105" t="n">
        <v>551.5700000000001</v>
      </c>
      <c r="Q105" t="n">
        <v>796.4400000000001</v>
      </c>
      <c r="R105" t="n">
        <v>149.61</v>
      </c>
      <c r="S105" t="n">
        <v>102.58</v>
      </c>
      <c r="T105" t="n">
        <v>19366.92</v>
      </c>
      <c r="U105" t="n">
        <v>0.6899999999999999</v>
      </c>
      <c r="V105" t="n">
        <v>0.87</v>
      </c>
      <c r="W105" t="n">
        <v>12.32</v>
      </c>
      <c r="X105" t="n">
        <v>1.15</v>
      </c>
      <c r="Y105" t="n">
        <v>1</v>
      </c>
      <c r="Z105" t="n">
        <v>10</v>
      </c>
    </row>
    <row r="106">
      <c r="A106" t="n">
        <v>13</v>
      </c>
      <c r="B106" t="n">
        <v>90</v>
      </c>
      <c r="C106" t="inlineStr">
        <is>
          <t xml:space="preserve">CONCLUIDO	</t>
        </is>
      </c>
      <c r="D106" t="n">
        <v>2.1407</v>
      </c>
      <c r="E106" t="n">
        <v>46.71</v>
      </c>
      <c r="F106" t="n">
        <v>43.26</v>
      </c>
      <c r="G106" t="n">
        <v>89.51000000000001</v>
      </c>
      <c r="H106" t="n">
        <v>1.27</v>
      </c>
      <c r="I106" t="n">
        <v>29</v>
      </c>
      <c r="J106" t="n">
        <v>196.42</v>
      </c>
      <c r="K106" t="n">
        <v>52.44</v>
      </c>
      <c r="L106" t="n">
        <v>14</v>
      </c>
      <c r="M106" t="n">
        <v>27</v>
      </c>
      <c r="N106" t="n">
        <v>39.98</v>
      </c>
      <c r="O106" t="n">
        <v>24459.75</v>
      </c>
      <c r="P106" t="n">
        <v>547.76</v>
      </c>
      <c r="Q106" t="n">
        <v>796.35</v>
      </c>
      <c r="R106" t="n">
        <v>146.2</v>
      </c>
      <c r="S106" t="n">
        <v>102.58</v>
      </c>
      <c r="T106" t="n">
        <v>17674.98</v>
      </c>
      <c r="U106" t="n">
        <v>0.7</v>
      </c>
      <c r="V106" t="n">
        <v>0.87</v>
      </c>
      <c r="W106" t="n">
        <v>12.32</v>
      </c>
      <c r="X106" t="n">
        <v>1.05</v>
      </c>
      <c r="Y106" t="n">
        <v>1</v>
      </c>
      <c r="Z106" t="n">
        <v>10</v>
      </c>
    </row>
    <row r="107">
      <c r="A107" t="n">
        <v>14</v>
      </c>
      <c r="B107" t="n">
        <v>90</v>
      </c>
      <c r="C107" t="inlineStr">
        <is>
          <t xml:space="preserve">CONCLUIDO	</t>
        </is>
      </c>
      <c r="D107" t="n">
        <v>2.1489</v>
      </c>
      <c r="E107" t="n">
        <v>46.54</v>
      </c>
      <c r="F107" t="n">
        <v>43.15</v>
      </c>
      <c r="G107" t="n">
        <v>95.90000000000001</v>
      </c>
      <c r="H107" t="n">
        <v>1.35</v>
      </c>
      <c r="I107" t="n">
        <v>27</v>
      </c>
      <c r="J107" t="n">
        <v>197.98</v>
      </c>
      <c r="K107" t="n">
        <v>52.44</v>
      </c>
      <c r="L107" t="n">
        <v>15</v>
      </c>
      <c r="M107" t="n">
        <v>25</v>
      </c>
      <c r="N107" t="n">
        <v>40.54</v>
      </c>
      <c r="O107" t="n">
        <v>24651.58</v>
      </c>
      <c r="P107" t="n">
        <v>544.34</v>
      </c>
      <c r="Q107" t="n">
        <v>796.37</v>
      </c>
      <c r="R107" t="n">
        <v>142.94</v>
      </c>
      <c r="S107" t="n">
        <v>102.58</v>
      </c>
      <c r="T107" t="n">
        <v>16057.47</v>
      </c>
      <c r="U107" t="n">
        <v>0.72</v>
      </c>
      <c r="V107" t="n">
        <v>0.87</v>
      </c>
      <c r="W107" t="n">
        <v>12.31</v>
      </c>
      <c r="X107" t="n">
        <v>0.9399999999999999</v>
      </c>
      <c r="Y107" t="n">
        <v>1</v>
      </c>
      <c r="Z107" t="n">
        <v>10</v>
      </c>
    </row>
    <row r="108">
      <c r="A108" t="n">
        <v>15</v>
      </c>
      <c r="B108" t="n">
        <v>90</v>
      </c>
      <c r="C108" t="inlineStr">
        <is>
          <t xml:space="preserve">CONCLUIDO	</t>
        </is>
      </c>
      <c r="D108" t="n">
        <v>2.1509</v>
      </c>
      <c r="E108" t="n">
        <v>46.49</v>
      </c>
      <c r="F108" t="n">
        <v>43.15</v>
      </c>
      <c r="G108" t="n">
        <v>99.56999999999999</v>
      </c>
      <c r="H108" t="n">
        <v>1.42</v>
      </c>
      <c r="I108" t="n">
        <v>26</v>
      </c>
      <c r="J108" t="n">
        <v>199.54</v>
      </c>
      <c r="K108" t="n">
        <v>52.44</v>
      </c>
      <c r="L108" t="n">
        <v>16</v>
      </c>
      <c r="M108" t="n">
        <v>24</v>
      </c>
      <c r="N108" t="n">
        <v>41.1</v>
      </c>
      <c r="O108" t="n">
        <v>24844.17</v>
      </c>
      <c r="P108" t="n">
        <v>543.4400000000001</v>
      </c>
      <c r="Q108" t="n">
        <v>796.41</v>
      </c>
      <c r="R108" t="n">
        <v>142.41</v>
      </c>
      <c r="S108" t="n">
        <v>102.58</v>
      </c>
      <c r="T108" t="n">
        <v>15797.76</v>
      </c>
      <c r="U108" t="n">
        <v>0.72</v>
      </c>
      <c r="V108" t="n">
        <v>0.87</v>
      </c>
      <c r="W108" t="n">
        <v>12.32</v>
      </c>
      <c r="X108" t="n">
        <v>0.93</v>
      </c>
      <c r="Y108" t="n">
        <v>1</v>
      </c>
      <c r="Z108" t="n">
        <v>10</v>
      </c>
    </row>
    <row r="109">
      <c r="A109" t="n">
        <v>16</v>
      </c>
      <c r="B109" t="n">
        <v>90</v>
      </c>
      <c r="C109" t="inlineStr">
        <is>
          <t xml:space="preserve">CONCLUIDO	</t>
        </is>
      </c>
      <c r="D109" t="n">
        <v>2.1575</v>
      </c>
      <c r="E109" t="n">
        <v>46.35</v>
      </c>
      <c r="F109" t="n">
        <v>43.08</v>
      </c>
      <c r="G109" t="n">
        <v>107.69</v>
      </c>
      <c r="H109" t="n">
        <v>1.5</v>
      </c>
      <c r="I109" t="n">
        <v>24</v>
      </c>
      <c r="J109" t="n">
        <v>201.11</v>
      </c>
      <c r="K109" t="n">
        <v>52.44</v>
      </c>
      <c r="L109" t="n">
        <v>17</v>
      </c>
      <c r="M109" t="n">
        <v>22</v>
      </c>
      <c r="N109" t="n">
        <v>41.67</v>
      </c>
      <c r="O109" t="n">
        <v>25037.53</v>
      </c>
      <c r="P109" t="n">
        <v>540.1900000000001</v>
      </c>
      <c r="Q109" t="n">
        <v>796.39</v>
      </c>
      <c r="R109" t="n">
        <v>140.1</v>
      </c>
      <c r="S109" t="n">
        <v>102.58</v>
      </c>
      <c r="T109" t="n">
        <v>14653.36</v>
      </c>
      <c r="U109" t="n">
        <v>0.73</v>
      </c>
      <c r="V109" t="n">
        <v>0.87</v>
      </c>
      <c r="W109" t="n">
        <v>12.31</v>
      </c>
      <c r="X109" t="n">
        <v>0.86</v>
      </c>
      <c r="Y109" t="n">
        <v>1</v>
      </c>
      <c r="Z109" t="n">
        <v>10</v>
      </c>
    </row>
    <row r="110">
      <c r="A110" t="n">
        <v>17</v>
      </c>
      <c r="B110" t="n">
        <v>90</v>
      </c>
      <c r="C110" t="inlineStr">
        <is>
          <t xml:space="preserve">CONCLUIDO	</t>
        </is>
      </c>
      <c r="D110" t="n">
        <v>2.1611</v>
      </c>
      <c r="E110" t="n">
        <v>46.27</v>
      </c>
      <c r="F110" t="n">
        <v>43.03</v>
      </c>
      <c r="G110" t="n">
        <v>112.26</v>
      </c>
      <c r="H110" t="n">
        <v>1.58</v>
      </c>
      <c r="I110" t="n">
        <v>23</v>
      </c>
      <c r="J110" t="n">
        <v>202.68</v>
      </c>
      <c r="K110" t="n">
        <v>52.44</v>
      </c>
      <c r="L110" t="n">
        <v>18</v>
      </c>
      <c r="M110" t="n">
        <v>21</v>
      </c>
      <c r="N110" t="n">
        <v>42.24</v>
      </c>
      <c r="O110" t="n">
        <v>25231.66</v>
      </c>
      <c r="P110" t="n">
        <v>537.85</v>
      </c>
      <c r="Q110" t="n">
        <v>796.39</v>
      </c>
      <c r="R110" t="n">
        <v>138.76</v>
      </c>
      <c r="S110" t="n">
        <v>102.58</v>
      </c>
      <c r="T110" t="n">
        <v>13986.12</v>
      </c>
      <c r="U110" t="n">
        <v>0.74</v>
      </c>
      <c r="V110" t="n">
        <v>0.87</v>
      </c>
      <c r="W110" t="n">
        <v>12.31</v>
      </c>
      <c r="X110" t="n">
        <v>0.82</v>
      </c>
      <c r="Y110" t="n">
        <v>1</v>
      </c>
      <c r="Z110" t="n">
        <v>10</v>
      </c>
    </row>
    <row r="111">
      <c r="A111" t="n">
        <v>18</v>
      </c>
      <c r="B111" t="n">
        <v>90</v>
      </c>
      <c r="C111" t="inlineStr">
        <is>
          <t xml:space="preserve">CONCLUIDO	</t>
        </is>
      </c>
      <c r="D111" t="n">
        <v>2.1644</v>
      </c>
      <c r="E111" t="n">
        <v>46.2</v>
      </c>
      <c r="F111" t="n">
        <v>43</v>
      </c>
      <c r="G111" t="n">
        <v>117.27</v>
      </c>
      <c r="H111" t="n">
        <v>1.65</v>
      </c>
      <c r="I111" t="n">
        <v>22</v>
      </c>
      <c r="J111" t="n">
        <v>204.26</v>
      </c>
      <c r="K111" t="n">
        <v>52.44</v>
      </c>
      <c r="L111" t="n">
        <v>19</v>
      </c>
      <c r="M111" t="n">
        <v>20</v>
      </c>
      <c r="N111" t="n">
        <v>42.82</v>
      </c>
      <c r="O111" t="n">
        <v>25426.72</v>
      </c>
      <c r="P111" t="n">
        <v>534.13</v>
      </c>
      <c r="Q111" t="n">
        <v>796.35</v>
      </c>
      <c r="R111" t="n">
        <v>137.69</v>
      </c>
      <c r="S111" t="n">
        <v>102.58</v>
      </c>
      <c r="T111" t="n">
        <v>13455.03</v>
      </c>
      <c r="U111" t="n">
        <v>0.75</v>
      </c>
      <c r="V111" t="n">
        <v>0.87</v>
      </c>
      <c r="W111" t="n">
        <v>12.31</v>
      </c>
      <c r="X111" t="n">
        <v>0.79</v>
      </c>
      <c r="Y111" t="n">
        <v>1</v>
      </c>
      <c r="Z111" t="n">
        <v>10</v>
      </c>
    </row>
    <row r="112">
      <c r="A112" t="n">
        <v>19</v>
      </c>
      <c r="B112" t="n">
        <v>90</v>
      </c>
      <c r="C112" t="inlineStr">
        <is>
          <t xml:space="preserve">CONCLUIDO	</t>
        </is>
      </c>
      <c r="D112" t="n">
        <v>2.1676</v>
      </c>
      <c r="E112" t="n">
        <v>46.13</v>
      </c>
      <c r="F112" t="n">
        <v>42.97</v>
      </c>
      <c r="G112" t="n">
        <v>122.76</v>
      </c>
      <c r="H112" t="n">
        <v>1.73</v>
      </c>
      <c r="I112" t="n">
        <v>21</v>
      </c>
      <c r="J112" t="n">
        <v>205.85</v>
      </c>
      <c r="K112" t="n">
        <v>52.44</v>
      </c>
      <c r="L112" t="n">
        <v>20</v>
      </c>
      <c r="M112" t="n">
        <v>19</v>
      </c>
      <c r="N112" t="n">
        <v>43.41</v>
      </c>
      <c r="O112" t="n">
        <v>25622.45</v>
      </c>
      <c r="P112" t="n">
        <v>531.87</v>
      </c>
      <c r="Q112" t="n">
        <v>796.39</v>
      </c>
      <c r="R112" t="n">
        <v>136.31</v>
      </c>
      <c r="S112" t="n">
        <v>102.58</v>
      </c>
      <c r="T112" t="n">
        <v>12770.6</v>
      </c>
      <c r="U112" t="n">
        <v>0.75</v>
      </c>
      <c r="V112" t="n">
        <v>0.88</v>
      </c>
      <c r="W112" t="n">
        <v>12.31</v>
      </c>
      <c r="X112" t="n">
        <v>0.75</v>
      </c>
      <c r="Y112" t="n">
        <v>1</v>
      </c>
      <c r="Z112" t="n">
        <v>10</v>
      </c>
    </row>
    <row r="113">
      <c r="A113" t="n">
        <v>20</v>
      </c>
      <c r="B113" t="n">
        <v>90</v>
      </c>
      <c r="C113" t="inlineStr">
        <is>
          <t xml:space="preserve">CONCLUIDO	</t>
        </is>
      </c>
      <c r="D113" t="n">
        <v>2.1711</v>
      </c>
      <c r="E113" t="n">
        <v>46.06</v>
      </c>
      <c r="F113" t="n">
        <v>42.93</v>
      </c>
      <c r="G113" t="n">
        <v>128.78</v>
      </c>
      <c r="H113" t="n">
        <v>1.8</v>
      </c>
      <c r="I113" t="n">
        <v>20</v>
      </c>
      <c r="J113" t="n">
        <v>207.45</v>
      </c>
      <c r="K113" t="n">
        <v>52.44</v>
      </c>
      <c r="L113" t="n">
        <v>21</v>
      </c>
      <c r="M113" t="n">
        <v>18</v>
      </c>
      <c r="N113" t="n">
        <v>44</v>
      </c>
      <c r="O113" t="n">
        <v>25818.99</v>
      </c>
      <c r="P113" t="n">
        <v>530.64</v>
      </c>
      <c r="Q113" t="n">
        <v>796.35</v>
      </c>
      <c r="R113" t="n">
        <v>135.37</v>
      </c>
      <c r="S113" t="n">
        <v>102.58</v>
      </c>
      <c r="T113" t="n">
        <v>12305.16</v>
      </c>
      <c r="U113" t="n">
        <v>0.76</v>
      </c>
      <c r="V113" t="n">
        <v>0.88</v>
      </c>
      <c r="W113" t="n">
        <v>12.3</v>
      </c>
      <c r="X113" t="n">
        <v>0.71</v>
      </c>
      <c r="Y113" t="n">
        <v>1</v>
      </c>
      <c r="Z113" t="n">
        <v>10</v>
      </c>
    </row>
    <row r="114">
      <c r="A114" t="n">
        <v>21</v>
      </c>
      <c r="B114" t="n">
        <v>90</v>
      </c>
      <c r="C114" t="inlineStr">
        <is>
          <t xml:space="preserve">CONCLUIDO	</t>
        </is>
      </c>
      <c r="D114" t="n">
        <v>2.1744</v>
      </c>
      <c r="E114" t="n">
        <v>45.99</v>
      </c>
      <c r="F114" t="n">
        <v>42.89</v>
      </c>
      <c r="G114" t="n">
        <v>135.45</v>
      </c>
      <c r="H114" t="n">
        <v>1.87</v>
      </c>
      <c r="I114" t="n">
        <v>19</v>
      </c>
      <c r="J114" t="n">
        <v>209.05</v>
      </c>
      <c r="K114" t="n">
        <v>52.44</v>
      </c>
      <c r="L114" t="n">
        <v>22</v>
      </c>
      <c r="M114" t="n">
        <v>17</v>
      </c>
      <c r="N114" t="n">
        <v>44.6</v>
      </c>
      <c r="O114" t="n">
        <v>26016.35</v>
      </c>
      <c r="P114" t="n">
        <v>527.14</v>
      </c>
      <c r="Q114" t="n">
        <v>796.36</v>
      </c>
      <c r="R114" t="n">
        <v>134.07</v>
      </c>
      <c r="S114" t="n">
        <v>102.58</v>
      </c>
      <c r="T114" t="n">
        <v>11661.21</v>
      </c>
      <c r="U114" t="n">
        <v>0.77</v>
      </c>
      <c r="V114" t="n">
        <v>0.88</v>
      </c>
      <c r="W114" t="n">
        <v>12.3</v>
      </c>
      <c r="X114" t="n">
        <v>0.68</v>
      </c>
      <c r="Y114" t="n">
        <v>1</v>
      </c>
      <c r="Z114" t="n">
        <v>10</v>
      </c>
    </row>
    <row r="115">
      <c r="A115" t="n">
        <v>22</v>
      </c>
      <c r="B115" t="n">
        <v>90</v>
      </c>
      <c r="C115" t="inlineStr">
        <is>
          <t xml:space="preserve">CONCLUIDO	</t>
        </is>
      </c>
      <c r="D115" t="n">
        <v>2.1783</v>
      </c>
      <c r="E115" t="n">
        <v>45.91</v>
      </c>
      <c r="F115" t="n">
        <v>42.85</v>
      </c>
      <c r="G115" t="n">
        <v>142.83</v>
      </c>
      <c r="H115" t="n">
        <v>1.94</v>
      </c>
      <c r="I115" t="n">
        <v>18</v>
      </c>
      <c r="J115" t="n">
        <v>210.65</v>
      </c>
      <c r="K115" t="n">
        <v>52.44</v>
      </c>
      <c r="L115" t="n">
        <v>23</v>
      </c>
      <c r="M115" t="n">
        <v>16</v>
      </c>
      <c r="N115" t="n">
        <v>45.21</v>
      </c>
      <c r="O115" t="n">
        <v>26214.54</v>
      </c>
      <c r="P115" t="n">
        <v>526.72</v>
      </c>
      <c r="Q115" t="n">
        <v>796.37</v>
      </c>
      <c r="R115" t="n">
        <v>132.41</v>
      </c>
      <c r="S115" t="n">
        <v>102.58</v>
      </c>
      <c r="T115" t="n">
        <v>10836.08</v>
      </c>
      <c r="U115" t="n">
        <v>0.77</v>
      </c>
      <c r="V115" t="n">
        <v>0.88</v>
      </c>
      <c r="W115" t="n">
        <v>12.3</v>
      </c>
      <c r="X115" t="n">
        <v>0.63</v>
      </c>
      <c r="Y115" t="n">
        <v>1</v>
      </c>
      <c r="Z115" t="n">
        <v>10</v>
      </c>
    </row>
    <row r="116">
      <c r="A116" t="n">
        <v>23</v>
      </c>
      <c r="B116" t="n">
        <v>90</v>
      </c>
      <c r="C116" t="inlineStr">
        <is>
          <t xml:space="preserve">CONCLUIDO	</t>
        </is>
      </c>
      <c r="D116" t="n">
        <v>2.1816</v>
      </c>
      <c r="E116" t="n">
        <v>45.84</v>
      </c>
      <c r="F116" t="n">
        <v>42.81</v>
      </c>
      <c r="G116" t="n">
        <v>151.11</v>
      </c>
      <c r="H116" t="n">
        <v>2.01</v>
      </c>
      <c r="I116" t="n">
        <v>17</v>
      </c>
      <c r="J116" t="n">
        <v>212.27</v>
      </c>
      <c r="K116" t="n">
        <v>52.44</v>
      </c>
      <c r="L116" t="n">
        <v>24</v>
      </c>
      <c r="M116" t="n">
        <v>15</v>
      </c>
      <c r="N116" t="n">
        <v>45.82</v>
      </c>
      <c r="O116" t="n">
        <v>26413.56</v>
      </c>
      <c r="P116" t="n">
        <v>523.3099999999999</v>
      </c>
      <c r="Q116" t="n">
        <v>796.38</v>
      </c>
      <c r="R116" t="n">
        <v>131.33</v>
      </c>
      <c r="S116" t="n">
        <v>102.58</v>
      </c>
      <c r="T116" t="n">
        <v>10303.63</v>
      </c>
      <c r="U116" t="n">
        <v>0.78</v>
      </c>
      <c r="V116" t="n">
        <v>0.88</v>
      </c>
      <c r="W116" t="n">
        <v>12.3</v>
      </c>
      <c r="X116" t="n">
        <v>0.6</v>
      </c>
      <c r="Y116" t="n">
        <v>1</v>
      </c>
      <c r="Z116" t="n">
        <v>10</v>
      </c>
    </row>
    <row r="117">
      <c r="A117" t="n">
        <v>24</v>
      </c>
      <c r="B117" t="n">
        <v>90</v>
      </c>
      <c r="C117" t="inlineStr">
        <is>
          <t xml:space="preserve">CONCLUIDO	</t>
        </is>
      </c>
      <c r="D117" t="n">
        <v>2.1854</v>
      </c>
      <c r="E117" t="n">
        <v>45.76</v>
      </c>
      <c r="F117" t="n">
        <v>42.77</v>
      </c>
      <c r="G117" t="n">
        <v>160.38</v>
      </c>
      <c r="H117" t="n">
        <v>2.08</v>
      </c>
      <c r="I117" t="n">
        <v>16</v>
      </c>
      <c r="J117" t="n">
        <v>213.89</v>
      </c>
      <c r="K117" t="n">
        <v>52.44</v>
      </c>
      <c r="L117" t="n">
        <v>25</v>
      </c>
      <c r="M117" t="n">
        <v>14</v>
      </c>
      <c r="N117" t="n">
        <v>46.44</v>
      </c>
      <c r="O117" t="n">
        <v>26613.43</v>
      </c>
      <c r="P117" t="n">
        <v>519.4400000000001</v>
      </c>
      <c r="Q117" t="n">
        <v>796.36</v>
      </c>
      <c r="R117" t="n">
        <v>129.81</v>
      </c>
      <c r="S117" t="n">
        <v>102.58</v>
      </c>
      <c r="T117" t="n">
        <v>9545.799999999999</v>
      </c>
      <c r="U117" t="n">
        <v>0.79</v>
      </c>
      <c r="V117" t="n">
        <v>0.88</v>
      </c>
      <c r="W117" t="n">
        <v>12.3</v>
      </c>
      <c r="X117" t="n">
        <v>0.5600000000000001</v>
      </c>
      <c r="Y117" t="n">
        <v>1</v>
      </c>
      <c r="Z117" t="n">
        <v>10</v>
      </c>
    </row>
    <row r="118">
      <c r="A118" t="n">
        <v>25</v>
      </c>
      <c r="B118" t="n">
        <v>90</v>
      </c>
      <c r="C118" t="inlineStr">
        <is>
          <t xml:space="preserve">CONCLUIDO	</t>
        </is>
      </c>
      <c r="D118" t="n">
        <v>2.1851</v>
      </c>
      <c r="E118" t="n">
        <v>45.76</v>
      </c>
      <c r="F118" t="n">
        <v>42.78</v>
      </c>
      <c r="G118" t="n">
        <v>160.41</v>
      </c>
      <c r="H118" t="n">
        <v>2.14</v>
      </c>
      <c r="I118" t="n">
        <v>16</v>
      </c>
      <c r="J118" t="n">
        <v>215.51</v>
      </c>
      <c r="K118" t="n">
        <v>52.44</v>
      </c>
      <c r="L118" t="n">
        <v>26</v>
      </c>
      <c r="M118" t="n">
        <v>14</v>
      </c>
      <c r="N118" t="n">
        <v>47.07</v>
      </c>
      <c r="O118" t="n">
        <v>26814.17</v>
      </c>
      <c r="P118" t="n">
        <v>518.58</v>
      </c>
      <c r="Q118" t="n">
        <v>796.3200000000001</v>
      </c>
      <c r="R118" t="n">
        <v>130.23</v>
      </c>
      <c r="S118" t="n">
        <v>102.58</v>
      </c>
      <c r="T118" t="n">
        <v>9757.02</v>
      </c>
      <c r="U118" t="n">
        <v>0.79</v>
      </c>
      <c r="V118" t="n">
        <v>0.88</v>
      </c>
      <c r="W118" t="n">
        <v>12.3</v>
      </c>
      <c r="X118" t="n">
        <v>0.5600000000000001</v>
      </c>
      <c r="Y118" t="n">
        <v>1</v>
      </c>
      <c r="Z118" t="n">
        <v>10</v>
      </c>
    </row>
    <row r="119">
      <c r="A119" t="n">
        <v>26</v>
      </c>
      <c r="B119" t="n">
        <v>90</v>
      </c>
      <c r="C119" t="inlineStr">
        <is>
          <t xml:space="preserve">CONCLUIDO	</t>
        </is>
      </c>
      <c r="D119" t="n">
        <v>2.1887</v>
      </c>
      <c r="E119" t="n">
        <v>45.69</v>
      </c>
      <c r="F119" t="n">
        <v>42.74</v>
      </c>
      <c r="G119" t="n">
        <v>170.94</v>
      </c>
      <c r="H119" t="n">
        <v>2.21</v>
      </c>
      <c r="I119" t="n">
        <v>15</v>
      </c>
      <c r="J119" t="n">
        <v>217.15</v>
      </c>
      <c r="K119" t="n">
        <v>52.44</v>
      </c>
      <c r="L119" t="n">
        <v>27</v>
      </c>
      <c r="M119" t="n">
        <v>13</v>
      </c>
      <c r="N119" t="n">
        <v>47.71</v>
      </c>
      <c r="O119" t="n">
        <v>27015.77</v>
      </c>
      <c r="P119" t="n">
        <v>516.97</v>
      </c>
      <c r="Q119" t="n">
        <v>796.33</v>
      </c>
      <c r="R119" t="n">
        <v>128.99</v>
      </c>
      <c r="S119" t="n">
        <v>102.58</v>
      </c>
      <c r="T119" t="n">
        <v>9143.5</v>
      </c>
      <c r="U119" t="n">
        <v>0.8</v>
      </c>
      <c r="V119" t="n">
        <v>0.88</v>
      </c>
      <c r="W119" t="n">
        <v>12.29</v>
      </c>
      <c r="X119" t="n">
        <v>0.52</v>
      </c>
      <c r="Y119" t="n">
        <v>1</v>
      </c>
      <c r="Z119" t="n">
        <v>10</v>
      </c>
    </row>
    <row r="120">
      <c r="A120" t="n">
        <v>27</v>
      </c>
      <c r="B120" t="n">
        <v>90</v>
      </c>
      <c r="C120" t="inlineStr">
        <is>
          <t xml:space="preserve">CONCLUIDO	</t>
        </is>
      </c>
      <c r="D120" t="n">
        <v>2.1892</v>
      </c>
      <c r="E120" t="n">
        <v>45.68</v>
      </c>
      <c r="F120" t="n">
        <v>42.72</v>
      </c>
      <c r="G120" t="n">
        <v>170.9</v>
      </c>
      <c r="H120" t="n">
        <v>2.27</v>
      </c>
      <c r="I120" t="n">
        <v>15</v>
      </c>
      <c r="J120" t="n">
        <v>218.79</v>
      </c>
      <c r="K120" t="n">
        <v>52.44</v>
      </c>
      <c r="L120" t="n">
        <v>28</v>
      </c>
      <c r="M120" t="n">
        <v>13</v>
      </c>
      <c r="N120" t="n">
        <v>48.35</v>
      </c>
      <c r="O120" t="n">
        <v>27218.26</v>
      </c>
      <c r="P120" t="n">
        <v>513.15</v>
      </c>
      <c r="Q120" t="n">
        <v>796.38</v>
      </c>
      <c r="R120" t="n">
        <v>128.53</v>
      </c>
      <c r="S120" t="n">
        <v>102.58</v>
      </c>
      <c r="T120" t="n">
        <v>8912.559999999999</v>
      </c>
      <c r="U120" t="n">
        <v>0.8</v>
      </c>
      <c r="V120" t="n">
        <v>0.88</v>
      </c>
      <c r="W120" t="n">
        <v>12.29</v>
      </c>
      <c r="X120" t="n">
        <v>0.51</v>
      </c>
      <c r="Y120" t="n">
        <v>1</v>
      </c>
      <c r="Z120" t="n">
        <v>10</v>
      </c>
    </row>
    <row r="121">
      <c r="A121" t="n">
        <v>28</v>
      </c>
      <c r="B121" t="n">
        <v>90</v>
      </c>
      <c r="C121" t="inlineStr">
        <is>
          <t xml:space="preserve">CONCLUIDO	</t>
        </is>
      </c>
      <c r="D121" t="n">
        <v>2.1924</v>
      </c>
      <c r="E121" t="n">
        <v>45.61</v>
      </c>
      <c r="F121" t="n">
        <v>42.69</v>
      </c>
      <c r="G121" t="n">
        <v>182.97</v>
      </c>
      <c r="H121" t="n">
        <v>2.34</v>
      </c>
      <c r="I121" t="n">
        <v>14</v>
      </c>
      <c r="J121" t="n">
        <v>220.44</v>
      </c>
      <c r="K121" t="n">
        <v>52.44</v>
      </c>
      <c r="L121" t="n">
        <v>29</v>
      </c>
      <c r="M121" t="n">
        <v>12</v>
      </c>
      <c r="N121" t="n">
        <v>49</v>
      </c>
      <c r="O121" t="n">
        <v>27421.64</v>
      </c>
      <c r="P121" t="n">
        <v>513.5700000000001</v>
      </c>
      <c r="Q121" t="n">
        <v>796.34</v>
      </c>
      <c r="R121" t="n">
        <v>127.34</v>
      </c>
      <c r="S121" t="n">
        <v>102.58</v>
      </c>
      <c r="T121" t="n">
        <v>8321.209999999999</v>
      </c>
      <c r="U121" t="n">
        <v>0.8100000000000001</v>
      </c>
      <c r="V121" t="n">
        <v>0.88</v>
      </c>
      <c r="W121" t="n">
        <v>12.3</v>
      </c>
      <c r="X121" t="n">
        <v>0.48</v>
      </c>
      <c r="Y121" t="n">
        <v>1</v>
      </c>
      <c r="Z121" t="n">
        <v>10</v>
      </c>
    </row>
    <row r="122">
      <c r="A122" t="n">
        <v>29</v>
      </c>
      <c r="B122" t="n">
        <v>90</v>
      </c>
      <c r="C122" t="inlineStr">
        <is>
          <t xml:space="preserve">CONCLUIDO	</t>
        </is>
      </c>
      <c r="D122" t="n">
        <v>2.1925</v>
      </c>
      <c r="E122" t="n">
        <v>45.61</v>
      </c>
      <c r="F122" t="n">
        <v>42.69</v>
      </c>
      <c r="G122" t="n">
        <v>182.96</v>
      </c>
      <c r="H122" t="n">
        <v>2.4</v>
      </c>
      <c r="I122" t="n">
        <v>14</v>
      </c>
      <c r="J122" t="n">
        <v>222.1</v>
      </c>
      <c r="K122" t="n">
        <v>52.44</v>
      </c>
      <c r="L122" t="n">
        <v>30</v>
      </c>
      <c r="M122" t="n">
        <v>12</v>
      </c>
      <c r="N122" t="n">
        <v>49.65</v>
      </c>
      <c r="O122" t="n">
        <v>27625.93</v>
      </c>
      <c r="P122" t="n">
        <v>508.05</v>
      </c>
      <c r="Q122" t="n">
        <v>796.35</v>
      </c>
      <c r="R122" t="n">
        <v>127.19</v>
      </c>
      <c r="S122" t="n">
        <v>102.58</v>
      </c>
      <c r="T122" t="n">
        <v>8246.23</v>
      </c>
      <c r="U122" t="n">
        <v>0.8100000000000001</v>
      </c>
      <c r="V122" t="n">
        <v>0.88</v>
      </c>
      <c r="W122" t="n">
        <v>12.3</v>
      </c>
      <c r="X122" t="n">
        <v>0.48</v>
      </c>
      <c r="Y122" t="n">
        <v>1</v>
      </c>
      <c r="Z122" t="n">
        <v>10</v>
      </c>
    </row>
    <row r="123">
      <c r="A123" t="n">
        <v>30</v>
      </c>
      <c r="B123" t="n">
        <v>90</v>
      </c>
      <c r="C123" t="inlineStr">
        <is>
          <t xml:space="preserve">CONCLUIDO	</t>
        </is>
      </c>
      <c r="D123" t="n">
        <v>2.1962</v>
      </c>
      <c r="E123" t="n">
        <v>45.53</v>
      </c>
      <c r="F123" t="n">
        <v>42.65</v>
      </c>
      <c r="G123" t="n">
        <v>196.84</v>
      </c>
      <c r="H123" t="n">
        <v>2.46</v>
      </c>
      <c r="I123" t="n">
        <v>13</v>
      </c>
      <c r="J123" t="n">
        <v>223.76</v>
      </c>
      <c r="K123" t="n">
        <v>52.44</v>
      </c>
      <c r="L123" t="n">
        <v>31</v>
      </c>
      <c r="M123" t="n">
        <v>11</v>
      </c>
      <c r="N123" t="n">
        <v>50.32</v>
      </c>
      <c r="O123" t="n">
        <v>27831.27</v>
      </c>
      <c r="P123" t="n">
        <v>508.76</v>
      </c>
      <c r="Q123" t="n">
        <v>796.38</v>
      </c>
      <c r="R123" t="n">
        <v>126.11</v>
      </c>
      <c r="S123" t="n">
        <v>102.58</v>
      </c>
      <c r="T123" t="n">
        <v>7710.55</v>
      </c>
      <c r="U123" t="n">
        <v>0.8100000000000001</v>
      </c>
      <c r="V123" t="n">
        <v>0.88</v>
      </c>
      <c r="W123" t="n">
        <v>12.29</v>
      </c>
      <c r="X123" t="n">
        <v>0.44</v>
      </c>
      <c r="Y123" t="n">
        <v>1</v>
      </c>
      <c r="Z123" t="n">
        <v>10</v>
      </c>
    </row>
    <row r="124">
      <c r="A124" t="n">
        <v>31</v>
      </c>
      <c r="B124" t="n">
        <v>90</v>
      </c>
      <c r="C124" t="inlineStr">
        <is>
          <t xml:space="preserve">CONCLUIDO	</t>
        </is>
      </c>
      <c r="D124" t="n">
        <v>2.195</v>
      </c>
      <c r="E124" t="n">
        <v>45.56</v>
      </c>
      <c r="F124" t="n">
        <v>42.68</v>
      </c>
      <c r="G124" t="n">
        <v>196.96</v>
      </c>
      <c r="H124" t="n">
        <v>2.52</v>
      </c>
      <c r="I124" t="n">
        <v>13</v>
      </c>
      <c r="J124" t="n">
        <v>225.43</v>
      </c>
      <c r="K124" t="n">
        <v>52.44</v>
      </c>
      <c r="L124" t="n">
        <v>32</v>
      </c>
      <c r="M124" t="n">
        <v>11</v>
      </c>
      <c r="N124" t="n">
        <v>50.99</v>
      </c>
      <c r="O124" t="n">
        <v>28037.42</v>
      </c>
      <c r="P124" t="n">
        <v>509.05</v>
      </c>
      <c r="Q124" t="n">
        <v>796.33</v>
      </c>
      <c r="R124" t="n">
        <v>126.88</v>
      </c>
      <c r="S124" t="n">
        <v>102.58</v>
      </c>
      <c r="T124" t="n">
        <v>8095.57</v>
      </c>
      <c r="U124" t="n">
        <v>0.8100000000000001</v>
      </c>
      <c r="V124" t="n">
        <v>0.88</v>
      </c>
      <c r="W124" t="n">
        <v>12.29</v>
      </c>
      <c r="X124" t="n">
        <v>0.46</v>
      </c>
      <c r="Y124" t="n">
        <v>1</v>
      </c>
      <c r="Z124" t="n">
        <v>10</v>
      </c>
    </row>
    <row r="125">
      <c r="A125" t="n">
        <v>32</v>
      </c>
      <c r="B125" t="n">
        <v>90</v>
      </c>
      <c r="C125" t="inlineStr">
        <is>
          <t xml:space="preserve">CONCLUIDO	</t>
        </is>
      </c>
      <c r="D125" t="n">
        <v>2.1997</v>
      </c>
      <c r="E125" t="n">
        <v>45.46</v>
      </c>
      <c r="F125" t="n">
        <v>42.61</v>
      </c>
      <c r="G125" t="n">
        <v>213.07</v>
      </c>
      <c r="H125" t="n">
        <v>2.58</v>
      </c>
      <c r="I125" t="n">
        <v>12</v>
      </c>
      <c r="J125" t="n">
        <v>227.11</v>
      </c>
      <c r="K125" t="n">
        <v>52.44</v>
      </c>
      <c r="L125" t="n">
        <v>33</v>
      </c>
      <c r="M125" t="n">
        <v>10</v>
      </c>
      <c r="N125" t="n">
        <v>51.67</v>
      </c>
      <c r="O125" t="n">
        <v>28244.51</v>
      </c>
      <c r="P125" t="n">
        <v>502.42</v>
      </c>
      <c r="Q125" t="n">
        <v>796.35</v>
      </c>
      <c r="R125" t="n">
        <v>124.75</v>
      </c>
      <c r="S125" t="n">
        <v>102.58</v>
      </c>
      <c r="T125" t="n">
        <v>7036.07</v>
      </c>
      <c r="U125" t="n">
        <v>0.82</v>
      </c>
      <c r="V125" t="n">
        <v>0.88</v>
      </c>
      <c r="W125" t="n">
        <v>12.29</v>
      </c>
      <c r="X125" t="n">
        <v>0.4</v>
      </c>
      <c r="Y125" t="n">
        <v>1</v>
      </c>
      <c r="Z125" t="n">
        <v>10</v>
      </c>
    </row>
    <row r="126">
      <c r="A126" t="n">
        <v>33</v>
      </c>
      <c r="B126" t="n">
        <v>90</v>
      </c>
      <c r="C126" t="inlineStr">
        <is>
          <t xml:space="preserve">CONCLUIDO	</t>
        </is>
      </c>
      <c r="D126" t="n">
        <v>2.1988</v>
      </c>
      <c r="E126" t="n">
        <v>45.48</v>
      </c>
      <c r="F126" t="n">
        <v>42.63</v>
      </c>
      <c r="G126" t="n">
        <v>213.16</v>
      </c>
      <c r="H126" t="n">
        <v>2.64</v>
      </c>
      <c r="I126" t="n">
        <v>12</v>
      </c>
      <c r="J126" t="n">
        <v>228.8</v>
      </c>
      <c r="K126" t="n">
        <v>52.44</v>
      </c>
      <c r="L126" t="n">
        <v>34</v>
      </c>
      <c r="M126" t="n">
        <v>10</v>
      </c>
      <c r="N126" t="n">
        <v>52.36</v>
      </c>
      <c r="O126" t="n">
        <v>28452.56</v>
      </c>
      <c r="P126" t="n">
        <v>504.47</v>
      </c>
      <c r="Q126" t="n">
        <v>796.39</v>
      </c>
      <c r="R126" t="n">
        <v>125.4</v>
      </c>
      <c r="S126" t="n">
        <v>102.58</v>
      </c>
      <c r="T126" t="n">
        <v>7361.97</v>
      </c>
      <c r="U126" t="n">
        <v>0.82</v>
      </c>
      <c r="V126" t="n">
        <v>0.88</v>
      </c>
      <c r="W126" t="n">
        <v>12.29</v>
      </c>
      <c r="X126" t="n">
        <v>0.42</v>
      </c>
      <c r="Y126" t="n">
        <v>1</v>
      </c>
      <c r="Z126" t="n">
        <v>10</v>
      </c>
    </row>
    <row r="127">
      <c r="A127" t="n">
        <v>34</v>
      </c>
      <c r="B127" t="n">
        <v>90</v>
      </c>
      <c r="C127" t="inlineStr">
        <is>
          <t xml:space="preserve">CONCLUIDO	</t>
        </is>
      </c>
      <c r="D127" t="n">
        <v>2.1993</v>
      </c>
      <c r="E127" t="n">
        <v>45.47</v>
      </c>
      <c r="F127" t="n">
        <v>42.62</v>
      </c>
      <c r="G127" t="n">
        <v>213.11</v>
      </c>
      <c r="H127" t="n">
        <v>2.7</v>
      </c>
      <c r="I127" t="n">
        <v>12</v>
      </c>
      <c r="J127" t="n">
        <v>230.49</v>
      </c>
      <c r="K127" t="n">
        <v>52.44</v>
      </c>
      <c r="L127" t="n">
        <v>35</v>
      </c>
      <c r="M127" t="n">
        <v>10</v>
      </c>
      <c r="N127" t="n">
        <v>53.05</v>
      </c>
      <c r="O127" t="n">
        <v>28661.58</v>
      </c>
      <c r="P127" t="n">
        <v>500.91</v>
      </c>
      <c r="Q127" t="n">
        <v>796.3200000000001</v>
      </c>
      <c r="R127" t="n">
        <v>125.03</v>
      </c>
      <c r="S127" t="n">
        <v>102.58</v>
      </c>
      <c r="T127" t="n">
        <v>7175.77</v>
      </c>
      <c r="U127" t="n">
        <v>0.82</v>
      </c>
      <c r="V127" t="n">
        <v>0.88</v>
      </c>
      <c r="W127" t="n">
        <v>12.29</v>
      </c>
      <c r="X127" t="n">
        <v>0.41</v>
      </c>
      <c r="Y127" t="n">
        <v>1</v>
      </c>
      <c r="Z127" t="n">
        <v>10</v>
      </c>
    </row>
    <row r="128">
      <c r="A128" t="n">
        <v>35</v>
      </c>
      <c r="B128" t="n">
        <v>90</v>
      </c>
      <c r="C128" t="inlineStr">
        <is>
          <t xml:space="preserve">CONCLUIDO	</t>
        </is>
      </c>
      <c r="D128" t="n">
        <v>2.2028</v>
      </c>
      <c r="E128" t="n">
        <v>45.4</v>
      </c>
      <c r="F128" t="n">
        <v>42.59</v>
      </c>
      <c r="G128" t="n">
        <v>232.28</v>
      </c>
      <c r="H128" t="n">
        <v>2.76</v>
      </c>
      <c r="I128" t="n">
        <v>11</v>
      </c>
      <c r="J128" t="n">
        <v>232.2</v>
      </c>
      <c r="K128" t="n">
        <v>52.44</v>
      </c>
      <c r="L128" t="n">
        <v>36</v>
      </c>
      <c r="M128" t="n">
        <v>9</v>
      </c>
      <c r="N128" t="n">
        <v>53.75</v>
      </c>
      <c r="O128" t="n">
        <v>28871.58</v>
      </c>
      <c r="P128" t="n">
        <v>496.63</v>
      </c>
      <c r="Q128" t="n">
        <v>796.33</v>
      </c>
      <c r="R128" t="n">
        <v>123.89</v>
      </c>
      <c r="S128" t="n">
        <v>102.58</v>
      </c>
      <c r="T128" t="n">
        <v>6609.8</v>
      </c>
      <c r="U128" t="n">
        <v>0.83</v>
      </c>
      <c r="V128" t="n">
        <v>0.88</v>
      </c>
      <c r="W128" t="n">
        <v>12.29</v>
      </c>
      <c r="X128" t="n">
        <v>0.37</v>
      </c>
      <c r="Y128" t="n">
        <v>1</v>
      </c>
      <c r="Z128" t="n">
        <v>10</v>
      </c>
    </row>
    <row r="129">
      <c r="A129" t="n">
        <v>36</v>
      </c>
      <c r="B129" t="n">
        <v>90</v>
      </c>
      <c r="C129" t="inlineStr">
        <is>
          <t xml:space="preserve">CONCLUIDO	</t>
        </is>
      </c>
      <c r="D129" t="n">
        <v>2.203</v>
      </c>
      <c r="E129" t="n">
        <v>45.39</v>
      </c>
      <c r="F129" t="n">
        <v>42.58</v>
      </c>
      <c r="G129" t="n">
        <v>232.26</v>
      </c>
      <c r="H129" t="n">
        <v>2.81</v>
      </c>
      <c r="I129" t="n">
        <v>11</v>
      </c>
      <c r="J129" t="n">
        <v>233.91</v>
      </c>
      <c r="K129" t="n">
        <v>52.44</v>
      </c>
      <c r="L129" t="n">
        <v>37</v>
      </c>
      <c r="M129" t="n">
        <v>9</v>
      </c>
      <c r="N129" t="n">
        <v>54.46</v>
      </c>
      <c r="O129" t="n">
        <v>29082.59</v>
      </c>
      <c r="P129" t="n">
        <v>496.46</v>
      </c>
      <c r="Q129" t="n">
        <v>796.38</v>
      </c>
      <c r="R129" t="n">
        <v>123.66</v>
      </c>
      <c r="S129" t="n">
        <v>102.58</v>
      </c>
      <c r="T129" t="n">
        <v>6497.25</v>
      </c>
      <c r="U129" t="n">
        <v>0.83</v>
      </c>
      <c r="V129" t="n">
        <v>0.88</v>
      </c>
      <c r="W129" t="n">
        <v>12.29</v>
      </c>
      <c r="X129" t="n">
        <v>0.37</v>
      </c>
      <c r="Y129" t="n">
        <v>1</v>
      </c>
      <c r="Z129" t="n">
        <v>10</v>
      </c>
    </row>
    <row r="130">
      <c r="A130" t="n">
        <v>37</v>
      </c>
      <c r="B130" t="n">
        <v>90</v>
      </c>
      <c r="C130" t="inlineStr">
        <is>
          <t xml:space="preserve">CONCLUIDO	</t>
        </is>
      </c>
      <c r="D130" t="n">
        <v>2.2031</v>
      </c>
      <c r="E130" t="n">
        <v>45.39</v>
      </c>
      <c r="F130" t="n">
        <v>42.58</v>
      </c>
      <c r="G130" t="n">
        <v>232.25</v>
      </c>
      <c r="H130" t="n">
        <v>2.87</v>
      </c>
      <c r="I130" t="n">
        <v>11</v>
      </c>
      <c r="J130" t="n">
        <v>235.63</v>
      </c>
      <c r="K130" t="n">
        <v>52.44</v>
      </c>
      <c r="L130" t="n">
        <v>38</v>
      </c>
      <c r="M130" t="n">
        <v>7</v>
      </c>
      <c r="N130" t="n">
        <v>55.18</v>
      </c>
      <c r="O130" t="n">
        <v>29294.6</v>
      </c>
      <c r="P130" t="n">
        <v>495.81</v>
      </c>
      <c r="Q130" t="n">
        <v>796.4</v>
      </c>
      <c r="R130" t="n">
        <v>123.5</v>
      </c>
      <c r="S130" t="n">
        <v>102.58</v>
      </c>
      <c r="T130" t="n">
        <v>6418.92</v>
      </c>
      <c r="U130" t="n">
        <v>0.83</v>
      </c>
      <c r="V130" t="n">
        <v>0.88</v>
      </c>
      <c r="W130" t="n">
        <v>12.29</v>
      </c>
      <c r="X130" t="n">
        <v>0.37</v>
      </c>
      <c r="Y130" t="n">
        <v>1</v>
      </c>
      <c r="Z130" t="n">
        <v>10</v>
      </c>
    </row>
    <row r="131">
      <c r="A131" t="n">
        <v>38</v>
      </c>
      <c r="B131" t="n">
        <v>90</v>
      </c>
      <c r="C131" t="inlineStr">
        <is>
          <t xml:space="preserve">CONCLUIDO	</t>
        </is>
      </c>
      <c r="D131" t="n">
        <v>2.2026</v>
      </c>
      <c r="E131" t="n">
        <v>45.4</v>
      </c>
      <c r="F131" t="n">
        <v>42.59</v>
      </c>
      <c r="G131" t="n">
        <v>232.3</v>
      </c>
      <c r="H131" t="n">
        <v>2.92</v>
      </c>
      <c r="I131" t="n">
        <v>11</v>
      </c>
      <c r="J131" t="n">
        <v>237.35</v>
      </c>
      <c r="K131" t="n">
        <v>52.44</v>
      </c>
      <c r="L131" t="n">
        <v>39</v>
      </c>
      <c r="M131" t="n">
        <v>7</v>
      </c>
      <c r="N131" t="n">
        <v>55.91</v>
      </c>
      <c r="O131" t="n">
        <v>29507.65</v>
      </c>
      <c r="P131" t="n">
        <v>494.47</v>
      </c>
      <c r="Q131" t="n">
        <v>796.4400000000001</v>
      </c>
      <c r="R131" t="n">
        <v>123.85</v>
      </c>
      <c r="S131" t="n">
        <v>102.58</v>
      </c>
      <c r="T131" t="n">
        <v>6593.56</v>
      </c>
      <c r="U131" t="n">
        <v>0.83</v>
      </c>
      <c r="V131" t="n">
        <v>0.88</v>
      </c>
      <c r="W131" t="n">
        <v>12.29</v>
      </c>
      <c r="X131" t="n">
        <v>0.38</v>
      </c>
      <c r="Y131" t="n">
        <v>1</v>
      </c>
      <c r="Z131" t="n">
        <v>10</v>
      </c>
    </row>
    <row r="132">
      <c r="A132" t="n">
        <v>39</v>
      </c>
      <c r="B132" t="n">
        <v>90</v>
      </c>
      <c r="C132" t="inlineStr">
        <is>
          <t xml:space="preserve">CONCLUIDO	</t>
        </is>
      </c>
      <c r="D132" t="n">
        <v>2.2068</v>
      </c>
      <c r="E132" t="n">
        <v>45.31</v>
      </c>
      <c r="F132" t="n">
        <v>42.54</v>
      </c>
      <c r="G132" t="n">
        <v>255.23</v>
      </c>
      <c r="H132" t="n">
        <v>2.98</v>
      </c>
      <c r="I132" t="n">
        <v>10</v>
      </c>
      <c r="J132" t="n">
        <v>239.09</v>
      </c>
      <c r="K132" t="n">
        <v>52.44</v>
      </c>
      <c r="L132" t="n">
        <v>40</v>
      </c>
      <c r="M132" t="n">
        <v>3</v>
      </c>
      <c r="N132" t="n">
        <v>56.65</v>
      </c>
      <c r="O132" t="n">
        <v>29721.73</v>
      </c>
      <c r="P132" t="n">
        <v>493.63</v>
      </c>
      <c r="Q132" t="n">
        <v>796.36</v>
      </c>
      <c r="R132" t="n">
        <v>122.11</v>
      </c>
      <c r="S132" t="n">
        <v>102.58</v>
      </c>
      <c r="T132" t="n">
        <v>5729.11</v>
      </c>
      <c r="U132" t="n">
        <v>0.84</v>
      </c>
      <c r="V132" t="n">
        <v>0.88</v>
      </c>
      <c r="W132" t="n">
        <v>12.29</v>
      </c>
      <c r="X132" t="n">
        <v>0.33</v>
      </c>
      <c r="Y132" t="n">
        <v>1</v>
      </c>
      <c r="Z132" t="n">
        <v>10</v>
      </c>
    </row>
    <row r="133">
      <c r="A133" t="n">
        <v>0</v>
      </c>
      <c r="B133" t="n">
        <v>10</v>
      </c>
      <c r="C133" t="inlineStr">
        <is>
          <t xml:space="preserve">CONCLUIDO	</t>
        </is>
      </c>
      <c r="D133" t="n">
        <v>2.0517</v>
      </c>
      <c r="E133" t="n">
        <v>48.74</v>
      </c>
      <c r="F133" t="n">
        <v>45.97</v>
      </c>
      <c r="G133" t="n">
        <v>27.31</v>
      </c>
      <c r="H133" t="n">
        <v>0.64</v>
      </c>
      <c r="I133" t="n">
        <v>101</v>
      </c>
      <c r="J133" t="n">
        <v>26.11</v>
      </c>
      <c r="K133" t="n">
        <v>12.1</v>
      </c>
      <c r="L133" t="n">
        <v>1</v>
      </c>
      <c r="M133" t="n">
        <v>94</v>
      </c>
      <c r="N133" t="n">
        <v>3.01</v>
      </c>
      <c r="O133" t="n">
        <v>3454.41</v>
      </c>
      <c r="P133" t="n">
        <v>138.16</v>
      </c>
      <c r="Q133" t="n">
        <v>796.62</v>
      </c>
      <c r="R133" t="n">
        <v>236.32</v>
      </c>
      <c r="S133" t="n">
        <v>102.58</v>
      </c>
      <c r="T133" t="n">
        <v>62377.32</v>
      </c>
      <c r="U133" t="n">
        <v>0.43</v>
      </c>
      <c r="V133" t="n">
        <v>0.82</v>
      </c>
      <c r="W133" t="n">
        <v>12.44</v>
      </c>
      <c r="X133" t="n">
        <v>3.75</v>
      </c>
      <c r="Y133" t="n">
        <v>1</v>
      </c>
      <c r="Z133" t="n">
        <v>10</v>
      </c>
    </row>
    <row r="134">
      <c r="A134" t="n">
        <v>1</v>
      </c>
      <c r="B134" t="n">
        <v>10</v>
      </c>
      <c r="C134" t="inlineStr">
        <is>
          <t xml:space="preserve">CONCLUIDO	</t>
        </is>
      </c>
      <c r="D134" t="n">
        <v>2.0896</v>
      </c>
      <c r="E134" t="n">
        <v>47.86</v>
      </c>
      <c r="F134" t="n">
        <v>45.31</v>
      </c>
      <c r="G134" t="n">
        <v>33.56</v>
      </c>
      <c r="H134" t="n">
        <v>1.23</v>
      </c>
      <c r="I134" t="n">
        <v>81</v>
      </c>
      <c r="J134" t="n">
        <v>27.2</v>
      </c>
      <c r="K134" t="n">
        <v>12.1</v>
      </c>
      <c r="L134" t="n">
        <v>2</v>
      </c>
      <c r="M134" t="n">
        <v>0</v>
      </c>
      <c r="N134" t="n">
        <v>3.1</v>
      </c>
      <c r="O134" t="n">
        <v>3588.35</v>
      </c>
      <c r="P134" t="n">
        <v>135.15</v>
      </c>
      <c r="Q134" t="n">
        <v>796.98</v>
      </c>
      <c r="R134" t="n">
        <v>210.89</v>
      </c>
      <c r="S134" t="n">
        <v>102.58</v>
      </c>
      <c r="T134" t="n">
        <v>49762.03</v>
      </c>
      <c r="U134" t="n">
        <v>0.49</v>
      </c>
      <c r="V134" t="n">
        <v>0.83</v>
      </c>
      <c r="W134" t="n">
        <v>12.51</v>
      </c>
      <c r="X134" t="n">
        <v>3.09</v>
      </c>
      <c r="Y134" t="n">
        <v>1</v>
      </c>
      <c r="Z134" t="n">
        <v>10</v>
      </c>
    </row>
    <row r="135">
      <c r="A135" t="n">
        <v>0</v>
      </c>
      <c r="B135" t="n">
        <v>45</v>
      </c>
      <c r="C135" t="inlineStr">
        <is>
          <t xml:space="preserve">CONCLUIDO	</t>
        </is>
      </c>
      <c r="D135" t="n">
        <v>1.5107</v>
      </c>
      <c r="E135" t="n">
        <v>66.19</v>
      </c>
      <c r="F135" t="n">
        <v>56.58</v>
      </c>
      <c r="G135" t="n">
        <v>9.15</v>
      </c>
      <c r="H135" t="n">
        <v>0.18</v>
      </c>
      <c r="I135" t="n">
        <v>371</v>
      </c>
      <c r="J135" t="n">
        <v>98.70999999999999</v>
      </c>
      <c r="K135" t="n">
        <v>39.72</v>
      </c>
      <c r="L135" t="n">
        <v>1</v>
      </c>
      <c r="M135" t="n">
        <v>369</v>
      </c>
      <c r="N135" t="n">
        <v>12.99</v>
      </c>
      <c r="O135" t="n">
        <v>12407.75</v>
      </c>
      <c r="P135" t="n">
        <v>510.72</v>
      </c>
      <c r="Q135" t="n">
        <v>797.5599999999999</v>
      </c>
      <c r="R135" t="n">
        <v>589.88</v>
      </c>
      <c r="S135" t="n">
        <v>102.58</v>
      </c>
      <c r="T135" t="n">
        <v>237808.82</v>
      </c>
      <c r="U135" t="n">
        <v>0.17</v>
      </c>
      <c r="V135" t="n">
        <v>0.67</v>
      </c>
      <c r="W135" t="n">
        <v>12.9</v>
      </c>
      <c r="X135" t="n">
        <v>14.34</v>
      </c>
      <c r="Y135" t="n">
        <v>1</v>
      </c>
      <c r="Z135" t="n">
        <v>10</v>
      </c>
    </row>
    <row r="136">
      <c r="A136" t="n">
        <v>1</v>
      </c>
      <c r="B136" t="n">
        <v>45</v>
      </c>
      <c r="C136" t="inlineStr">
        <is>
          <t xml:space="preserve">CONCLUIDO	</t>
        </is>
      </c>
      <c r="D136" t="n">
        <v>1.8769</v>
      </c>
      <c r="E136" t="n">
        <v>53.28</v>
      </c>
      <c r="F136" t="n">
        <v>48.08</v>
      </c>
      <c r="G136" t="n">
        <v>18.49</v>
      </c>
      <c r="H136" t="n">
        <v>0.35</v>
      </c>
      <c r="I136" t="n">
        <v>156</v>
      </c>
      <c r="J136" t="n">
        <v>99.95</v>
      </c>
      <c r="K136" t="n">
        <v>39.72</v>
      </c>
      <c r="L136" t="n">
        <v>2</v>
      </c>
      <c r="M136" t="n">
        <v>154</v>
      </c>
      <c r="N136" t="n">
        <v>13.24</v>
      </c>
      <c r="O136" t="n">
        <v>12561.45</v>
      </c>
      <c r="P136" t="n">
        <v>429.51</v>
      </c>
      <c r="Q136" t="n">
        <v>796.95</v>
      </c>
      <c r="R136" t="n">
        <v>307.19</v>
      </c>
      <c r="S136" t="n">
        <v>102.58</v>
      </c>
      <c r="T136" t="n">
        <v>97535.60000000001</v>
      </c>
      <c r="U136" t="n">
        <v>0.33</v>
      </c>
      <c r="V136" t="n">
        <v>0.78</v>
      </c>
      <c r="W136" t="n">
        <v>12.52</v>
      </c>
      <c r="X136" t="n">
        <v>5.86</v>
      </c>
      <c r="Y136" t="n">
        <v>1</v>
      </c>
      <c r="Z136" t="n">
        <v>10</v>
      </c>
    </row>
    <row r="137">
      <c r="A137" t="n">
        <v>2</v>
      </c>
      <c r="B137" t="n">
        <v>45</v>
      </c>
      <c r="C137" t="inlineStr">
        <is>
          <t xml:space="preserve">CONCLUIDO	</t>
        </is>
      </c>
      <c r="D137" t="n">
        <v>2.0055</v>
      </c>
      <c r="E137" t="n">
        <v>49.86</v>
      </c>
      <c r="F137" t="n">
        <v>45.86</v>
      </c>
      <c r="G137" t="n">
        <v>28.08</v>
      </c>
      <c r="H137" t="n">
        <v>0.52</v>
      </c>
      <c r="I137" t="n">
        <v>98</v>
      </c>
      <c r="J137" t="n">
        <v>101.2</v>
      </c>
      <c r="K137" t="n">
        <v>39.72</v>
      </c>
      <c r="L137" t="n">
        <v>3</v>
      </c>
      <c r="M137" t="n">
        <v>96</v>
      </c>
      <c r="N137" t="n">
        <v>13.49</v>
      </c>
      <c r="O137" t="n">
        <v>12715.54</v>
      </c>
      <c r="P137" t="n">
        <v>404.37</v>
      </c>
      <c r="Q137" t="n">
        <v>796.64</v>
      </c>
      <c r="R137" t="n">
        <v>233.25</v>
      </c>
      <c r="S137" t="n">
        <v>102.58</v>
      </c>
      <c r="T137" t="n">
        <v>60858.11</v>
      </c>
      <c r="U137" t="n">
        <v>0.44</v>
      </c>
      <c r="V137" t="n">
        <v>0.82</v>
      </c>
      <c r="W137" t="n">
        <v>12.42</v>
      </c>
      <c r="X137" t="n">
        <v>3.64</v>
      </c>
      <c r="Y137" t="n">
        <v>1</v>
      </c>
      <c r="Z137" t="n">
        <v>10</v>
      </c>
    </row>
    <row r="138">
      <c r="A138" t="n">
        <v>3</v>
      </c>
      <c r="B138" t="n">
        <v>45</v>
      </c>
      <c r="C138" t="inlineStr">
        <is>
          <t xml:space="preserve">CONCLUIDO	</t>
        </is>
      </c>
      <c r="D138" t="n">
        <v>2.0698</v>
      </c>
      <c r="E138" t="n">
        <v>48.31</v>
      </c>
      <c r="F138" t="n">
        <v>44.87</v>
      </c>
      <c r="G138" t="n">
        <v>37.92</v>
      </c>
      <c r="H138" t="n">
        <v>0.6899999999999999</v>
      </c>
      <c r="I138" t="n">
        <v>71</v>
      </c>
      <c r="J138" t="n">
        <v>102.45</v>
      </c>
      <c r="K138" t="n">
        <v>39.72</v>
      </c>
      <c r="L138" t="n">
        <v>4</v>
      </c>
      <c r="M138" t="n">
        <v>69</v>
      </c>
      <c r="N138" t="n">
        <v>13.74</v>
      </c>
      <c r="O138" t="n">
        <v>12870.03</v>
      </c>
      <c r="P138" t="n">
        <v>390.24</v>
      </c>
      <c r="Q138" t="n">
        <v>796.53</v>
      </c>
      <c r="R138" t="n">
        <v>199.48</v>
      </c>
      <c r="S138" t="n">
        <v>102.58</v>
      </c>
      <c r="T138" t="n">
        <v>44104.98</v>
      </c>
      <c r="U138" t="n">
        <v>0.51</v>
      </c>
      <c r="V138" t="n">
        <v>0.84</v>
      </c>
      <c r="W138" t="n">
        <v>12.4</v>
      </c>
      <c r="X138" t="n">
        <v>2.65</v>
      </c>
      <c r="Y138" t="n">
        <v>1</v>
      </c>
      <c r="Z138" t="n">
        <v>10</v>
      </c>
    </row>
    <row r="139">
      <c r="A139" t="n">
        <v>4</v>
      </c>
      <c r="B139" t="n">
        <v>45</v>
      </c>
      <c r="C139" t="inlineStr">
        <is>
          <t xml:space="preserve">CONCLUIDO	</t>
        </is>
      </c>
      <c r="D139" t="n">
        <v>2.1082</v>
      </c>
      <c r="E139" t="n">
        <v>47.43</v>
      </c>
      <c r="F139" t="n">
        <v>44.29</v>
      </c>
      <c r="G139" t="n">
        <v>47.46</v>
      </c>
      <c r="H139" t="n">
        <v>0.85</v>
      </c>
      <c r="I139" t="n">
        <v>56</v>
      </c>
      <c r="J139" t="n">
        <v>103.71</v>
      </c>
      <c r="K139" t="n">
        <v>39.72</v>
      </c>
      <c r="L139" t="n">
        <v>5</v>
      </c>
      <c r="M139" t="n">
        <v>54</v>
      </c>
      <c r="N139" t="n">
        <v>14</v>
      </c>
      <c r="O139" t="n">
        <v>13024.91</v>
      </c>
      <c r="P139" t="n">
        <v>380.24</v>
      </c>
      <c r="Q139" t="n">
        <v>796.4</v>
      </c>
      <c r="R139" t="n">
        <v>180.66</v>
      </c>
      <c r="S139" t="n">
        <v>102.58</v>
      </c>
      <c r="T139" t="n">
        <v>34774</v>
      </c>
      <c r="U139" t="n">
        <v>0.57</v>
      </c>
      <c r="V139" t="n">
        <v>0.85</v>
      </c>
      <c r="W139" t="n">
        <v>12.37</v>
      </c>
      <c r="X139" t="n">
        <v>2.08</v>
      </c>
      <c r="Y139" t="n">
        <v>1</v>
      </c>
      <c r="Z139" t="n">
        <v>10</v>
      </c>
    </row>
    <row r="140">
      <c r="A140" t="n">
        <v>5</v>
      </c>
      <c r="B140" t="n">
        <v>45</v>
      </c>
      <c r="C140" t="inlineStr">
        <is>
          <t xml:space="preserve">CONCLUIDO	</t>
        </is>
      </c>
      <c r="D140" t="n">
        <v>2.1352</v>
      </c>
      <c r="E140" t="n">
        <v>46.83</v>
      </c>
      <c r="F140" t="n">
        <v>43.9</v>
      </c>
      <c r="G140" t="n">
        <v>57.26</v>
      </c>
      <c r="H140" t="n">
        <v>1.01</v>
      </c>
      <c r="I140" t="n">
        <v>46</v>
      </c>
      <c r="J140" t="n">
        <v>104.97</v>
      </c>
      <c r="K140" t="n">
        <v>39.72</v>
      </c>
      <c r="L140" t="n">
        <v>6</v>
      </c>
      <c r="M140" t="n">
        <v>44</v>
      </c>
      <c r="N140" t="n">
        <v>14.25</v>
      </c>
      <c r="O140" t="n">
        <v>13180.19</v>
      </c>
      <c r="P140" t="n">
        <v>371.54</v>
      </c>
      <c r="Q140" t="n">
        <v>796.46</v>
      </c>
      <c r="R140" t="n">
        <v>167.68</v>
      </c>
      <c r="S140" t="n">
        <v>102.58</v>
      </c>
      <c r="T140" t="n">
        <v>28330.32</v>
      </c>
      <c r="U140" t="n">
        <v>0.61</v>
      </c>
      <c r="V140" t="n">
        <v>0.86</v>
      </c>
      <c r="W140" t="n">
        <v>12.34</v>
      </c>
      <c r="X140" t="n">
        <v>1.69</v>
      </c>
      <c r="Y140" t="n">
        <v>1</v>
      </c>
      <c r="Z140" t="n">
        <v>10</v>
      </c>
    </row>
    <row r="141">
      <c r="A141" t="n">
        <v>6</v>
      </c>
      <c r="B141" t="n">
        <v>45</v>
      </c>
      <c r="C141" t="inlineStr">
        <is>
          <t xml:space="preserve">CONCLUIDO	</t>
        </is>
      </c>
      <c r="D141" t="n">
        <v>2.1537</v>
      </c>
      <c r="E141" t="n">
        <v>46.43</v>
      </c>
      <c r="F141" t="n">
        <v>43.64</v>
      </c>
      <c r="G141" t="n">
        <v>67.14</v>
      </c>
      <c r="H141" t="n">
        <v>1.16</v>
      </c>
      <c r="I141" t="n">
        <v>39</v>
      </c>
      <c r="J141" t="n">
        <v>106.23</v>
      </c>
      <c r="K141" t="n">
        <v>39.72</v>
      </c>
      <c r="L141" t="n">
        <v>7</v>
      </c>
      <c r="M141" t="n">
        <v>37</v>
      </c>
      <c r="N141" t="n">
        <v>14.52</v>
      </c>
      <c r="O141" t="n">
        <v>13335.87</v>
      </c>
      <c r="P141" t="n">
        <v>364.02</v>
      </c>
      <c r="Q141" t="n">
        <v>796.49</v>
      </c>
      <c r="R141" t="n">
        <v>159.03</v>
      </c>
      <c r="S141" t="n">
        <v>102.58</v>
      </c>
      <c r="T141" t="n">
        <v>24043.11</v>
      </c>
      <c r="U141" t="n">
        <v>0.65</v>
      </c>
      <c r="V141" t="n">
        <v>0.86</v>
      </c>
      <c r="W141" t="n">
        <v>12.34</v>
      </c>
      <c r="X141" t="n">
        <v>1.43</v>
      </c>
      <c r="Y141" t="n">
        <v>1</v>
      </c>
      <c r="Z141" t="n">
        <v>10</v>
      </c>
    </row>
    <row r="142">
      <c r="A142" t="n">
        <v>7</v>
      </c>
      <c r="B142" t="n">
        <v>45</v>
      </c>
      <c r="C142" t="inlineStr">
        <is>
          <t xml:space="preserve">CONCLUIDO	</t>
        </is>
      </c>
      <c r="D142" t="n">
        <v>2.1706</v>
      </c>
      <c r="E142" t="n">
        <v>46.07</v>
      </c>
      <c r="F142" t="n">
        <v>43.4</v>
      </c>
      <c r="G142" t="n">
        <v>78.91</v>
      </c>
      <c r="H142" t="n">
        <v>1.31</v>
      </c>
      <c r="I142" t="n">
        <v>33</v>
      </c>
      <c r="J142" t="n">
        <v>107.5</v>
      </c>
      <c r="K142" t="n">
        <v>39.72</v>
      </c>
      <c r="L142" t="n">
        <v>8</v>
      </c>
      <c r="M142" t="n">
        <v>31</v>
      </c>
      <c r="N142" t="n">
        <v>14.78</v>
      </c>
      <c r="O142" t="n">
        <v>13491.96</v>
      </c>
      <c r="P142" t="n">
        <v>355.95</v>
      </c>
      <c r="Q142" t="n">
        <v>796.4299999999999</v>
      </c>
      <c r="R142" t="n">
        <v>151.12</v>
      </c>
      <c r="S142" t="n">
        <v>102.58</v>
      </c>
      <c r="T142" t="n">
        <v>20115.42</v>
      </c>
      <c r="U142" t="n">
        <v>0.68</v>
      </c>
      <c r="V142" t="n">
        <v>0.87</v>
      </c>
      <c r="W142" t="n">
        <v>12.32</v>
      </c>
      <c r="X142" t="n">
        <v>1.19</v>
      </c>
      <c r="Y142" t="n">
        <v>1</v>
      </c>
      <c r="Z142" t="n">
        <v>10</v>
      </c>
    </row>
    <row r="143">
      <c r="A143" t="n">
        <v>8</v>
      </c>
      <c r="B143" t="n">
        <v>45</v>
      </c>
      <c r="C143" t="inlineStr">
        <is>
          <t xml:space="preserve">CONCLUIDO	</t>
        </is>
      </c>
      <c r="D143" t="n">
        <v>2.1805</v>
      </c>
      <c r="E143" t="n">
        <v>45.86</v>
      </c>
      <c r="F143" t="n">
        <v>43.28</v>
      </c>
      <c r="G143" t="n">
        <v>89.54000000000001</v>
      </c>
      <c r="H143" t="n">
        <v>1.46</v>
      </c>
      <c r="I143" t="n">
        <v>29</v>
      </c>
      <c r="J143" t="n">
        <v>108.77</v>
      </c>
      <c r="K143" t="n">
        <v>39.72</v>
      </c>
      <c r="L143" t="n">
        <v>9</v>
      </c>
      <c r="M143" t="n">
        <v>27</v>
      </c>
      <c r="N143" t="n">
        <v>15.05</v>
      </c>
      <c r="O143" t="n">
        <v>13648.58</v>
      </c>
      <c r="P143" t="n">
        <v>349.28</v>
      </c>
      <c r="Q143" t="n">
        <v>796.42</v>
      </c>
      <c r="R143" t="n">
        <v>146.69</v>
      </c>
      <c r="S143" t="n">
        <v>102.58</v>
      </c>
      <c r="T143" t="n">
        <v>17920.64</v>
      </c>
      <c r="U143" t="n">
        <v>0.7</v>
      </c>
      <c r="V143" t="n">
        <v>0.87</v>
      </c>
      <c r="W143" t="n">
        <v>12.32</v>
      </c>
      <c r="X143" t="n">
        <v>1.06</v>
      </c>
      <c r="Y143" t="n">
        <v>1</v>
      </c>
      <c r="Z143" t="n">
        <v>10</v>
      </c>
    </row>
    <row r="144">
      <c r="A144" t="n">
        <v>9</v>
      </c>
      <c r="B144" t="n">
        <v>45</v>
      </c>
      <c r="C144" t="inlineStr">
        <is>
          <t xml:space="preserve">CONCLUIDO	</t>
        </is>
      </c>
      <c r="D144" t="n">
        <v>2.1896</v>
      </c>
      <c r="E144" t="n">
        <v>45.67</v>
      </c>
      <c r="F144" t="n">
        <v>43.15</v>
      </c>
      <c r="G144" t="n">
        <v>99.56999999999999</v>
      </c>
      <c r="H144" t="n">
        <v>1.6</v>
      </c>
      <c r="I144" t="n">
        <v>26</v>
      </c>
      <c r="J144" t="n">
        <v>110.04</v>
      </c>
      <c r="K144" t="n">
        <v>39.72</v>
      </c>
      <c r="L144" t="n">
        <v>10</v>
      </c>
      <c r="M144" t="n">
        <v>24</v>
      </c>
      <c r="N144" t="n">
        <v>15.32</v>
      </c>
      <c r="O144" t="n">
        <v>13805.5</v>
      </c>
      <c r="P144" t="n">
        <v>342.79</v>
      </c>
      <c r="Q144" t="n">
        <v>796.38</v>
      </c>
      <c r="R144" t="n">
        <v>142.59</v>
      </c>
      <c r="S144" t="n">
        <v>102.58</v>
      </c>
      <c r="T144" t="n">
        <v>15888.33</v>
      </c>
      <c r="U144" t="n">
        <v>0.72</v>
      </c>
      <c r="V144" t="n">
        <v>0.87</v>
      </c>
      <c r="W144" t="n">
        <v>12.31</v>
      </c>
      <c r="X144" t="n">
        <v>0.9399999999999999</v>
      </c>
      <c r="Y144" t="n">
        <v>1</v>
      </c>
      <c r="Z144" t="n">
        <v>10</v>
      </c>
    </row>
    <row r="145">
      <c r="A145" t="n">
        <v>10</v>
      </c>
      <c r="B145" t="n">
        <v>45</v>
      </c>
      <c r="C145" t="inlineStr">
        <is>
          <t xml:space="preserve">CONCLUIDO	</t>
        </is>
      </c>
      <c r="D145" t="n">
        <v>2.1986</v>
      </c>
      <c r="E145" t="n">
        <v>45.48</v>
      </c>
      <c r="F145" t="n">
        <v>43.02</v>
      </c>
      <c r="G145" t="n">
        <v>112.23</v>
      </c>
      <c r="H145" t="n">
        <v>1.74</v>
      </c>
      <c r="I145" t="n">
        <v>23</v>
      </c>
      <c r="J145" t="n">
        <v>111.32</v>
      </c>
      <c r="K145" t="n">
        <v>39.72</v>
      </c>
      <c r="L145" t="n">
        <v>11</v>
      </c>
      <c r="M145" t="n">
        <v>21</v>
      </c>
      <c r="N145" t="n">
        <v>15.6</v>
      </c>
      <c r="O145" t="n">
        <v>13962.83</v>
      </c>
      <c r="P145" t="n">
        <v>335.03</v>
      </c>
      <c r="Q145" t="n">
        <v>796.37</v>
      </c>
      <c r="R145" t="n">
        <v>138.45</v>
      </c>
      <c r="S145" t="n">
        <v>102.58</v>
      </c>
      <c r="T145" t="n">
        <v>13833.55</v>
      </c>
      <c r="U145" t="n">
        <v>0.74</v>
      </c>
      <c r="V145" t="n">
        <v>0.87</v>
      </c>
      <c r="W145" t="n">
        <v>12.31</v>
      </c>
      <c r="X145" t="n">
        <v>0.8100000000000001</v>
      </c>
      <c r="Y145" t="n">
        <v>1</v>
      </c>
      <c r="Z145" t="n">
        <v>10</v>
      </c>
    </row>
    <row r="146">
      <c r="A146" t="n">
        <v>11</v>
      </c>
      <c r="B146" t="n">
        <v>45</v>
      </c>
      <c r="C146" t="inlineStr">
        <is>
          <t xml:space="preserve">CONCLUIDO	</t>
        </is>
      </c>
      <c r="D146" t="n">
        <v>2.2035</v>
      </c>
      <c r="E146" t="n">
        <v>45.38</v>
      </c>
      <c r="F146" t="n">
        <v>42.96</v>
      </c>
      <c r="G146" t="n">
        <v>122.75</v>
      </c>
      <c r="H146" t="n">
        <v>1.88</v>
      </c>
      <c r="I146" t="n">
        <v>21</v>
      </c>
      <c r="J146" t="n">
        <v>112.59</v>
      </c>
      <c r="K146" t="n">
        <v>39.72</v>
      </c>
      <c r="L146" t="n">
        <v>12</v>
      </c>
      <c r="M146" t="n">
        <v>17</v>
      </c>
      <c r="N146" t="n">
        <v>15.88</v>
      </c>
      <c r="O146" t="n">
        <v>14120.58</v>
      </c>
      <c r="P146" t="n">
        <v>329.59</v>
      </c>
      <c r="Q146" t="n">
        <v>796.35</v>
      </c>
      <c r="R146" t="n">
        <v>136.42</v>
      </c>
      <c r="S146" t="n">
        <v>102.58</v>
      </c>
      <c r="T146" t="n">
        <v>12826.2</v>
      </c>
      <c r="U146" t="n">
        <v>0.75</v>
      </c>
      <c r="V146" t="n">
        <v>0.88</v>
      </c>
      <c r="W146" t="n">
        <v>12.31</v>
      </c>
      <c r="X146" t="n">
        <v>0.75</v>
      </c>
      <c r="Y146" t="n">
        <v>1</v>
      </c>
      <c r="Z146" t="n">
        <v>10</v>
      </c>
    </row>
    <row r="147">
      <c r="A147" t="n">
        <v>12</v>
      </c>
      <c r="B147" t="n">
        <v>45</v>
      </c>
      <c r="C147" t="inlineStr">
        <is>
          <t xml:space="preserve">CONCLUIDO	</t>
        </is>
      </c>
      <c r="D147" t="n">
        <v>2.2052</v>
      </c>
      <c r="E147" t="n">
        <v>45.35</v>
      </c>
      <c r="F147" t="n">
        <v>42.95</v>
      </c>
      <c r="G147" t="n">
        <v>128.84</v>
      </c>
      <c r="H147" t="n">
        <v>2.01</v>
      </c>
      <c r="I147" t="n">
        <v>20</v>
      </c>
      <c r="J147" t="n">
        <v>113.88</v>
      </c>
      <c r="K147" t="n">
        <v>39.72</v>
      </c>
      <c r="L147" t="n">
        <v>13</v>
      </c>
      <c r="M147" t="n">
        <v>8</v>
      </c>
      <c r="N147" t="n">
        <v>16.16</v>
      </c>
      <c r="O147" t="n">
        <v>14278.75</v>
      </c>
      <c r="P147" t="n">
        <v>324.98</v>
      </c>
      <c r="Q147" t="n">
        <v>796.41</v>
      </c>
      <c r="R147" t="n">
        <v>135.37</v>
      </c>
      <c r="S147" t="n">
        <v>102.58</v>
      </c>
      <c r="T147" t="n">
        <v>12307.32</v>
      </c>
      <c r="U147" t="n">
        <v>0.76</v>
      </c>
      <c r="V147" t="n">
        <v>0.88</v>
      </c>
      <c r="W147" t="n">
        <v>12.32</v>
      </c>
      <c r="X147" t="n">
        <v>0.73</v>
      </c>
      <c r="Y147" t="n">
        <v>1</v>
      </c>
      <c r="Z147" t="n">
        <v>10</v>
      </c>
    </row>
    <row r="148">
      <c r="A148" t="n">
        <v>13</v>
      </c>
      <c r="B148" t="n">
        <v>45</v>
      </c>
      <c r="C148" t="inlineStr">
        <is>
          <t xml:space="preserve">CONCLUIDO	</t>
        </is>
      </c>
      <c r="D148" t="n">
        <v>2.2087</v>
      </c>
      <c r="E148" t="n">
        <v>45.28</v>
      </c>
      <c r="F148" t="n">
        <v>42.9</v>
      </c>
      <c r="G148" t="n">
        <v>135.47</v>
      </c>
      <c r="H148" t="n">
        <v>2.14</v>
      </c>
      <c r="I148" t="n">
        <v>19</v>
      </c>
      <c r="J148" t="n">
        <v>115.16</v>
      </c>
      <c r="K148" t="n">
        <v>39.72</v>
      </c>
      <c r="L148" t="n">
        <v>14</v>
      </c>
      <c r="M148" t="n">
        <v>1</v>
      </c>
      <c r="N148" t="n">
        <v>16.45</v>
      </c>
      <c r="O148" t="n">
        <v>14437.35</v>
      </c>
      <c r="P148" t="n">
        <v>325.63</v>
      </c>
      <c r="Q148" t="n">
        <v>796.48</v>
      </c>
      <c r="R148" t="n">
        <v>133.54</v>
      </c>
      <c r="S148" t="n">
        <v>102.58</v>
      </c>
      <c r="T148" t="n">
        <v>11396.86</v>
      </c>
      <c r="U148" t="n">
        <v>0.77</v>
      </c>
      <c r="V148" t="n">
        <v>0.88</v>
      </c>
      <c r="W148" t="n">
        <v>12.32</v>
      </c>
      <c r="X148" t="n">
        <v>0.68</v>
      </c>
      <c r="Y148" t="n">
        <v>1</v>
      </c>
      <c r="Z148" t="n">
        <v>10</v>
      </c>
    </row>
    <row r="149">
      <c r="A149" t="n">
        <v>14</v>
      </c>
      <c r="B149" t="n">
        <v>45</v>
      </c>
      <c r="C149" t="inlineStr">
        <is>
          <t xml:space="preserve">CONCLUIDO	</t>
        </is>
      </c>
      <c r="D149" t="n">
        <v>2.2087</v>
      </c>
      <c r="E149" t="n">
        <v>45.28</v>
      </c>
      <c r="F149" t="n">
        <v>42.9</v>
      </c>
      <c r="G149" t="n">
        <v>135.47</v>
      </c>
      <c r="H149" t="n">
        <v>2.27</v>
      </c>
      <c r="I149" t="n">
        <v>19</v>
      </c>
      <c r="J149" t="n">
        <v>116.45</v>
      </c>
      <c r="K149" t="n">
        <v>39.72</v>
      </c>
      <c r="L149" t="n">
        <v>15</v>
      </c>
      <c r="M149" t="n">
        <v>0</v>
      </c>
      <c r="N149" t="n">
        <v>16.74</v>
      </c>
      <c r="O149" t="n">
        <v>14596.38</v>
      </c>
      <c r="P149" t="n">
        <v>328.8</v>
      </c>
      <c r="Q149" t="n">
        <v>796.48</v>
      </c>
      <c r="R149" t="n">
        <v>133.47</v>
      </c>
      <c r="S149" t="n">
        <v>102.58</v>
      </c>
      <c r="T149" t="n">
        <v>11364.03</v>
      </c>
      <c r="U149" t="n">
        <v>0.77</v>
      </c>
      <c r="V149" t="n">
        <v>0.88</v>
      </c>
      <c r="W149" t="n">
        <v>12.32</v>
      </c>
      <c r="X149" t="n">
        <v>0.68</v>
      </c>
      <c r="Y149" t="n">
        <v>1</v>
      </c>
      <c r="Z149" t="n">
        <v>10</v>
      </c>
    </row>
    <row r="150">
      <c r="A150" t="n">
        <v>0</v>
      </c>
      <c r="B150" t="n">
        <v>60</v>
      </c>
      <c r="C150" t="inlineStr">
        <is>
          <t xml:space="preserve">CONCLUIDO	</t>
        </is>
      </c>
      <c r="D150" t="n">
        <v>1.3483</v>
      </c>
      <c r="E150" t="n">
        <v>74.17</v>
      </c>
      <c r="F150" t="n">
        <v>60.23</v>
      </c>
      <c r="G150" t="n">
        <v>7.82</v>
      </c>
      <c r="H150" t="n">
        <v>0.14</v>
      </c>
      <c r="I150" t="n">
        <v>462</v>
      </c>
      <c r="J150" t="n">
        <v>124.63</v>
      </c>
      <c r="K150" t="n">
        <v>45</v>
      </c>
      <c r="L150" t="n">
        <v>1</v>
      </c>
      <c r="M150" t="n">
        <v>460</v>
      </c>
      <c r="N150" t="n">
        <v>18.64</v>
      </c>
      <c r="O150" t="n">
        <v>15605.44</v>
      </c>
      <c r="P150" t="n">
        <v>635.76</v>
      </c>
      <c r="Q150" t="n">
        <v>798.05</v>
      </c>
      <c r="R150" t="n">
        <v>713.2</v>
      </c>
      <c r="S150" t="n">
        <v>102.58</v>
      </c>
      <c r="T150" t="n">
        <v>299010.87</v>
      </c>
      <c r="U150" t="n">
        <v>0.14</v>
      </c>
      <c r="V150" t="n">
        <v>0.63</v>
      </c>
      <c r="W150" t="n">
        <v>13.02</v>
      </c>
      <c r="X150" t="n">
        <v>17.98</v>
      </c>
      <c r="Y150" t="n">
        <v>1</v>
      </c>
      <c r="Z150" t="n">
        <v>10</v>
      </c>
    </row>
    <row r="151">
      <c r="A151" t="n">
        <v>1</v>
      </c>
      <c r="B151" t="n">
        <v>60</v>
      </c>
      <c r="C151" t="inlineStr">
        <is>
          <t xml:space="preserve">CONCLUIDO	</t>
        </is>
      </c>
      <c r="D151" t="n">
        <v>1.7768</v>
      </c>
      <c r="E151" t="n">
        <v>56.28</v>
      </c>
      <c r="F151" t="n">
        <v>49.35</v>
      </c>
      <c r="G151" t="n">
        <v>15.75</v>
      </c>
      <c r="H151" t="n">
        <v>0.28</v>
      </c>
      <c r="I151" t="n">
        <v>188</v>
      </c>
      <c r="J151" t="n">
        <v>125.95</v>
      </c>
      <c r="K151" t="n">
        <v>45</v>
      </c>
      <c r="L151" t="n">
        <v>2</v>
      </c>
      <c r="M151" t="n">
        <v>186</v>
      </c>
      <c r="N151" t="n">
        <v>18.95</v>
      </c>
      <c r="O151" t="n">
        <v>15767.7</v>
      </c>
      <c r="P151" t="n">
        <v>517.79</v>
      </c>
      <c r="Q151" t="n">
        <v>796.89</v>
      </c>
      <c r="R151" t="n">
        <v>348.53</v>
      </c>
      <c r="S151" t="n">
        <v>102.58</v>
      </c>
      <c r="T151" t="n">
        <v>118048.5</v>
      </c>
      <c r="U151" t="n">
        <v>0.29</v>
      </c>
      <c r="V151" t="n">
        <v>0.76</v>
      </c>
      <c r="W151" t="n">
        <v>12.59</v>
      </c>
      <c r="X151" t="n">
        <v>7.12</v>
      </c>
      <c r="Y151" t="n">
        <v>1</v>
      </c>
      <c r="Z151" t="n">
        <v>10</v>
      </c>
    </row>
    <row r="152">
      <c r="A152" t="n">
        <v>2</v>
      </c>
      <c r="B152" t="n">
        <v>60</v>
      </c>
      <c r="C152" t="inlineStr">
        <is>
          <t xml:space="preserve">CONCLUIDO	</t>
        </is>
      </c>
      <c r="D152" t="n">
        <v>1.9308</v>
      </c>
      <c r="E152" t="n">
        <v>51.79</v>
      </c>
      <c r="F152" t="n">
        <v>46.65</v>
      </c>
      <c r="G152" t="n">
        <v>23.72</v>
      </c>
      <c r="H152" t="n">
        <v>0.42</v>
      </c>
      <c r="I152" t="n">
        <v>118</v>
      </c>
      <c r="J152" t="n">
        <v>127.27</v>
      </c>
      <c r="K152" t="n">
        <v>45</v>
      </c>
      <c r="L152" t="n">
        <v>3</v>
      </c>
      <c r="M152" t="n">
        <v>116</v>
      </c>
      <c r="N152" t="n">
        <v>19.27</v>
      </c>
      <c r="O152" t="n">
        <v>15930.42</v>
      </c>
      <c r="P152" t="n">
        <v>485.79</v>
      </c>
      <c r="Q152" t="n">
        <v>796.76</v>
      </c>
      <c r="R152" t="n">
        <v>258.83</v>
      </c>
      <c r="S152" t="n">
        <v>102.58</v>
      </c>
      <c r="T152" t="n">
        <v>73544.72</v>
      </c>
      <c r="U152" t="n">
        <v>0.4</v>
      </c>
      <c r="V152" t="n">
        <v>0.8100000000000001</v>
      </c>
      <c r="W152" t="n">
        <v>12.47</v>
      </c>
      <c r="X152" t="n">
        <v>4.42</v>
      </c>
      <c r="Y152" t="n">
        <v>1</v>
      </c>
      <c r="Z152" t="n">
        <v>10</v>
      </c>
    </row>
    <row r="153">
      <c r="A153" t="n">
        <v>3</v>
      </c>
      <c r="B153" t="n">
        <v>60</v>
      </c>
      <c r="C153" t="inlineStr">
        <is>
          <t xml:space="preserve">CONCLUIDO	</t>
        </is>
      </c>
      <c r="D153" t="n">
        <v>2.0149</v>
      </c>
      <c r="E153" t="n">
        <v>49.63</v>
      </c>
      <c r="F153" t="n">
        <v>45.33</v>
      </c>
      <c r="G153" t="n">
        <v>31.99</v>
      </c>
      <c r="H153" t="n">
        <v>0.55</v>
      </c>
      <c r="I153" t="n">
        <v>85</v>
      </c>
      <c r="J153" t="n">
        <v>128.59</v>
      </c>
      <c r="K153" t="n">
        <v>45</v>
      </c>
      <c r="L153" t="n">
        <v>4</v>
      </c>
      <c r="M153" t="n">
        <v>83</v>
      </c>
      <c r="N153" t="n">
        <v>19.59</v>
      </c>
      <c r="O153" t="n">
        <v>16093.6</v>
      </c>
      <c r="P153" t="n">
        <v>468.36</v>
      </c>
      <c r="Q153" t="n">
        <v>796.58</v>
      </c>
      <c r="R153" t="n">
        <v>214.89</v>
      </c>
      <c r="S153" t="n">
        <v>102.58</v>
      </c>
      <c r="T153" t="n">
        <v>51739.7</v>
      </c>
      <c r="U153" t="n">
        <v>0.48</v>
      </c>
      <c r="V153" t="n">
        <v>0.83</v>
      </c>
      <c r="W153" t="n">
        <v>12.41</v>
      </c>
      <c r="X153" t="n">
        <v>3.1</v>
      </c>
      <c r="Y153" t="n">
        <v>1</v>
      </c>
      <c r="Z153" t="n">
        <v>10</v>
      </c>
    </row>
    <row r="154">
      <c r="A154" t="n">
        <v>4</v>
      </c>
      <c r="B154" t="n">
        <v>60</v>
      </c>
      <c r="C154" t="inlineStr">
        <is>
          <t xml:space="preserve">CONCLUIDO	</t>
        </is>
      </c>
      <c r="D154" t="n">
        <v>2.06</v>
      </c>
      <c r="E154" t="n">
        <v>48.54</v>
      </c>
      <c r="F154" t="n">
        <v>44.7</v>
      </c>
      <c r="G154" t="n">
        <v>40.03</v>
      </c>
      <c r="H154" t="n">
        <v>0.68</v>
      </c>
      <c r="I154" t="n">
        <v>67</v>
      </c>
      <c r="J154" t="n">
        <v>129.92</v>
      </c>
      <c r="K154" t="n">
        <v>45</v>
      </c>
      <c r="L154" t="n">
        <v>5</v>
      </c>
      <c r="M154" t="n">
        <v>65</v>
      </c>
      <c r="N154" t="n">
        <v>19.92</v>
      </c>
      <c r="O154" t="n">
        <v>16257.24</v>
      </c>
      <c r="P154" t="n">
        <v>457.83</v>
      </c>
      <c r="Q154" t="n">
        <v>796.5599999999999</v>
      </c>
      <c r="R154" t="n">
        <v>193.94</v>
      </c>
      <c r="S154" t="n">
        <v>102.58</v>
      </c>
      <c r="T154" t="n">
        <v>41356.32</v>
      </c>
      <c r="U154" t="n">
        <v>0.53</v>
      </c>
      <c r="V154" t="n">
        <v>0.84</v>
      </c>
      <c r="W154" t="n">
        <v>12.39</v>
      </c>
      <c r="X154" t="n">
        <v>2.48</v>
      </c>
      <c r="Y154" t="n">
        <v>1</v>
      </c>
      <c r="Z154" t="n">
        <v>10</v>
      </c>
    </row>
    <row r="155">
      <c r="A155" t="n">
        <v>5</v>
      </c>
      <c r="B155" t="n">
        <v>60</v>
      </c>
      <c r="C155" t="inlineStr">
        <is>
          <t xml:space="preserve">CONCLUIDO	</t>
        </is>
      </c>
      <c r="D155" t="n">
        <v>2.0936</v>
      </c>
      <c r="E155" t="n">
        <v>47.76</v>
      </c>
      <c r="F155" t="n">
        <v>44.23</v>
      </c>
      <c r="G155" t="n">
        <v>48.25</v>
      </c>
      <c r="H155" t="n">
        <v>0.8100000000000001</v>
      </c>
      <c r="I155" t="n">
        <v>55</v>
      </c>
      <c r="J155" t="n">
        <v>131.25</v>
      </c>
      <c r="K155" t="n">
        <v>45</v>
      </c>
      <c r="L155" t="n">
        <v>6</v>
      </c>
      <c r="M155" t="n">
        <v>53</v>
      </c>
      <c r="N155" t="n">
        <v>20.25</v>
      </c>
      <c r="O155" t="n">
        <v>16421.36</v>
      </c>
      <c r="P155" t="n">
        <v>449.56</v>
      </c>
      <c r="Q155" t="n">
        <v>796.45</v>
      </c>
      <c r="R155" t="n">
        <v>178.54</v>
      </c>
      <c r="S155" t="n">
        <v>102.58</v>
      </c>
      <c r="T155" t="n">
        <v>33716.53</v>
      </c>
      <c r="U155" t="n">
        <v>0.57</v>
      </c>
      <c r="V155" t="n">
        <v>0.85</v>
      </c>
      <c r="W155" t="n">
        <v>12.36</v>
      </c>
      <c r="X155" t="n">
        <v>2.01</v>
      </c>
      <c r="Y155" t="n">
        <v>1</v>
      </c>
      <c r="Z155" t="n">
        <v>10</v>
      </c>
    </row>
    <row r="156">
      <c r="A156" t="n">
        <v>6</v>
      </c>
      <c r="B156" t="n">
        <v>60</v>
      </c>
      <c r="C156" t="inlineStr">
        <is>
          <t xml:space="preserve">CONCLUIDO	</t>
        </is>
      </c>
      <c r="D156" t="n">
        <v>2.1141</v>
      </c>
      <c r="E156" t="n">
        <v>47.3</v>
      </c>
      <c r="F156" t="n">
        <v>43.97</v>
      </c>
      <c r="G156" t="n">
        <v>56.13</v>
      </c>
      <c r="H156" t="n">
        <v>0.93</v>
      </c>
      <c r="I156" t="n">
        <v>47</v>
      </c>
      <c r="J156" t="n">
        <v>132.58</v>
      </c>
      <c r="K156" t="n">
        <v>45</v>
      </c>
      <c r="L156" t="n">
        <v>7</v>
      </c>
      <c r="M156" t="n">
        <v>45</v>
      </c>
      <c r="N156" t="n">
        <v>20.59</v>
      </c>
      <c r="O156" t="n">
        <v>16585.95</v>
      </c>
      <c r="P156" t="n">
        <v>443.06</v>
      </c>
      <c r="Q156" t="n">
        <v>796.5</v>
      </c>
      <c r="R156" t="n">
        <v>169.78</v>
      </c>
      <c r="S156" t="n">
        <v>102.58</v>
      </c>
      <c r="T156" t="n">
        <v>29377.72</v>
      </c>
      <c r="U156" t="n">
        <v>0.6</v>
      </c>
      <c r="V156" t="n">
        <v>0.86</v>
      </c>
      <c r="W156" t="n">
        <v>12.35</v>
      </c>
      <c r="X156" t="n">
        <v>1.75</v>
      </c>
      <c r="Y156" t="n">
        <v>1</v>
      </c>
      <c r="Z156" t="n">
        <v>10</v>
      </c>
    </row>
    <row r="157">
      <c r="A157" t="n">
        <v>7</v>
      </c>
      <c r="B157" t="n">
        <v>60</v>
      </c>
      <c r="C157" t="inlineStr">
        <is>
          <t xml:space="preserve">CONCLUIDO	</t>
        </is>
      </c>
      <c r="D157" t="n">
        <v>2.1364</v>
      </c>
      <c r="E157" t="n">
        <v>46.81</v>
      </c>
      <c r="F157" t="n">
        <v>43.65</v>
      </c>
      <c r="G157" t="n">
        <v>65.48</v>
      </c>
      <c r="H157" t="n">
        <v>1.06</v>
      </c>
      <c r="I157" t="n">
        <v>40</v>
      </c>
      <c r="J157" t="n">
        <v>133.92</v>
      </c>
      <c r="K157" t="n">
        <v>45</v>
      </c>
      <c r="L157" t="n">
        <v>8</v>
      </c>
      <c r="M157" t="n">
        <v>38</v>
      </c>
      <c r="N157" t="n">
        <v>20.93</v>
      </c>
      <c r="O157" t="n">
        <v>16751.02</v>
      </c>
      <c r="P157" t="n">
        <v>435.62</v>
      </c>
      <c r="Q157" t="n">
        <v>796.5</v>
      </c>
      <c r="R157" t="n">
        <v>158.98</v>
      </c>
      <c r="S157" t="n">
        <v>102.58</v>
      </c>
      <c r="T157" t="n">
        <v>24013.18</v>
      </c>
      <c r="U157" t="n">
        <v>0.65</v>
      </c>
      <c r="V157" t="n">
        <v>0.86</v>
      </c>
      <c r="W157" t="n">
        <v>12.34</v>
      </c>
      <c r="X157" t="n">
        <v>1.44</v>
      </c>
      <c r="Y157" t="n">
        <v>1</v>
      </c>
      <c r="Z157" t="n">
        <v>10</v>
      </c>
    </row>
    <row r="158">
      <c r="A158" t="n">
        <v>8</v>
      </c>
      <c r="B158" t="n">
        <v>60</v>
      </c>
      <c r="C158" t="inlineStr">
        <is>
          <t xml:space="preserve">CONCLUIDO	</t>
        </is>
      </c>
      <c r="D158" t="n">
        <v>2.146</v>
      </c>
      <c r="E158" t="n">
        <v>46.6</v>
      </c>
      <c r="F158" t="n">
        <v>43.55</v>
      </c>
      <c r="G158" t="n">
        <v>72.58</v>
      </c>
      <c r="H158" t="n">
        <v>1.18</v>
      </c>
      <c r="I158" t="n">
        <v>36</v>
      </c>
      <c r="J158" t="n">
        <v>135.27</v>
      </c>
      <c r="K158" t="n">
        <v>45</v>
      </c>
      <c r="L158" t="n">
        <v>9</v>
      </c>
      <c r="M158" t="n">
        <v>34</v>
      </c>
      <c r="N158" t="n">
        <v>21.27</v>
      </c>
      <c r="O158" t="n">
        <v>16916.71</v>
      </c>
      <c r="P158" t="n">
        <v>431.46</v>
      </c>
      <c r="Q158" t="n">
        <v>796.4400000000001</v>
      </c>
      <c r="R158" t="n">
        <v>155.65</v>
      </c>
      <c r="S158" t="n">
        <v>102.58</v>
      </c>
      <c r="T158" t="n">
        <v>22367.12</v>
      </c>
      <c r="U158" t="n">
        <v>0.66</v>
      </c>
      <c r="V158" t="n">
        <v>0.86</v>
      </c>
      <c r="W158" t="n">
        <v>12.34</v>
      </c>
      <c r="X158" t="n">
        <v>1.33</v>
      </c>
      <c r="Y158" t="n">
        <v>1</v>
      </c>
      <c r="Z158" t="n">
        <v>10</v>
      </c>
    </row>
    <row r="159">
      <c r="A159" t="n">
        <v>9</v>
      </c>
      <c r="B159" t="n">
        <v>60</v>
      </c>
      <c r="C159" t="inlineStr">
        <is>
          <t xml:space="preserve">CONCLUIDO	</t>
        </is>
      </c>
      <c r="D159" t="n">
        <v>2.1589</v>
      </c>
      <c r="E159" t="n">
        <v>46.32</v>
      </c>
      <c r="F159" t="n">
        <v>43.37</v>
      </c>
      <c r="G159" t="n">
        <v>81.31999999999999</v>
      </c>
      <c r="H159" t="n">
        <v>1.29</v>
      </c>
      <c r="I159" t="n">
        <v>32</v>
      </c>
      <c r="J159" t="n">
        <v>136.61</v>
      </c>
      <c r="K159" t="n">
        <v>45</v>
      </c>
      <c r="L159" t="n">
        <v>10</v>
      </c>
      <c r="M159" t="n">
        <v>30</v>
      </c>
      <c r="N159" t="n">
        <v>21.61</v>
      </c>
      <c r="O159" t="n">
        <v>17082.76</v>
      </c>
      <c r="P159" t="n">
        <v>425.47</v>
      </c>
      <c r="Q159" t="n">
        <v>796.36</v>
      </c>
      <c r="R159" t="n">
        <v>150</v>
      </c>
      <c r="S159" t="n">
        <v>102.58</v>
      </c>
      <c r="T159" t="n">
        <v>19561.37</v>
      </c>
      <c r="U159" t="n">
        <v>0.68</v>
      </c>
      <c r="V159" t="n">
        <v>0.87</v>
      </c>
      <c r="W159" t="n">
        <v>12.32</v>
      </c>
      <c r="X159" t="n">
        <v>1.16</v>
      </c>
      <c r="Y159" t="n">
        <v>1</v>
      </c>
      <c r="Z159" t="n">
        <v>10</v>
      </c>
    </row>
    <row r="160">
      <c r="A160" t="n">
        <v>10</v>
      </c>
      <c r="B160" t="n">
        <v>60</v>
      </c>
      <c r="C160" t="inlineStr">
        <is>
          <t xml:space="preserve">CONCLUIDO	</t>
        </is>
      </c>
      <c r="D160" t="n">
        <v>2.1677</v>
      </c>
      <c r="E160" t="n">
        <v>46.13</v>
      </c>
      <c r="F160" t="n">
        <v>43.26</v>
      </c>
      <c r="G160" t="n">
        <v>89.5</v>
      </c>
      <c r="H160" t="n">
        <v>1.41</v>
      </c>
      <c r="I160" t="n">
        <v>29</v>
      </c>
      <c r="J160" t="n">
        <v>137.96</v>
      </c>
      <c r="K160" t="n">
        <v>45</v>
      </c>
      <c r="L160" t="n">
        <v>11</v>
      </c>
      <c r="M160" t="n">
        <v>27</v>
      </c>
      <c r="N160" t="n">
        <v>21.96</v>
      </c>
      <c r="O160" t="n">
        <v>17249.3</v>
      </c>
      <c r="P160" t="n">
        <v>420</v>
      </c>
      <c r="Q160" t="n">
        <v>796.35</v>
      </c>
      <c r="R160" t="n">
        <v>146.39</v>
      </c>
      <c r="S160" t="n">
        <v>102.58</v>
      </c>
      <c r="T160" t="n">
        <v>17770.28</v>
      </c>
      <c r="U160" t="n">
        <v>0.7</v>
      </c>
      <c r="V160" t="n">
        <v>0.87</v>
      </c>
      <c r="W160" t="n">
        <v>12.32</v>
      </c>
      <c r="X160" t="n">
        <v>1.04</v>
      </c>
      <c r="Y160" t="n">
        <v>1</v>
      </c>
      <c r="Z160" t="n">
        <v>10</v>
      </c>
    </row>
    <row r="161">
      <c r="A161" t="n">
        <v>11</v>
      </c>
      <c r="B161" t="n">
        <v>60</v>
      </c>
      <c r="C161" t="inlineStr">
        <is>
          <t xml:space="preserve">CONCLUIDO	</t>
        </is>
      </c>
      <c r="D161" t="n">
        <v>2.1768</v>
      </c>
      <c r="E161" t="n">
        <v>45.94</v>
      </c>
      <c r="F161" t="n">
        <v>43.14</v>
      </c>
      <c r="G161" t="n">
        <v>99.56</v>
      </c>
      <c r="H161" t="n">
        <v>1.52</v>
      </c>
      <c r="I161" t="n">
        <v>26</v>
      </c>
      <c r="J161" t="n">
        <v>139.32</v>
      </c>
      <c r="K161" t="n">
        <v>45</v>
      </c>
      <c r="L161" t="n">
        <v>12</v>
      </c>
      <c r="M161" t="n">
        <v>24</v>
      </c>
      <c r="N161" t="n">
        <v>22.32</v>
      </c>
      <c r="O161" t="n">
        <v>17416.34</v>
      </c>
      <c r="P161" t="n">
        <v>415.07</v>
      </c>
      <c r="Q161" t="n">
        <v>796.4</v>
      </c>
      <c r="R161" t="n">
        <v>142.37</v>
      </c>
      <c r="S161" t="n">
        <v>102.58</v>
      </c>
      <c r="T161" t="n">
        <v>15777.45</v>
      </c>
      <c r="U161" t="n">
        <v>0.72</v>
      </c>
      <c r="V161" t="n">
        <v>0.87</v>
      </c>
      <c r="W161" t="n">
        <v>12.31</v>
      </c>
      <c r="X161" t="n">
        <v>0.93</v>
      </c>
      <c r="Y161" t="n">
        <v>1</v>
      </c>
      <c r="Z161" t="n">
        <v>10</v>
      </c>
    </row>
    <row r="162">
      <c r="A162" t="n">
        <v>12</v>
      </c>
      <c r="B162" t="n">
        <v>60</v>
      </c>
      <c r="C162" t="inlineStr">
        <is>
          <t xml:space="preserve">CONCLUIDO	</t>
        </is>
      </c>
      <c r="D162" t="n">
        <v>2.182</v>
      </c>
      <c r="E162" t="n">
        <v>45.83</v>
      </c>
      <c r="F162" t="n">
        <v>43.08</v>
      </c>
      <c r="G162" t="n">
        <v>107.71</v>
      </c>
      <c r="H162" t="n">
        <v>1.63</v>
      </c>
      <c r="I162" t="n">
        <v>24</v>
      </c>
      <c r="J162" t="n">
        <v>140.67</v>
      </c>
      <c r="K162" t="n">
        <v>45</v>
      </c>
      <c r="L162" t="n">
        <v>13</v>
      </c>
      <c r="M162" t="n">
        <v>22</v>
      </c>
      <c r="N162" t="n">
        <v>22.68</v>
      </c>
      <c r="O162" t="n">
        <v>17583.88</v>
      </c>
      <c r="P162" t="n">
        <v>410.58</v>
      </c>
      <c r="Q162" t="n">
        <v>796.36</v>
      </c>
      <c r="R162" t="n">
        <v>140.36</v>
      </c>
      <c r="S162" t="n">
        <v>102.58</v>
      </c>
      <c r="T162" t="n">
        <v>14784.62</v>
      </c>
      <c r="U162" t="n">
        <v>0.73</v>
      </c>
      <c r="V162" t="n">
        <v>0.87</v>
      </c>
      <c r="W162" t="n">
        <v>12.31</v>
      </c>
      <c r="X162" t="n">
        <v>0.87</v>
      </c>
      <c r="Y162" t="n">
        <v>1</v>
      </c>
      <c r="Z162" t="n">
        <v>10</v>
      </c>
    </row>
    <row r="163">
      <c r="A163" t="n">
        <v>13</v>
      </c>
      <c r="B163" t="n">
        <v>60</v>
      </c>
      <c r="C163" t="inlineStr">
        <is>
          <t xml:space="preserve">CONCLUIDO	</t>
        </is>
      </c>
      <c r="D163" t="n">
        <v>2.1893</v>
      </c>
      <c r="E163" t="n">
        <v>45.68</v>
      </c>
      <c r="F163" t="n">
        <v>42.98</v>
      </c>
      <c r="G163" t="n">
        <v>117.22</v>
      </c>
      <c r="H163" t="n">
        <v>1.74</v>
      </c>
      <c r="I163" t="n">
        <v>22</v>
      </c>
      <c r="J163" t="n">
        <v>142.04</v>
      </c>
      <c r="K163" t="n">
        <v>45</v>
      </c>
      <c r="L163" t="n">
        <v>14</v>
      </c>
      <c r="M163" t="n">
        <v>20</v>
      </c>
      <c r="N163" t="n">
        <v>23.04</v>
      </c>
      <c r="O163" t="n">
        <v>17751.93</v>
      </c>
      <c r="P163" t="n">
        <v>405.69</v>
      </c>
      <c r="Q163" t="n">
        <v>796.38</v>
      </c>
      <c r="R163" t="n">
        <v>137.25</v>
      </c>
      <c r="S163" t="n">
        <v>102.58</v>
      </c>
      <c r="T163" t="n">
        <v>13236.12</v>
      </c>
      <c r="U163" t="n">
        <v>0.75</v>
      </c>
      <c r="V163" t="n">
        <v>0.88</v>
      </c>
      <c r="W163" t="n">
        <v>12.3</v>
      </c>
      <c r="X163" t="n">
        <v>0.77</v>
      </c>
      <c r="Y163" t="n">
        <v>1</v>
      </c>
      <c r="Z163" t="n">
        <v>10</v>
      </c>
    </row>
    <row r="164">
      <c r="A164" t="n">
        <v>14</v>
      </c>
      <c r="B164" t="n">
        <v>60</v>
      </c>
      <c r="C164" t="inlineStr">
        <is>
          <t xml:space="preserve">CONCLUIDO	</t>
        </is>
      </c>
      <c r="D164" t="n">
        <v>2.1917</v>
      </c>
      <c r="E164" t="n">
        <v>45.63</v>
      </c>
      <c r="F164" t="n">
        <v>42.96</v>
      </c>
      <c r="G164" t="n">
        <v>122.73</v>
      </c>
      <c r="H164" t="n">
        <v>1.85</v>
      </c>
      <c r="I164" t="n">
        <v>21</v>
      </c>
      <c r="J164" t="n">
        <v>143.4</v>
      </c>
      <c r="K164" t="n">
        <v>45</v>
      </c>
      <c r="L164" t="n">
        <v>15</v>
      </c>
      <c r="M164" t="n">
        <v>19</v>
      </c>
      <c r="N164" t="n">
        <v>23.41</v>
      </c>
      <c r="O164" t="n">
        <v>17920.49</v>
      </c>
      <c r="P164" t="n">
        <v>400.32</v>
      </c>
      <c r="Q164" t="n">
        <v>796.37</v>
      </c>
      <c r="R164" t="n">
        <v>136.16</v>
      </c>
      <c r="S164" t="n">
        <v>102.58</v>
      </c>
      <c r="T164" t="n">
        <v>12695.04</v>
      </c>
      <c r="U164" t="n">
        <v>0.75</v>
      </c>
      <c r="V164" t="n">
        <v>0.88</v>
      </c>
      <c r="W164" t="n">
        <v>12.31</v>
      </c>
      <c r="X164" t="n">
        <v>0.74</v>
      </c>
      <c r="Y164" t="n">
        <v>1</v>
      </c>
      <c r="Z164" t="n">
        <v>10</v>
      </c>
    </row>
    <row r="165">
      <c r="A165" t="n">
        <v>15</v>
      </c>
      <c r="B165" t="n">
        <v>60</v>
      </c>
      <c r="C165" t="inlineStr">
        <is>
          <t xml:space="preserve">CONCLUIDO	</t>
        </is>
      </c>
      <c r="D165" t="n">
        <v>2.197</v>
      </c>
      <c r="E165" t="n">
        <v>45.52</v>
      </c>
      <c r="F165" t="n">
        <v>42.9</v>
      </c>
      <c r="G165" t="n">
        <v>135.47</v>
      </c>
      <c r="H165" t="n">
        <v>1.96</v>
      </c>
      <c r="I165" t="n">
        <v>19</v>
      </c>
      <c r="J165" t="n">
        <v>144.77</v>
      </c>
      <c r="K165" t="n">
        <v>45</v>
      </c>
      <c r="L165" t="n">
        <v>16</v>
      </c>
      <c r="M165" t="n">
        <v>17</v>
      </c>
      <c r="N165" t="n">
        <v>23.78</v>
      </c>
      <c r="O165" t="n">
        <v>18089.56</v>
      </c>
      <c r="P165" t="n">
        <v>396.85</v>
      </c>
      <c r="Q165" t="n">
        <v>796.45</v>
      </c>
      <c r="R165" t="n">
        <v>134.19</v>
      </c>
      <c r="S165" t="n">
        <v>102.58</v>
      </c>
      <c r="T165" t="n">
        <v>11722.26</v>
      </c>
      <c r="U165" t="n">
        <v>0.76</v>
      </c>
      <c r="V165" t="n">
        <v>0.88</v>
      </c>
      <c r="W165" t="n">
        <v>12.3</v>
      </c>
      <c r="X165" t="n">
        <v>0.68</v>
      </c>
      <c r="Y165" t="n">
        <v>1</v>
      </c>
      <c r="Z165" t="n">
        <v>10</v>
      </c>
    </row>
    <row r="166">
      <c r="A166" t="n">
        <v>16</v>
      </c>
      <c r="B166" t="n">
        <v>60</v>
      </c>
      <c r="C166" t="inlineStr">
        <is>
          <t xml:space="preserve">CONCLUIDO	</t>
        </is>
      </c>
      <c r="D166" t="n">
        <v>2.2002</v>
      </c>
      <c r="E166" t="n">
        <v>45.45</v>
      </c>
      <c r="F166" t="n">
        <v>42.86</v>
      </c>
      <c r="G166" t="n">
        <v>142.86</v>
      </c>
      <c r="H166" t="n">
        <v>2.06</v>
      </c>
      <c r="I166" t="n">
        <v>18</v>
      </c>
      <c r="J166" t="n">
        <v>146.15</v>
      </c>
      <c r="K166" t="n">
        <v>45</v>
      </c>
      <c r="L166" t="n">
        <v>17</v>
      </c>
      <c r="M166" t="n">
        <v>16</v>
      </c>
      <c r="N166" t="n">
        <v>24.15</v>
      </c>
      <c r="O166" t="n">
        <v>18259.16</v>
      </c>
      <c r="P166" t="n">
        <v>392.31</v>
      </c>
      <c r="Q166" t="n">
        <v>796.38</v>
      </c>
      <c r="R166" t="n">
        <v>132.78</v>
      </c>
      <c r="S166" t="n">
        <v>102.58</v>
      </c>
      <c r="T166" t="n">
        <v>11021.48</v>
      </c>
      <c r="U166" t="n">
        <v>0.77</v>
      </c>
      <c r="V166" t="n">
        <v>0.88</v>
      </c>
      <c r="W166" t="n">
        <v>12.31</v>
      </c>
      <c r="X166" t="n">
        <v>0.65</v>
      </c>
      <c r="Y166" t="n">
        <v>1</v>
      </c>
      <c r="Z166" t="n">
        <v>10</v>
      </c>
    </row>
    <row r="167">
      <c r="A167" t="n">
        <v>17</v>
      </c>
      <c r="B167" t="n">
        <v>60</v>
      </c>
      <c r="C167" t="inlineStr">
        <is>
          <t xml:space="preserve">CONCLUIDO	</t>
        </is>
      </c>
      <c r="D167" t="n">
        <v>2.2039</v>
      </c>
      <c r="E167" t="n">
        <v>45.38</v>
      </c>
      <c r="F167" t="n">
        <v>42.81</v>
      </c>
      <c r="G167" t="n">
        <v>151.09</v>
      </c>
      <c r="H167" t="n">
        <v>2.16</v>
      </c>
      <c r="I167" t="n">
        <v>17</v>
      </c>
      <c r="J167" t="n">
        <v>147.53</v>
      </c>
      <c r="K167" t="n">
        <v>45</v>
      </c>
      <c r="L167" t="n">
        <v>18</v>
      </c>
      <c r="M167" t="n">
        <v>15</v>
      </c>
      <c r="N167" t="n">
        <v>24.53</v>
      </c>
      <c r="O167" t="n">
        <v>18429.27</v>
      </c>
      <c r="P167" t="n">
        <v>385.96</v>
      </c>
      <c r="Q167" t="n">
        <v>796.36</v>
      </c>
      <c r="R167" t="n">
        <v>131.21</v>
      </c>
      <c r="S167" t="n">
        <v>102.58</v>
      </c>
      <c r="T167" t="n">
        <v>10243.35</v>
      </c>
      <c r="U167" t="n">
        <v>0.78</v>
      </c>
      <c r="V167" t="n">
        <v>0.88</v>
      </c>
      <c r="W167" t="n">
        <v>12.3</v>
      </c>
      <c r="X167" t="n">
        <v>0.6</v>
      </c>
      <c r="Y167" t="n">
        <v>1</v>
      </c>
      <c r="Z167" t="n">
        <v>10</v>
      </c>
    </row>
    <row r="168">
      <c r="A168" t="n">
        <v>18</v>
      </c>
      <c r="B168" t="n">
        <v>60</v>
      </c>
      <c r="C168" t="inlineStr">
        <is>
          <t xml:space="preserve">CONCLUIDO	</t>
        </is>
      </c>
      <c r="D168" t="n">
        <v>2.2072</v>
      </c>
      <c r="E168" t="n">
        <v>45.31</v>
      </c>
      <c r="F168" t="n">
        <v>42.77</v>
      </c>
      <c r="G168" t="n">
        <v>160.37</v>
      </c>
      <c r="H168" t="n">
        <v>2.26</v>
      </c>
      <c r="I168" t="n">
        <v>16</v>
      </c>
      <c r="J168" t="n">
        <v>148.91</v>
      </c>
      <c r="K168" t="n">
        <v>45</v>
      </c>
      <c r="L168" t="n">
        <v>19</v>
      </c>
      <c r="M168" t="n">
        <v>12</v>
      </c>
      <c r="N168" t="n">
        <v>24.92</v>
      </c>
      <c r="O168" t="n">
        <v>18599.92</v>
      </c>
      <c r="P168" t="n">
        <v>381.67</v>
      </c>
      <c r="Q168" t="n">
        <v>796.37</v>
      </c>
      <c r="R168" t="n">
        <v>129.65</v>
      </c>
      <c r="S168" t="n">
        <v>102.58</v>
      </c>
      <c r="T168" t="n">
        <v>9469.129999999999</v>
      </c>
      <c r="U168" t="n">
        <v>0.79</v>
      </c>
      <c r="V168" t="n">
        <v>0.88</v>
      </c>
      <c r="W168" t="n">
        <v>12.3</v>
      </c>
      <c r="X168" t="n">
        <v>0.55</v>
      </c>
      <c r="Y168" t="n">
        <v>1</v>
      </c>
      <c r="Z168" t="n">
        <v>10</v>
      </c>
    </row>
    <row r="169">
      <c r="A169" t="n">
        <v>19</v>
      </c>
      <c r="B169" t="n">
        <v>60</v>
      </c>
      <c r="C169" t="inlineStr">
        <is>
          <t xml:space="preserve">CONCLUIDO	</t>
        </is>
      </c>
      <c r="D169" t="n">
        <v>2.2096</v>
      </c>
      <c r="E169" t="n">
        <v>45.26</v>
      </c>
      <c r="F169" t="n">
        <v>42.74</v>
      </c>
      <c r="G169" t="n">
        <v>170.96</v>
      </c>
      <c r="H169" t="n">
        <v>2.36</v>
      </c>
      <c r="I169" t="n">
        <v>15</v>
      </c>
      <c r="J169" t="n">
        <v>150.3</v>
      </c>
      <c r="K169" t="n">
        <v>45</v>
      </c>
      <c r="L169" t="n">
        <v>20</v>
      </c>
      <c r="M169" t="n">
        <v>7</v>
      </c>
      <c r="N169" t="n">
        <v>25.3</v>
      </c>
      <c r="O169" t="n">
        <v>18771.1</v>
      </c>
      <c r="P169" t="n">
        <v>379.04</v>
      </c>
      <c r="Q169" t="n">
        <v>796.36</v>
      </c>
      <c r="R169" t="n">
        <v>128.8</v>
      </c>
      <c r="S169" t="n">
        <v>102.58</v>
      </c>
      <c r="T169" t="n">
        <v>9046.969999999999</v>
      </c>
      <c r="U169" t="n">
        <v>0.8</v>
      </c>
      <c r="V169" t="n">
        <v>0.88</v>
      </c>
      <c r="W169" t="n">
        <v>12.3</v>
      </c>
      <c r="X169" t="n">
        <v>0.53</v>
      </c>
      <c r="Y169" t="n">
        <v>1</v>
      </c>
      <c r="Z169" t="n">
        <v>10</v>
      </c>
    </row>
    <row r="170">
      <c r="A170" t="n">
        <v>20</v>
      </c>
      <c r="B170" t="n">
        <v>60</v>
      </c>
      <c r="C170" t="inlineStr">
        <is>
          <t xml:space="preserve">CONCLUIDO	</t>
        </is>
      </c>
      <c r="D170" t="n">
        <v>2.2088</v>
      </c>
      <c r="E170" t="n">
        <v>45.27</v>
      </c>
      <c r="F170" t="n">
        <v>42.76</v>
      </c>
      <c r="G170" t="n">
        <v>171.03</v>
      </c>
      <c r="H170" t="n">
        <v>2.45</v>
      </c>
      <c r="I170" t="n">
        <v>15</v>
      </c>
      <c r="J170" t="n">
        <v>151.69</v>
      </c>
      <c r="K170" t="n">
        <v>45</v>
      </c>
      <c r="L170" t="n">
        <v>21</v>
      </c>
      <c r="M170" t="n">
        <v>3</v>
      </c>
      <c r="N170" t="n">
        <v>25.7</v>
      </c>
      <c r="O170" t="n">
        <v>18942.82</v>
      </c>
      <c r="P170" t="n">
        <v>379.33</v>
      </c>
      <c r="Q170" t="n">
        <v>796.4</v>
      </c>
      <c r="R170" t="n">
        <v>128.97</v>
      </c>
      <c r="S170" t="n">
        <v>102.58</v>
      </c>
      <c r="T170" t="n">
        <v>9130.08</v>
      </c>
      <c r="U170" t="n">
        <v>0.8</v>
      </c>
      <c r="V170" t="n">
        <v>0.88</v>
      </c>
      <c r="W170" t="n">
        <v>12.31</v>
      </c>
      <c r="X170" t="n">
        <v>0.54</v>
      </c>
      <c r="Y170" t="n">
        <v>1</v>
      </c>
      <c r="Z170" t="n">
        <v>10</v>
      </c>
    </row>
    <row r="171">
      <c r="A171" t="n">
        <v>21</v>
      </c>
      <c r="B171" t="n">
        <v>60</v>
      </c>
      <c r="C171" t="inlineStr">
        <is>
          <t xml:space="preserve">CONCLUIDO	</t>
        </is>
      </c>
      <c r="D171" t="n">
        <v>2.2082</v>
      </c>
      <c r="E171" t="n">
        <v>45.29</v>
      </c>
      <c r="F171" t="n">
        <v>42.77</v>
      </c>
      <c r="G171" t="n">
        <v>171.08</v>
      </c>
      <c r="H171" t="n">
        <v>2.54</v>
      </c>
      <c r="I171" t="n">
        <v>15</v>
      </c>
      <c r="J171" t="n">
        <v>153.09</v>
      </c>
      <c r="K171" t="n">
        <v>45</v>
      </c>
      <c r="L171" t="n">
        <v>22</v>
      </c>
      <c r="M171" t="n">
        <v>0</v>
      </c>
      <c r="N171" t="n">
        <v>26.09</v>
      </c>
      <c r="O171" t="n">
        <v>19115.09</v>
      </c>
      <c r="P171" t="n">
        <v>381.88</v>
      </c>
      <c r="Q171" t="n">
        <v>796.41</v>
      </c>
      <c r="R171" t="n">
        <v>129.24</v>
      </c>
      <c r="S171" t="n">
        <v>102.58</v>
      </c>
      <c r="T171" t="n">
        <v>9269.450000000001</v>
      </c>
      <c r="U171" t="n">
        <v>0.79</v>
      </c>
      <c r="V171" t="n">
        <v>0.88</v>
      </c>
      <c r="W171" t="n">
        <v>12.32</v>
      </c>
      <c r="X171" t="n">
        <v>0.5600000000000001</v>
      </c>
      <c r="Y171" t="n">
        <v>1</v>
      </c>
      <c r="Z171" t="n">
        <v>10</v>
      </c>
    </row>
    <row r="172">
      <c r="A172" t="n">
        <v>0</v>
      </c>
      <c r="B172" t="n">
        <v>80</v>
      </c>
      <c r="C172" t="inlineStr">
        <is>
          <t xml:space="preserve">CONCLUIDO	</t>
        </is>
      </c>
      <c r="D172" t="n">
        <v>1.149</v>
      </c>
      <c r="E172" t="n">
        <v>87.03</v>
      </c>
      <c r="F172" t="n">
        <v>65.63</v>
      </c>
      <c r="G172" t="n">
        <v>6.65</v>
      </c>
      <c r="H172" t="n">
        <v>0.11</v>
      </c>
      <c r="I172" t="n">
        <v>592</v>
      </c>
      <c r="J172" t="n">
        <v>159.12</v>
      </c>
      <c r="K172" t="n">
        <v>50.28</v>
      </c>
      <c r="L172" t="n">
        <v>1</v>
      </c>
      <c r="M172" t="n">
        <v>590</v>
      </c>
      <c r="N172" t="n">
        <v>27.84</v>
      </c>
      <c r="O172" t="n">
        <v>19859.16</v>
      </c>
      <c r="P172" t="n">
        <v>812.27</v>
      </c>
      <c r="Q172" t="n">
        <v>797.96</v>
      </c>
      <c r="R172" t="n">
        <v>893.85</v>
      </c>
      <c r="S172" t="n">
        <v>102.58</v>
      </c>
      <c r="T172" t="n">
        <v>388687.13</v>
      </c>
      <c r="U172" t="n">
        <v>0.11</v>
      </c>
      <c r="V172" t="n">
        <v>0.57</v>
      </c>
      <c r="W172" t="n">
        <v>13.25</v>
      </c>
      <c r="X172" t="n">
        <v>23.38</v>
      </c>
      <c r="Y172" t="n">
        <v>1</v>
      </c>
      <c r="Z172" t="n">
        <v>10</v>
      </c>
    </row>
    <row r="173">
      <c r="A173" t="n">
        <v>1</v>
      </c>
      <c r="B173" t="n">
        <v>80</v>
      </c>
      <c r="C173" t="inlineStr">
        <is>
          <t xml:space="preserve">CONCLUIDO	</t>
        </is>
      </c>
      <c r="D173" t="n">
        <v>1.6513</v>
      </c>
      <c r="E173" t="n">
        <v>60.56</v>
      </c>
      <c r="F173" t="n">
        <v>50.89</v>
      </c>
      <c r="G173" t="n">
        <v>13.39</v>
      </c>
      <c r="H173" t="n">
        <v>0.22</v>
      </c>
      <c r="I173" t="n">
        <v>228</v>
      </c>
      <c r="J173" t="n">
        <v>160.54</v>
      </c>
      <c r="K173" t="n">
        <v>50.28</v>
      </c>
      <c r="L173" t="n">
        <v>2</v>
      </c>
      <c r="M173" t="n">
        <v>226</v>
      </c>
      <c r="N173" t="n">
        <v>28.26</v>
      </c>
      <c r="O173" t="n">
        <v>20034.4</v>
      </c>
      <c r="P173" t="n">
        <v>628.1799999999999</v>
      </c>
      <c r="Q173" t="n">
        <v>796.9</v>
      </c>
      <c r="R173" t="n">
        <v>400.64</v>
      </c>
      <c r="S173" t="n">
        <v>102.58</v>
      </c>
      <c r="T173" t="n">
        <v>143903.58</v>
      </c>
      <c r="U173" t="n">
        <v>0.26</v>
      </c>
      <c r="V173" t="n">
        <v>0.74</v>
      </c>
      <c r="W173" t="n">
        <v>12.65</v>
      </c>
      <c r="X173" t="n">
        <v>8.66</v>
      </c>
      <c r="Y173" t="n">
        <v>1</v>
      </c>
      <c r="Z173" t="n">
        <v>10</v>
      </c>
    </row>
    <row r="174">
      <c r="A174" t="n">
        <v>2</v>
      </c>
      <c r="B174" t="n">
        <v>80</v>
      </c>
      <c r="C174" t="inlineStr">
        <is>
          <t xml:space="preserve">CONCLUIDO	</t>
        </is>
      </c>
      <c r="D174" t="n">
        <v>1.8394</v>
      </c>
      <c r="E174" t="n">
        <v>54.37</v>
      </c>
      <c r="F174" t="n">
        <v>47.5</v>
      </c>
      <c r="G174" t="n">
        <v>20.21</v>
      </c>
      <c r="H174" t="n">
        <v>0.33</v>
      </c>
      <c r="I174" t="n">
        <v>141</v>
      </c>
      <c r="J174" t="n">
        <v>161.97</v>
      </c>
      <c r="K174" t="n">
        <v>50.28</v>
      </c>
      <c r="L174" t="n">
        <v>3</v>
      </c>
      <c r="M174" t="n">
        <v>139</v>
      </c>
      <c r="N174" t="n">
        <v>28.69</v>
      </c>
      <c r="O174" t="n">
        <v>20210.21</v>
      </c>
      <c r="P174" t="n">
        <v>584.02</v>
      </c>
      <c r="Q174" t="n">
        <v>796.83</v>
      </c>
      <c r="R174" t="n">
        <v>287.4</v>
      </c>
      <c r="S174" t="n">
        <v>102.58</v>
      </c>
      <c r="T174" t="n">
        <v>87715.03</v>
      </c>
      <c r="U174" t="n">
        <v>0.36</v>
      </c>
      <c r="V174" t="n">
        <v>0.79</v>
      </c>
      <c r="W174" t="n">
        <v>12.51</v>
      </c>
      <c r="X174" t="n">
        <v>5.28</v>
      </c>
      <c r="Y174" t="n">
        <v>1</v>
      </c>
      <c r="Z174" t="n">
        <v>10</v>
      </c>
    </row>
    <row r="175">
      <c r="A175" t="n">
        <v>3</v>
      </c>
      <c r="B175" t="n">
        <v>80</v>
      </c>
      <c r="C175" t="inlineStr">
        <is>
          <t xml:space="preserve">CONCLUIDO	</t>
        </is>
      </c>
      <c r="D175" t="n">
        <v>1.9349</v>
      </c>
      <c r="E175" t="n">
        <v>51.68</v>
      </c>
      <c r="F175" t="n">
        <v>46.04</v>
      </c>
      <c r="G175" t="n">
        <v>26.82</v>
      </c>
      <c r="H175" t="n">
        <v>0.43</v>
      </c>
      <c r="I175" t="n">
        <v>103</v>
      </c>
      <c r="J175" t="n">
        <v>163.4</v>
      </c>
      <c r="K175" t="n">
        <v>50.28</v>
      </c>
      <c r="L175" t="n">
        <v>4</v>
      </c>
      <c r="M175" t="n">
        <v>101</v>
      </c>
      <c r="N175" t="n">
        <v>29.12</v>
      </c>
      <c r="O175" t="n">
        <v>20386.62</v>
      </c>
      <c r="P175" t="n">
        <v>563.53</v>
      </c>
      <c r="Q175" t="n">
        <v>796.5700000000001</v>
      </c>
      <c r="R175" t="n">
        <v>239.09</v>
      </c>
      <c r="S175" t="n">
        <v>102.58</v>
      </c>
      <c r="T175" t="n">
        <v>63753.25</v>
      </c>
      <c r="U175" t="n">
        <v>0.43</v>
      </c>
      <c r="V175" t="n">
        <v>0.82</v>
      </c>
      <c r="W175" t="n">
        <v>12.43</v>
      </c>
      <c r="X175" t="n">
        <v>3.82</v>
      </c>
      <c r="Y175" t="n">
        <v>1</v>
      </c>
      <c r="Z175" t="n">
        <v>10</v>
      </c>
    </row>
    <row r="176">
      <c r="A176" t="n">
        <v>4</v>
      </c>
      <c r="B176" t="n">
        <v>80</v>
      </c>
      <c r="C176" t="inlineStr">
        <is>
          <t xml:space="preserve">CONCLUIDO	</t>
        </is>
      </c>
      <c r="D176" t="n">
        <v>1.9975</v>
      </c>
      <c r="E176" t="n">
        <v>50.06</v>
      </c>
      <c r="F176" t="n">
        <v>45.16</v>
      </c>
      <c r="G176" t="n">
        <v>33.87</v>
      </c>
      <c r="H176" t="n">
        <v>0.54</v>
      </c>
      <c r="I176" t="n">
        <v>80</v>
      </c>
      <c r="J176" t="n">
        <v>164.83</v>
      </c>
      <c r="K176" t="n">
        <v>50.28</v>
      </c>
      <c r="L176" t="n">
        <v>5</v>
      </c>
      <c r="M176" t="n">
        <v>78</v>
      </c>
      <c r="N176" t="n">
        <v>29.55</v>
      </c>
      <c r="O176" t="n">
        <v>20563.61</v>
      </c>
      <c r="P176" t="n">
        <v>550.2</v>
      </c>
      <c r="Q176" t="n">
        <v>796.58</v>
      </c>
      <c r="R176" t="n">
        <v>209.29</v>
      </c>
      <c r="S176" t="n">
        <v>102.58</v>
      </c>
      <c r="T176" t="n">
        <v>48966.68</v>
      </c>
      <c r="U176" t="n">
        <v>0.49</v>
      </c>
      <c r="V176" t="n">
        <v>0.83</v>
      </c>
      <c r="W176" t="n">
        <v>12.41</v>
      </c>
      <c r="X176" t="n">
        <v>2.94</v>
      </c>
      <c r="Y176" t="n">
        <v>1</v>
      </c>
      <c r="Z176" t="n">
        <v>10</v>
      </c>
    </row>
    <row r="177">
      <c r="A177" t="n">
        <v>5</v>
      </c>
      <c r="B177" t="n">
        <v>80</v>
      </c>
      <c r="C177" t="inlineStr">
        <is>
          <t xml:space="preserve">CONCLUIDO	</t>
        </is>
      </c>
      <c r="D177" t="n">
        <v>2.0347</v>
      </c>
      <c r="E177" t="n">
        <v>49.15</v>
      </c>
      <c r="F177" t="n">
        <v>44.7</v>
      </c>
      <c r="G177" t="n">
        <v>40.63</v>
      </c>
      <c r="H177" t="n">
        <v>0.64</v>
      </c>
      <c r="I177" t="n">
        <v>66</v>
      </c>
      <c r="J177" t="n">
        <v>166.27</v>
      </c>
      <c r="K177" t="n">
        <v>50.28</v>
      </c>
      <c r="L177" t="n">
        <v>6</v>
      </c>
      <c r="M177" t="n">
        <v>64</v>
      </c>
      <c r="N177" t="n">
        <v>29.99</v>
      </c>
      <c r="O177" t="n">
        <v>20741.2</v>
      </c>
      <c r="P177" t="n">
        <v>541.9</v>
      </c>
      <c r="Q177" t="n">
        <v>796.47</v>
      </c>
      <c r="R177" t="n">
        <v>193.58</v>
      </c>
      <c r="S177" t="n">
        <v>102.58</v>
      </c>
      <c r="T177" t="n">
        <v>41181.34</v>
      </c>
      <c r="U177" t="n">
        <v>0.53</v>
      </c>
      <c r="V177" t="n">
        <v>0.84</v>
      </c>
      <c r="W177" t="n">
        <v>12.4</v>
      </c>
      <c r="X177" t="n">
        <v>2.48</v>
      </c>
      <c r="Y177" t="n">
        <v>1</v>
      </c>
      <c r="Z177" t="n">
        <v>10</v>
      </c>
    </row>
    <row r="178">
      <c r="A178" t="n">
        <v>6</v>
      </c>
      <c r="B178" t="n">
        <v>80</v>
      </c>
      <c r="C178" t="inlineStr">
        <is>
          <t xml:space="preserve">CONCLUIDO	</t>
        </is>
      </c>
      <c r="D178" t="n">
        <v>2.0664</v>
      </c>
      <c r="E178" t="n">
        <v>48.39</v>
      </c>
      <c r="F178" t="n">
        <v>44.27</v>
      </c>
      <c r="G178" t="n">
        <v>47.43</v>
      </c>
      <c r="H178" t="n">
        <v>0.74</v>
      </c>
      <c r="I178" t="n">
        <v>56</v>
      </c>
      <c r="J178" t="n">
        <v>167.72</v>
      </c>
      <c r="K178" t="n">
        <v>50.28</v>
      </c>
      <c r="L178" t="n">
        <v>7</v>
      </c>
      <c r="M178" t="n">
        <v>54</v>
      </c>
      <c r="N178" t="n">
        <v>30.44</v>
      </c>
      <c r="O178" t="n">
        <v>20919.39</v>
      </c>
      <c r="P178" t="n">
        <v>534.38</v>
      </c>
      <c r="Q178" t="n">
        <v>796.4299999999999</v>
      </c>
      <c r="R178" t="n">
        <v>179.81</v>
      </c>
      <c r="S178" t="n">
        <v>102.58</v>
      </c>
      <c r="T178" t="n">
        <v>34346.75</v>
      </c>
      <c r="U178" t="n">
        <v>0.57</v>
      </c>
      <c r="V178" t="n">
        <v>0.85</v>
      </c>
      <c r="W178" t="n">
        <v>12.36</v>
      </c>
      <c r="X178" t="n">
        <v>2.05</v>
      </c>
      <c r="Y178" t="n">
        <v>1</v>
      </c>
      <c r="Z178" t="n">
        <v>10</v>
      </c>
    </row>
    <row r="179">
      <c r="A179" t="n">
        <v>7</v>
      </c>
      <c r="B179" t="n">
        <v>80</v>
      </c>
      <c r="C179" t="inlineStr">
        <is>
          <t xml:space="preserve">CONCLUIDO	</t>
        </is>
      </c>
      <c r="D179" t="n">
        <v>2.0869</v>
      </c>
      <c r="E179" t="n">
        <v>47.92</v>
      </c>
      <c r="F179" t="n">
        <v>44.01</v>
      </c>
      <c r="G179" t="n">
        <v>53.9</v>
      </c>
      <c r="H179" t="n">
        <v>0.84</v>
      </c>
      <c r="I179" t="n">
        <v>49</v>
      </c>
      <c r="J179" t="n">
        <v>169.17</v>
      </c>
      <c r="K179" t="n">
        <v>50.28</v>
      </c>
      <c r="L179" t="n">
        <v>8</v>
      </c>
      <c r="M179" t="n">
        <v>47</v>
      </c>
      <c r="N179" t="n">
        <v>30.89</v>
      </c>
      <c r="O179" t="n">
        <v>21098.19</v>
      </c>
      <c r="P179" t="n">
        <v>529.12</v>
      </c>
      <c r="Q179" t="n">
        <v>796.52</v>
      </c>
      <c r="R179" t="n">
        <v>171.37</v>
      </c>
      <c r="S179" t="n">
        <v>102.58</v>
      </c>
      <c r="T179" t="n">
        <v>30163.32</v>
      </c>
      <c r="U179" t="n">
        <v>0.6</v>
      </c>
      <c r="V179" t="n">
        <v>0.85</v>
      </c>
      <c r="W179" t="n">
        <v>12.35</v>
      </c>
      <c r="X179" t="n">
        <v>1.8</v>
      </c>
      <c r="Y179" t="n">
        <v>1</v>
      </c>
      <c r="Z179" t="n">
        <v>10</v>
      </c>
    </row>
    <row r="180">
      <c r="A180" t="n">
        <v>8</v>
      </c>
      <c r="B180" t="n">
        <v>80</v>
      </c>
      <c r="C180" t="inlineStr">
        <is>
          <t xml:space="preserve">CONCLUIDO	</t>
        </is>
      </c>
      <c r="D180" t="n">
        <v>2.1053</v>
      </c>
      <c r="E180" t="n">
        <v>47.5</v>
      </c>
      <c r="F180" t="n">
        <v>43.79</v>
      </c>
      <c r="G180" t="n">
        <v>61.1</v>
      </c>
      <c r="H180" t="n">
        <v>0.9399999999999999</v>
      </c>
      <c r="I180" t="n">
        <v>43</v>
      </c>
      <c r="J180" t="n">
        <v>170.62</v>
      </c>
      <c r="K180" t="n">
        <v>50.28</v>
      </c>
      <c r="L180" t="n">
        <v>9</v>
      </c>
      <c r="M180" t="n">
        <v>41</v>
      </c>
      <c r="N180" t="n">
        <v>31.34</v>
      </c>
      <c r="O180" t="n">
        <v>21277.6</v>
      </c>
      <c r="P180" t="n">
        <v>523.95</v>
      </c>
      <c r="Q180" t="n">
        <v>796.38</v>
      </c>
      <c r="R180" t="n">
        <v>163.98</v>
      </c>
      <c r="S180" t="n">
        <v>102.58</v>
      </c>
      <c r="T180" t="n">
        <v>26496.92</v>
      </c>
      <c r="U180" t="n">
        <v>0.63</v>
      </c>
      <c r="V180" t="n">
        <v>0.86</v>
      </c>
      <c r="W180" t="n">
        <v>12.34</v>
      </c>
      <c r="X180" t="n">
        <v>1.58</v>
      </c>
      <c r="Y180" t="n">
        <v>1</v>
      </c>
      <c r="Z180" t="n">
        <v>10</v>
      </c>
    </row>
    <row r="181">
      <c r="A181" t="n">
        <v>9</v>
      </c>
      <c r="B181" t="n">
        <v>80</v>
      </c>
      <c r="C181" t="inlineStr">
        <is>
          <t xml:space="preserve">CONCLUIDO	</t>
        </is>
      </c>
      <c r="D181" t="n">
        <v>2.1175</v>
      </c>
      <c r="E181" t="n">
        <v>47.23</v>
      </c>
      <c r="F181" t="n">
        <v>43.65</v>
      </c>
      <c r="G181" t="n">
        <v>67.15000000000001</v>
      </c>
      <c r="H181" t="n">
        <v>1.03</v>
      </c>
      <c r="I181" t="n">
        <v>39</v>
      </c>
      <c r="J181" t="n">
        <v>172.08</v>
      </c>
      <c r="K181" t="n">
        <v>50.28</v>
      </c>
      <c r="L181" t="n">
        <v>10</v>
      </c>
      <c r="M181" t="n">
        <v>37</v>
      </c>
      <c r="N181" t="n">
        <v>31.8</v>
      </c>
      <c r="O181" t="n">
        <v>21457.64</v>
      </c>
      <c r="P181" t="n">
        <v>519.48</v>
      </c>
      <c r="Q181" t="n">
        <v>796.46</v>
      </c>
      <c r="R181" t="n">
        <v>159.19</v>
      </c>
      <c r="S181" t="n">
        <v>102.58</v>
      </c>
      <c r="T181" t="n">
        <v>24122.23</v>
      </c>
      <c r="U181" t="n">
        <v>0.64</v>
      </c>
      <c r="V181" t="n">
        <v>0.86</v>
      </c>
      <c r="W181" t="n">
        <v>12.33</v>
      </c>
      <c r="X181" t="n">
        <v>1.43</v>
      </c>
      <c r="Y181" t="n">
        <v>1</v>
      </c>
      <c r="Z181" t="n">
        <v>10</v>
      </c>
    </row>
    <row r="182">
      <c r="A182" t="n">
        <v>10</v>
      </c>
      <c r="B182" t="n">
        <v>80</v>
      </c>
      <c r="C182" t="inlineStr">
        <is>
          <t xml:space="preserve">CONCLUIDO	</t>
        </is>
      </c>
      <c r="D182" t="n">
        <v>2.1305</v>
      </c>
      <c r="E182" t="n">
        <v>46.94</v>
      </c>
      <c r="F182" t="n">
        <v>43.48</v>
      </c>
      <c r="G182" t="n">
        <v>74.55</v>
      </c>
      <c r="H182" t="n">
        <v>1.12</v>
      </c>
      <c r="I182" t="n">
        <v>35</v>
      </c>
      <c r="J182" t="n">
        <v>173.55</v>
      </c>
      <c r="K182" t="n">
        <v>50.28</v>
      </c>
      <c r="L182" t="n">
        <v>11</v>
      </c>
      <c r="M182" t="n">
        <v>33</v>
      </c>
      <c r="N182" t="n">
        <v>32.27</v>
      </c>
      <c r="O182" t="n">
        <v>21638.31</v>
      </c>
      <c r="P182" t="n">
        <v>514.45</v>
      </c>
      <c r="Q182" t="n">
        <v>796.45</v>
      </c>
      <c r="R182" t="n">
        <v>153.89</v>
      </c>
      <c r="S182" t="n">
        <v>102.58</v>
      </c>
      <c r="T182" t="n">
        <v>21494.67</v>
      </c>
      <c r="U182" t="n">
        <v>0.67</v>
      </c>
      <c r="V182" t="n">
        <v>0.87</v>
      </c>
      <c r="W182" t="n">
        <v>12.32</v>
      </c>
      <c r="X182" t="n">
        <v>1.27</v>
      </c>
      <c r="Y182" t="n">
        <v>1</v>
      </c>
      <c r="Z182" t="n">
        <v>10</v>
      </c>
    </row>
    <row r="183">
      <c r="A183" t="n">
        <v>11</v>
      </c>
      <c r="B183" t="n">
        <v>80</v>
      </c>
      <c r="C183" t="inlineStr">
        <is>
          <t xml:space="preserve">CONCLUIDO	</t>
        </is>
      </c>
      <c r="D183" t="n">
        <v>2.1393</v>
      </c>
      <c r="E183" t="n">
        <v>46.74</v>
      </c>
      <c r="F183" t="n">
        <v>43.39</v>
      </c>
      <c r="G183" t="n">
        <v>81.34999999999999</v>
      </c>
      <c r="H183" t="n">
        <v>1.22</v>
      </c>
      <c r="I183" t="n">
        <v>32</v>
      </c>
      <c r="J183" t="n">
        <v>175.02</v>
      </c>
      <c r="K183" t="n">
        <v>50.28</v>
      </c>
      <c r="L183" t="n">
        <v>12</v>
      </c>
      <c r="M183" t="n">
        <v>30</v>
      </c>
      <c r="N183" t="n">
        <v>32.74</v>
      </c>
      <c r="O183" t="n">
        <v>21819.6</v>
      </c>
      <c r="P183" t="n">
        <v>511.54</v>
      </c>
      <c r="Q183" t="n">
        <v>796.49</v>
      </c>
      <c r="R183" t="n">
        <v>150.37</v>
      </c>
      <c r="S183" t="n">
        <v>102.58</v>
      </c>
      <c r="T183" t="n">
        <v>19747.81</v>
      </c>
      <c r="U183" t="n">
        <v>0.68</v>
      </c>
      <c r="V183" t="n">
        <v>0.87</v>
      </c>
      <c r="W183" t="n">
        <v>12.33</v>
      </c>
      <c r="X183" t="n">
        <v>1.17</v>
      </c>
      <c r="Y183" t="n">
        <v>1</v>
      </c>
      <c r="Z183" t="n">
        <v>10</v>
      </c>
    </row>
    <row r="184">
      <c r="A184" t="n">
        <v>12</v>
      </c>
      <c r="B184" t="n">
        <v>80</v>
      </c>
      <c r="C184" t="inlineStr">
        <is>
          <t xml:space="preserve">CONCLUIDO	</t>
        </is>
      </c>
      <c r="D184" t="n">
        <v>2.15</v>
      </c>
      <c r="E184" t="n">
        <v>46.51</v>
      </c>
      <c r="F184" t="n">
        <v>43.25</v>
      </c>
      <c r="G184" t="n">
        <v>89.48999999999999</v>
      </c>
      <c r="H184" t="n">
        <v>1.31</v>
      </c>
      <c r="I184" t="n">
        <v>29</v>
      </c>
      <c r="J184" t="n">
        <v>176.49</v>
      </c>
      <c r="K184" t="n">
        <v>50.28</v>
      </c>
      <c r="L184" t="n">
        <v>13</v>
      </c>
      <c r="M184" t="n">
        <v>27</v>
      </c>
      <c r="N184" t="n">
        <v>33.21</v>
      </c>
      <c r="O184" t="n">
        <v>22001.54</v>
      </c>
      <c r="P184" t="n">
        <v>506.77</v>
      </c>
      <c r="Q184" t="n">
        <v>796.38</v>
      </c>
      <c r="R184" t="n">
        <v>145.98</v>
      </c>
      <c r="S184" t="n">
        <v>102.58</v>
      </c>
      <c r="T184" t="n">
        <v>17569.25</v>
      </c>
      <c r="U184" t="n">
        <v>0.7</v>
      </c>
      <c r="V184" t="n">
        <v>0.87</v>
      </c>
      <c r="W184" t="n">
        <v>12.32</v>
      </c>
      <c r="X184" t="n">
        <v>1.04</v>
      </c>
      <c r="Y184" t="n">
        <v>1</v>
      </c>
      <c r="Z184" t="n">
        <v>10</v>
      </c>
    </row>
    <row r="185">
      <c r="A185" t="n">
        <v>13</v>
      </c>
      <c r="B185" t="n">
        <v>80</v>
      </c>
      <c r="C185" t="inlineStr">
        <is>
          <t xml:space="preserve">CONCLUIDO	</t>
        </is>
      </c>
      <c r="D185" t="n">
        <v>2.1561</v>
      </c>
      <c r="E185" t="n">
        <v>46.38</v>
      </c>
      <c r="F185" t="n">
        <v>43.19</v>
      </c>
      <c r="G185" t="n">
        <v>95.97</v>
      </c>
      <c r="H185" t="n">
        <v>1.4</v>
      </c>
      <c r="I185" t="n">
        <v>27</v>
      </c>
      <c r="J185" t="n">
        <v>177.97</v>
      </c>
      <c r="K185" t="n">
        <v>50.28</v>
      </c>
      <c r="L185" t="n">
        <v>14</v>
      </c>
      <c r="M185" t="n">
        <v>25</v>
      </c>
      <c r="N185" t="n">
        <v>33.69</v>
      </c>
      <c r="O185" t="n">
        <v>22184.13</v>
      </c>
      <c r="P185" t="n">
        <v>504.19</v>
      </c>
      <c r="Q185" t="n">
        <v>796.4299999999999</v>
      </c>
      <c r="R185" t="n">
        <v>143.98</v>
      </c>
      <c r="S185" t="n">
        <v>102.58</v>
      </c>
      <c r="T185" t="n">
        <v>16578.47</v>
      </c>
      <c r="U185" t="n">
        <v>0.71</v>
      </c>
      <c r="V185" t="n">
        <v>0.87</v>
      </c>
      <c r="W185" t="n">
        <v>12.31</v>
      </c>
      <c r="X185" t="n">
        <v>0.97</v>
      </c>
      <c r="Y185" t="n">
        <v>1</v>
      </c>
      <c r="Z185" t="n">
        <v>10</v>
      </c>
    </row>
    <row r="186">
      <c r="A186" t="n">
        <v>14</v>
      </c>
      <c r="B186" t="n">
        <v>80</v>
      </c>
      <c r="C186" t="inlineStr">
        <is>
          <t xml:space="preserve">CONCLUIDO	</t>
        </is>
      </c>
      <c r="D186" t="n">
        <v>2.163</v>
      </c>
      <c r="E186" t="n">
        <v>46.23</v>
      </c>
      <c r="F186" t="n">
        <v>43.1</v>
      </c>
      <c r="G186" t="n">
        <v>103.45</v>
      </c>
      <c r="H186" t="n">
        <v>1.48</v>
      </c>
      <c r="I186" t="n">
        <v>25</v>
      </c>
      <c r="J186" t="n">
        <v>179.46</v>
      </c>
      <c r="K186" t="n">
        <v>50.28</v>
      </c>
      <c r="L186" t="n">
        <v>15</v>
      </c>
      <c r="M186" t="n">
        <v>23</v>
      </c>
      <c r="N186" t="n">
        <v>34.18</v>
      </c>
      <c r="O186" t="n">
        <v>22367.38</v>
      </c>
      <c r="P186" t="n">
        <v>500.45</v>
      </c>
      <c r="Q186" t="n">
        <v>796.42</v>
      </c>
      <c r="R186" t="n">
        <v>141.16</v>
      </c>
      <c r="S186" t="n">
        <v>102.58</v>
      </c>
      <c r="T186" t="n">
        <v>15177.4</v>
      </c>
      <c r="U186" t="n">
        <v>0.73</v>
      </c>
      <c r="V186" t="n">
        <v>0.87</v>
      </c>
      <c r="W186" t="n">
        <v>12.31</v>
      </c>
      <c r="X186" t="n">
        <v>0.89</v>
      </c>
      <c r="Y186" t="n">
        <v>1</v>
      </c>
      <c r="Z186" t="n">
        <v>10</v>
      </c>
    </row>
    <row r="187">
      <c r="A187" t="n">
        <v>15</v>
      </c>
      <c r="B187" t="n">
        <v>80</v>
      </c>
      <c r="C187" t="inlineStr">
        <is>
          <t xml:space="preserve">CONCLUIDO	</t>
        </is>
      </c>
      <c r="D187" t="n">
        <v>2.165</v>
      </c>
      <c r="E187" t="n">
        <v>46.19</v>
      </c>
      <c r="F187" t="n">
        <v>43.09</v>
      </c>
      <c r="G187" t="n">
        <v>107.73</v>
      </c>
      <c r="H187" t="n">
        <v>1.57</v>
      </c>
      <c r="I187" t="n">
        <v>24</v>
      </c>
      <c r="J187" t="n">
        <v>180.95</v>
      </c>
      <c r="K187" t="n">
        <v>50.28</v>
      </c>
      <c r="L187" t="n">
        <v>16</v>
      </c>
      <c r="M187" t="n">
        <v>22</v>
      </c>
      <c r="N187" t="n">
        <v>34.67</v>
      </c>
      <c r="O187" t="n">
        <v>22551.28</v>
      </c>
      <c r="P187" t="n">
        <v>496.61</v>
      </c>
      <c r="Q187" t="n">
        <v>796.38</v>
      </c>
      <c r="R187" t="n">
        <v>140.79</v>
      </c>
      <c r="S187" t="n">
        <v>102.58</v>
      </c>
      <c r="T187" t="n">
        <v>14998.1</v>
      </c>
      <c r="U187" t="n">
        <v>0.73</v>
      </c>
      <c r="V187" t="n">
        <v>0.87</v>
      </c>
      <c r="W187" t="n">
        <v>12.31</v>
      </c>
      <c r="X187" t="n">
        <v>0.88</v>
      </c>
      <c r="Y187" t="n">
        <v>1</v>
      </c>
      <c r="Z187" t="n">
        <v>10</v>
      </c>
    </row>
    <row r="188">
      <c r="A188" t="n">
        <v>16</v>
      </c>
      <c r="B188" t="n">
        <v>80</v>
      </c>
      <c r="C188" t="inlineStr">
        <is>
          <t xml:space="preserve">CONCLUIDO	</t>
        </is>
      </c>
      <c r="D188" t="n">
        <v>2.1723</v>
      </c>
      <c r="E188" t="n">
        <v>46.03</v>
      </c>
      <c r="F188" t="n">
        <v>43</v>
      </c>
      <c r="G188" t="n">
        <v>117.27</v>
      </c>
      <c r="H188" t="n">
        <v>1.65</v>
      </c>
      <c r="I188" t="n">
        <v>22</v>
      </c>
      <c r="J188" t="n">
        <v>182.45</v>
      </c>
      <c r="K188" t="n">
        <v>50.28</v>
      </c>
      <c r="L188" t="n">
        <v>17</v>
      </c>
      <c r="M188" t="n">
        <v>20</v>
      </c>
      <c r="N188" t="n">
        <v>35.17</v>
      </c>
      <c r="O188" t="n">
        <v>22735.98</v>
      </c>
      <c r="P188" t="n">
        <v>494.53</v>
      </c>
      <c r="Q188" t="n">
        <v>796.34</v>
      </c>
      <c r="R188" t="n">
        <v>137.41</v>
      </c>
      <c r="S188" t="n">
        <v>102.58</v>
      </c>
      <c r="T188" t="n">
        <v>13317.55</v>
      </c>
      <c r="U188" t="n">
        <v>0.75</v>
      </c>
      <c r="V188" t="n">
        <v>0.87</v>
      </c>
      <c r="W188" t="n">
        <v>12.31</v>
      </c>
      <c r="X188" t="n">
        <v>0.79</v>
      </c>
      <c r="Y188" t="n">
        <v>1</v>
      </c>
      <c r="Z188" t="n">
        <v>10</v>
      </c>
    </row>
    <row r="189">
      <c r="A189" t="n">
        <v>17</v>
      </c>
      <c r="B189" t="n">
        <v>80</v>
      </c>
      <c r="C189" t="inlineStr">
        <is>
          <t xml:space="preserve">CONCLUIDO	</t>
        </is>
      </c>
      <c r="D189" t="n">
        <v>2.1761</v>
      </c>
      <c r="E189" t="n">
        <v>45.95</v>
      </c>
      <c r="F189" t="n">
        <v>42.95</v>
      </c>
      <c r="G189" t="n">
        <v>122.72</v>
      </c>
      <c r="H189" t="n">
        <v>1.74</v>
      </c>
      <c r="I189" t="n">
        <v>21</v>
      </c>
      <c r="J189" t="n">
        <v>183.95</v>
      </c>
      <c r="K189" t="n">
        <v>50.28</v>
      </c>
      <c r="L189" t="n">
        <v>18</v>
      </c>
      <c r="M189" t="n">
        <v>19</v>
      </c>
      <c r="N189" t="n">
        <v>35.67</v>
      </c>
      <c r="O189" t="n">
        <v>22921.24</v>
      </c>
      <c r="P189" t="n">
        <v>492.03</v>
      </c>
      <c r="Q189" t="n">
        <v>796.37</v>
      </c>
      <c r="R189" t="n">
        <v>136.09</v>
      </c>
      <c r="S189" t="n">
        <v>102.58</v>
      </c>
      <c r="T189" t="n">
        <v>12659.9</v>
      </c>
      <c r="U189" t="n">
        <v>0.75</v>
      </c>
      <c r="V189" t="n">
        <v>0.88</v>
      </c>
      <c r="W189" t="n">
        <v>12.3</v>
      </c>
      <c r="X189" t="n">
        <v>0.74</v>
      </c>
      <c r="Y189" t="n">
        <v>1</v>
      </c>
      <c r="Z189" t="n">
        <v>10</v>
      </c>
    </row>
    <row r="190">
      <c r="A190" t="n">
        <v>18</v>
      </c>
      <c r="B190" t="n">
        <v>80</v>
      </c>
      <c r="C190" t="inlineStr">
        <is>
          <t xml:space="preserve">CONCLUIDO	</t>
        </is>
      </c>
      <c r="D190" t="n">
        <v>2.1798</v>
      </c>
      <c r="E190" t="n">
        <v>45.88</v>
      </c>
      <c r="F190" t="n">
        <v>42.91</v>
      </c>
      <c r="G190" t="n">
        <v>128.72</v>
      </c>
      <c r="H190" t="n">
        <v>1.82</v>
      </c>
      <c r="I190" t="n">
        <v>20</v>
      </c>
      <c r="J190" t="n">
        <v>185.46</v>
      </c>
      <c r="K190" t="n">
        <v>50.28</v>
      </c>
      <c r="L190" t="n">
        <v>19</v>
      </c>
      <c r="M190" t="n">
        <v>18</v>
      </c>
      <c r="N190" t="n">
        <v>36.18</v>
      </c>
      <c r="O190" t="n">
        <v>23107.19</v>
      </c>
      <c r="P190" t="n">
        <v>488.91</v>
      </c>
      <c r="Q190" t="n">
        <v>796.39</v>
      </c>
      <c r="R190" t="n">
        <v>134.56</v>
      </c>
      <c r="S190" t="n">
        <v>102.58</v>
      </c>
      <c r="T190" t="n">
        <v>11900.84</v>
      </c>
      <c r="U190" t="n">
        <v>0.76</v>
      </c>
      <c r="V190" t="n">
        <v>0.88</v>
      </c>
      <c r="W190" t="n">
        <v>12.3</v>
      </c>
      <c r="X190" t="n">
        <v>0.6899999999999999</v>
      </c>
      <c r="Y190" t="n">
        <v>1</v>
      </c>
      <c r="Z190" t="n">
        <v>10</v>
      </c>
    </row>
    <row r="191">
      <c r="A191" t="n">
        <v>19</v>
      </c>
      <c r="B191" t="n">
        <v>80</v>
      </c>
      <c r="C191" t="inlineStr">
        <is>
          <t xml:space="preserve">CONCLUIDO	</t>
        </is>
      </c>
      <c r="D191" t="n">
        <v>2.1827</v>
      </c>
      <c r="E191" t="n">
        <v>45.82</v>
      </c>
      <c r="F191" t="n">
        <v>42.88</v>
      </c>
      <c r="G191" t="n">
        <v>135.41</v>
      </c>
      <c r="H191" t="n">
        <v>1.9</v>
      </c>
      <c r="I191" t="n">
        <v>19</v>
      </c>
      <c r="J191" t="n">
        <v>186.97</v>
      </c>
      <c r="K191" t="n">
        <v>50.28</v>
      </c>
      <c r="L191" t="n">
        <v>20</v>
      </c>
      <c r="M191" t="n">
        <v>17</v>
      </c>
      <c r="N191" t="n">
        <v>36.69</v>
      </c>
      <c r="O191" t="n">
        <v>23293.82</v>
      </c>
      <c r="P191" t="n">
        <v>484.36</v>
      </c>
      <c r="Q191" t="n">
        <v>796.46</v>
      </c>
      <c r="R191" t="n">
        <v>133.56</v>
      </c>
      <c r="S191" t="n">
        <v>102.58</v>
      </c>
      <c r="T191" t="n">
        <v>11405.48</v>
      </c>
      <c r="U191" t="n">
        <v>0.77</v>
      </c>
      <c r="V191" t="n">
        <v>0.88</v>
      </c>
      <c r="W191" t="n">
        <v>12.3</v>
      </c>
      <c r="X191" t="n">
        <v>0.66</v>
      </c>
      <c r="Y191" t="n">
        <v>1</v>
      </c>
      <c r="Z191" t="n">
        <v>10</v>
      </c>
    </row>
    <row r="192">
      <c r="A192" t="n">
        <v>20</v>
      </c>
      <c r="B192" t="n">
        <v>80</v>
      </c>
      <c r="C192" t="inlineStr">
        <is>
          <t xml:space="preserve">CONCLUIDO	</t>
        </is>
      </c>
      <c r="D192" t="n">
        <v>2.1854</v>
      </c>
      <c r="E192" t="n">
        <v>45.76</v>
      </c>
      <c r="F192" t="n">
        <v>42.85</v>
      </c>
      <c r="G192" t="n">
        <v>142.85</v>
      </c>
      <c r="H192" t="n">
        <v>1.98</v>
      </c>
      <c r="I192" t="n">
        <v>18</v>
      </c>
      <c r="J192" t="n">
        <v>188.49</v>
      </c>
      <c r="K192" t="n">
        <v>50.28</v>
      </c>
      <c r="L192" t="n">
        <v>21</v>
      </c>
      <c r="M192" t="n">
        <v>16</v>
      </c>
      <c r="N192" t="n">
        <v>37.21</v>
      </c>
      <c r="O192" t="n">
        <v>23481.16</v>
      </c>
      <c r="P192" t="n">
        <v>483.6</v>
      </c>
      <c r="Q192" t="n">
        <v>796.4</v>
      </c>
      <c r="R192" t="n">
        <v>132.82</v>
      </c>
      <c r="S192" t="n">
        <v>102.58</v>
      </c>
      <c r="T192" t="n">
        <v>11041.94</v>
      </c>
      <c r="U192" t="n">
        <v>0.77</v>
      </c>
      <c r="V192" t="n">
        <v>0.88</v>
      </c>
      <c r="W192" t="n">
        <v>12.3</v>
      </c>
      <c r="X192" t="n">
        <v>0.64</v>
      </c>
      <c r="Y192" t="n">
        <v>1</v>
      </c>
      <c r="Z192" t="n">
        <v>10</v>
      </c>
    </row>
    <row r="193">
      <c r="A193" t="n">
        <v>21</v>
      </c>
      <c r="B193" t="n">
        <v>80</v>
      </c>
      <c r="C193" t="inlineStr">
        <is>
          <t xml:space="preserve">CONCLUIDO	</t>
        </is>
      </c>
      <c r="D193" t="n">
        <v>2.1891</v>
      </c>
      <c r="E193" t="n">
        <v>45.68</v>
      </c>
      <c r="F193" t="n">
        <v>42.81</v>
      </c>
      <c r="G193" t="n">
        <v>151.09</v>
      </c>
      <c r="H193" t="n">
        <v>2.05</v>
      </c>
      <c r="I193" t="n">
        <v>17</v>
      </c>
      <c r="J193" t="n">
        <v>190.01</v>
      </c>
      <c r="K193" t="n">
        <v>50.28</v>
      </c>
      <c r="L193" t="n">
        <v>22</v>
      </c>
      <c r="M193" t="n">
        <v>15</v>
      </c>
      <c r="N193" t="n">
        <v>37.74</v>
      </c>
      <c r="O193" t="n">
        <v>23669.2</v>
      </c>
      <c r="P193" t="n">
        <v>479.38</v>
      </c>
      <c r="Q193" t="n">
        <v>796.38</v>
      </c>
      <c r="R193" t="n">
        <v>131.23</v>
      </c>
      <c r="S193" t="n">
        <v>102.58</v>
      </c>
      <c r="T193" t="n">
        <v>10249.94</v>
      </c>
      <c r="U193" t="n">
        <v>0.78</v>
      </c>
      <c r="V193" t="n">
        <v>0.88</v>
      </c>
      <c r="W193" t="n">
        <v>12.3</v>
      </c>
      <c r="X193" t="n">
        <v>0.6</v>
      </c>
      <c r="Y193" t="n">
        <v>1</v>
      </c>
      <c r="Z193" t="n">
        <v>10</v>
      </c>
    </row>
    <row r="194">
      <c r="A194" t="n">
        <v>22</v>
      </c>
      <c r="B194" t="n">
        <v>80</v>
      </c>
      <c r="C194" t="inlineStr">
        <is>
          <t xml:space="preserve">CONCLUIDO	</t>
        </is>
      </c>
      <c r="D194" t="n">
        <v>2.1923</v>
      </c>
      <c r="E194" t="n">
        <v>45.61</v>
      </c>
      <c r="F194" t="n">
        <v>42.77</v>
      </c>
      <c r="G194" t="n">
        <v>160.4</v>
      </c>
      <c r="H194" t="n">
        <v>2.13</v>
      </c>
      <c r="I194" t="n">
        <v>16</v>
      </c>
      <c r="J194" t="n">
        <v>191.55</v>
      </c>
      <c r="K194" t="n">
        <v>50.28</v>
      </c>
      <c r="L194" t="n">
        <v>23</v>
      </c>
      <c r="M194" t="n">
        <v>14</v>
      </c>
      <c r="N194" t="n">
        <v>38.27</v>
      </c>
      <c r="O194" t="n">
        <v>23857.96</v>
      </c>
      <c r="P194" t="n">
        <v>475.35</v>
      </c>
      <c r="Q194" t="n">
        <v>796.33</v>
      </c>
      <c r="R194" t="n">
        <v>130.16</v>
      </c>
      <c r="S194" t="n">
        <v>102.58</v>
      </c>
      <c r="T194" t="n">
        <v>9724.549999999999</v>
      </c>
      <c r="U194" t="n">
        <v>0.79</v>
      </c>
      <c r="V194" t="n">
        <v>0.88</v>
      </c>
      <c r="W194" t="n">
        <v>12.3</v>
      </c>
      <c r="X194" t="n">
        <v>0.5600000000000001</v>
      </c>
      <c r="Y194" t="n">
        <v>1</v>
      </c>
      <c r="Z194" t="n">
        <v>10</v>
      </c>
    </row>
    <row r="195">
      <c r="A195" t="n">
        <v>23</v>
      </c>
      <c r="B195" t="n">
        <v>80</v>
      </c>
      <c r="C195" t="inlineStr">
        <is>
          <t xml:space="preserve">CONCLUIDO	</t>
        </is>
      </c>
      <c r="D195" t="n">
        <v>2.1926</v>
      </c>
      <c r="E195" t="n">
        <v>45.61</v>
      </c>
      <c r="F195" t="n">
        <v>42.77</v>
      </c>
      <c r="G195" t="n">
        <v>160.38</v>
      </c>
      <c r="H195" t="n">
        <v>2.21</v>
      </c>
      <c r="I195" t="n">
        <v>16</v>
      </c>
      <c r="J195" t="n">
        <v>193.08</v>
      </c>
      <c r="K195" t="n">
        <v>50.28</v>
      </c>
      <c r="L195" t="n">
        <v>24</v>
      </c>
      <c r="M195" t="n">
        <v>14</v>
      </c>
      <c r="N195" t="n">
        <v>38.8</v>
      </c>
      <c r="O195" t="n">
        <v>24047.45</v>
      </c>
      <c r="P195" t="n">
        <v>472.97</v>
      </c>
      <c r="Q195" t="n">
        <v>796.38</v>
      </c>
      <c r="R195" t="n">
        <v>129.88</v>
      </c>
      <c r="S195" t="n">
        <v>102.58</v>
      </c>
      <c r="T195" t="n">
        <v>9582.15</v>
      </c>
      <c r="U195" t="n">
        <v>0.79</v>
      </c>
      <c r="V195" t="n">
        <v>0.88</v>
      </c>
      <c r="W195" t="n">
        <v>12.3</v>
      </c>
      <c r="X195" t="n">
        <v>0.5600000000000001</v>
      </c>
      <c r="Y195" t="n">
        <v>1</v>
      </c>
      <c r="Z195" t="n">
        <v>10</v>
      </c>
    </row>
    <row r="196">
      <c r="A196" t="n">
        <v>24</v>
      </c>
      <c r="B196" t="n">
        <v>80</v>
      </c>
      <c r="C196" t="inlineStr">
        <is>
          <t xml:space="preserve">CONCLUIDO	</t>
        </is>
      </c>
      <c r="D196" t="n">
        <v>2.1958</v>
      </c>
      <c r="E196" t="n">
        <v>45.54</v>
      </c>
      <c r="F196" t="n">
        <v>42.73</v>
      </c>
      <c r="G196" t="n">
        <v>170.94</v>
      </c>
      <c r="H196" t="n">
        <v>2.28</v>
      </c>
      <c r="I196" t="n">
        <v>15</v>
      </c>
      <c r="J196" t="n">
        <v>194.62</v>
      </c>
      <c r="K196" t="n">
        <v>50.28</v>
      </c>
      <c r="L196" t="n">
        <v>25</v>
      </c>
      <c r="M196" t="n">
        <v>13</v>
      </c>
      <c r="N196" t="n">
        <v>39.34</v>
      </c>
      <c r="O196" t="n">
        <v>24237.67</v>
      </c>
      <c r="P196" t="n">
        <v>470.44</v>
      </c>
      <c r="Q196" t="n">
        <v>796.38</v>
      </c>
      <c r="R196" t="n">
        <v>128.81</v>
      </c>
      <c r="S196" t="n">
        <v>102.58</v>
      </c>
      <c r="T196" t="n">
        <v>9050.040000000001</v>
      </c>
      <c r="U196" t="n">
        <v>0.8</v>
      </c>
      <c r="V196" t="n">
        <v>0.88</v>
      </c>
      <c r="W196" t="n">
        <v>12.29</v>
      </c>
      <c r="X196" t="n">
        <v>0.52</v>
      </c>
      <c r="Y196" t="n">
        <v>1</v>
      </c>
      <c r="Z196" t="n">
        <v>10</v>
      </c>
    </row>
    <row r="197">
      <c r="A197" t="n">
        <v>25</v>
      </c>
      <c r="B197" t="n">
        <v>80</v>
      </c>
      <c r="C197" t="inlineStr">
        <is>
          <t xml:space="preserve">CONCLUIDO	</t>
        </is>
      </c>
      <c r="D197" t="n">
        <v>2.1992</v>
      </c>
      <c r="E197" t="n">
        <v>45.47</v>
      </c>
      <c r="F197" t="n">
        <v>42.7</v>
      </c>
      <c r="G197" t="n">
        <v>182.98</v>
      </c>
      <c r="H197" t="n">
        <v>2.35</v>
      </c>
      <c r="I197" t="n">
        <v>14</v>
      </c>
      <c r="J197" t="n">
        <v>196.17</v>
      </c>
      <c r="K197" t="n">
        <v>50.28</v>
      </c>
      <c r="L197" t="n">
        <v>26</v>
      </c>
      <c r="M197" t="n">
        <v>12</v>
      </c>
      <c r="N197" t="n">
        <v>39.89</v>
      </c>
      <c r="O197" t="n">
        <v>24428.62</v>
      </c>
      <c r="P197" t="n">
        <v>467.65</v>
      </c>
      <c r="Q197" t="n">
        <v>796.34</v>
      </c>
      <c r="R197" t="n">
        <v>127.56</v>
      </c>
      <c r="S197" t="n">
        <v>102.58</v>
      </c>
      <c r="T197" t="n">
        <v>8429.76</v>
      </c>
      <c r="U197" t="n">
        <v>0.8</v>
      </c>
      <c r="V197" t="n">
        <v>0.88</v>
      </c>
      <c r="W197" t="n">
        <v>12.29</v>
      </c>
      <c r="X197" t="n">
        <v>0.48</v>
      </c>
      <c r="Y197" t="n">
        <v>1</v>
      </c>
      <c r="Z197" t="n">
        <v>10</v>
      </c>
    </row>
    <row r="198">
      <c r="A198" t="n">
        <v>26</v>
      </c>
      <c r="B198" t="n">
        <v>80</v>
      </c>
      <c r="C198" t="inlineStr">
        <is>
          <t xml:space="preserve">CONCLUIDO	</t>
        </is>
      </c>
      <c r="D198" t="n">
        <v>2.1992</v>
      </c>
      <c r="E198" t="n">
        <v>45.47</v>
      </c>
      <c r="F198" t="n">
        <v>42.7</v>
      </c>
      <c r="G198" t="n">
        <v>182.98</v>
      </c>
      <c r="H198" t="n">
        <v>2.42</v>
      </c>
      <c r="I198" t="n">
        <v>14</v>
      </c>
      <c r="J198" t="n">
        <v>197.73</v>
      </c>
      <c r="K198" t="n">
        <v>50.28</v>
      </c>
      <c r="L198" t="n">
        <v>27</v>
      </c>
      <c r="M198" t="n">
        <v>12</v>
      </c>
      <c r="N198" t="n">
        <v>40.45</v>
      </c>
      <c r="O198" t="n">
        <v>24620.33</v>
      </c>
      <c r="P198" t="n">
        <v>463.84</v>
      </c>
      <c r="Q198" t="n">
        <v>796.34</v>
      </c>
      <c r="R198" t="n">
        <v>127.49</v>
      </c>
      <c r="S198" t="n">
        <v>102.58</v>
      </c>
      <c r="T198" t="n">
        <v>8394.700000000001</v>
      </c>
      <c r="U198" t="n">
        <v>0.8</v>
      </c>
      <c r="V198" t="n">
        <v>0.88</v>
      </c>
      <c r="W198" t="n">
        <v>12.29</v>
      </c>
      <c r="X198" t="n">
        <v>0.48</v>
      </c>
      <c r="Y198" t="n">
        <v>1</v>
      </c>
      <c r="Z198" t="n">
        <v>10</v>
      </c>
    </row>
    <row r="199">
      <c r="A199" t="n">
        <v>27</v>
      </c>
      <c r="B199" t="n">
        <v>80</v>
      </c>
      <c r="C199" t="inlineStr">
        <is>
          <t xml:space="preserve">CONCLUIDO	</t>
        </is>
      </c>
      <c r="D199" t="n">
        <v>2.2024</v>
      </c>
      <c r="E199" t="n">
        <v>45.4</v>
      </c>
      <c r="F199" t="n">
        <v>42.66</v>
      </c>
      <c r="G199" t="n">
        <v>196.9</v>
      </c>
      <c r="H199" t="n">
        <v>2.49</v>
      </c>
      <c r="I199" t="n">
        <v>13</v>
      </c>
      <c r="J199" t="n">
        <v>199.29</v>
      </c>
      <c r="K199" t="n">
        <v>50.28</v>
      </c>
      <c r="L199" t="n">
        <v>28</v>
      </c>
      <c r="M199" t="n">
        <v>11</v>
      </c>
      <c r="N199" t="n">
        <v>41.01</v>
      </c>
      <c r="O199" t="n">
        <v>24812.8</v>
      </c>
      <c r="P199" t="n">
        <v>461.31</v>
      </c>
      <c r="Q199" t="n">
        <v>796.37</v>
      </c>
      <c r="R199" t="n">
        <v>126.21</v>
      </c>
      <c r="S199" t="n">
        <v>102.58</v>
      </c>
      <c r="T199" t="n">
        <v>7763.79</v>
      </c>
      <c r="U199" t="n">
        <v>0.8100000000000001</v>
      </c>
      <c r="V199" t="n">
        <v>0.88</v>
      </c>
      <c r="W199" t="n">
        <v>12.3</v>
      </c>
      <c r="X199" t="n">
        <v>0.45</v>
      </c>
      <c r="Y199" t="n">
        <v>1</v>
      </c>
      <c r="Z199" t="n">
        <v>10</v>
      </c>
    </row>
    <row r="200">
      <c r="A200" t="n">
        <v>28</v>
      </c>
      <c r="B200" t="n">
        <v>80</v>
      </c>
      <c r="C200" t="inlineStr">
        <is>
          <t xml:space="preserve">CONCLUIDO	</t>
        </is>
      </c>
      <c r="D200" t="n">
        <v>2.2018</v>
      </c>
      <c r="E200" t="n">
        <v>45.42</v>
      </c>
      <c r="F200" t="n">
        <v>42.67</v>
      </c>
      <c r="G200" t="n">
        <v>196.96</v>
      </c>
      <c r="H200" t="n">
        <v>2.56</v>
      </c>
      <c r="I200" t="n">
        <v>13</v>
      </c>
      <c r="J200" t="n">
        <v>200.85</v>
      </c>
      <c r="K200" t="n">
        <v>50.28</v>
      </c>
      <c r="L200" t="n">
        <v>29</v>
      </c>
      <c r="M200" t="n">
        <v>11</v>
      </c>
      <c r="N200" t="n">
        <v>41.57</v>
      </c>
      <c r="O200" t="n">
        <v>25006.03</v>
      </c>
      <c r="P200" t="n">
        <v>461.91</v>
      </c>
      <c r="Q200" t="n">
        <v>796.35</v>
      </c>
      <c r="R200" t="n">
        <v>126.88</v>
      </c>
      <c r="S200" t="n">
        <v>102.58</v>
      </c>
      <c r="T200" t="n">
        <v>8095.4</v>
      </c>
      <c r="U200" t="n">
        <v>0.8100000000000001</v>
      </c>
      <c r="V200" t="n">
        <v>0.88</v>
      </c>
      <c r="W200" t="n">
        <v>12.29</v>
      </c>
      <c r="X200" t="n">
        <v>0.46</v>
      </c>
      <c r="Y200" t="n">
        <v>1</v>
      </c>
      <c r="Z200" t="n">
        <v>10</v>
      </c>
    </row>
    <row r="201">
      <c r="A201" t="n">
        <v>29</v>
      </c>
      <c r="B201" t="n">
        <v>80</v>
      </c>
      <c r="C201" t="inlineStr">
        <is>
          <t xml:space="preserve">CONCLUIDO	</t>
        </is>
      </c>
      <c r="D201" t="n">
        <v>2.2064</v>
      </c>
      <c r="E201" t="n">
        <v>45.32</v>
      </c>
      <c r="F201" t="n">
        <v>42.61</v>
      </c>
      <c r="G201" t="n">
        <v>213.06</v>
      </c>
      <c r="H201" t="n">
        <v>2.63</v>
      </c>
      <c r="I201" t="n">
        <v>12</v>
      </c>
      <c r="J201" t="n">
        <v>202.43</v>
      </c>
      <c r="K201" t="n">
        <v>50.28</v>
      </c>
      <c r="L201" t="n">
        <v>30</v>
      </c>
      <c r="M201" t="n">
        <v>9</v>
      </c>
      <c r="N201" t="n">
        <v>42.15</v>
      </c>
      <c r="O201" t="n">
        <v>25200.04</v>
      </c>
      <c r="P201" t="n">
        <v>455.28</v>
      </c>
      <c r="Q201" t="n">
        <v>796.41</v>
      </c>
      <c r="R201" t="n">
        <v>124.77</v>
      </c>
      <c r="S201" t="n">
        <v>102.58</v>
      </c>
      <c r="T201" t="n">
        <v>7047.84</v>
      </c>
      <c r="U201" t="n">
        <v>0.82</v>
      </c>
      <c r="V201" t="n">
        <v>0.88</v>
      </c>
      <c r="W201" t="n">
        <v>12.29</v>
      </c>
      <c r="X201" t="n">
        <v>0.4</v>
      </c>
      <c r="Y201" t="n">
        <v>1</v>
      </c>
      <c r="Z201" t="n">
        <v>10</v>
      </c>
    </row>
    <row r="202">
      <c r="A202" t="n">
        <v>30</v>
      </c>
      <c r="B202" t="n">
        <v>80</v>
      </c>
      <c r="C202" t="inlineStr">
        <is>
          <t xml:space="preserve">CONCLUIDO	</t>
        </is>
      </c>
      <c r="D202" t="n">
        <v>2.2055</v>
      </c>
      <c r="E202" t="n">
        <v>45.34</v>
      </c>
      <c r="F202" t="n">
        <v>42.63</v>
      </c>
      <c r="G202" t="n">
        <v>213.15</v>
      </c>
      <c r="H202" t="n">
        <v>2.7</v>
      </c>
      <c r="I202" t="n">
        <v>12</v>
      </c>
      <c r="J202" t="n">
        <v>204.01</v>
      </c>
      <c r="K202" t="n">
        <v>50.28</v>
      </c>
      <c r="L202" t="n">
        <v>31</v>
      </c>
      <c r="M202" t="n">
        <v>8</v>
      </c>
      <c r="N202" t="n">
        <v>42.73</v>
      </c>
      <c r="O202" t="n">
        <v>25394.96</v>
      </c>
      <c r="P202" t="n">
        <v>456.74</v>
      </c>
      <c r="Q202" t="n">
        <v>796.36</v>
      </c>
      <c r="R202" t="n">
        <v>125.36</v>
      </c>
      <c r="S202" t="n">
        <v>102.58</v>
      </c>
      <c r="T202" t="n">
        <v>7343.96</v>
      </c>
      <c r="U202" t="n">
        <v>0.82</v>
      </c>
      <c r="V202" t="n">
        <v>0.88</v>
      </c>
      <c r="W202" t="n">
        <v>12.29</v>
      </c>
      <c r="X202" t="n">
        <v>0.42</v>
      </c>
      <c r="Y202" t="n">
        <v>1</v>
      </c>
      <c r="Z202" t="n">
        <v>10</v>
      </c>
    </row>
    <row r="203">
      <c r="A203" t="n">
        <v>31</v>
      </c>
      <c r="B203" t="n">
        <v>80</v>
      </c>
      <c r="C203" t="inlineStr">
        <is>
          <t xml:space="preserve">CONCLUIDO	</t>
        </is>
      </c>
      <c r="D203" t="n">
        <v>2.2056</v>
      </c>
      <c r="E203" t="n">
        <v>45.34</v>
      </c>
      <c r="F203" t="n">
        <v>42.63</v>
      </c>
      <c r="G203" t="n">
        <v>213.14</v>
      </c>
      <c r="H203" t="n">
        <v>2.76</v>
      </c>
      <c r="I203" t="n">
        <v>12</v>
      </c>
      <c r="J203" t="n">
        <v>205.59</v>
      </c>
      <c r="K203" t="n">
        <v>50.28</v>
      </c>
      <c r="L203" t="n">
        <v>32</v>
      </c>
      <c r="M203" t="n">
        <v>6</v>
      </c>
      <c r="N203" t="n">
        <v>43.31</v>
      </c>
      <c r="O203" t="n">
        <v>25590.57</v>
      </c>
      <c r="P203" t="n">
        <v>454.64</v>
      </c>
      <c r="Q203" t="n">
        <v>796.38</v>
      </c>
      <c r="R203" t="n">
        <v>125.18</v>
      </c>
      <c r="S203" t="n">
        <v>102.58</v>
      </c>
      <c r="T203" t="n">
        <v>7251.8</v>
      </c>
      <c r="U203" t="n">
        <v>0.82</v>
      </c>
      <c r="V203" t="n">
        <v>0.88</v>
      </c>
      <c r="W203" t="n">
        <v>12.29</v>
      </c>
      <c r="X203" t="n">
        <v>0.41</v>
      </c>
      <c r="Y203" t="n">
        <v>1</v>
      </c>
      <c r="Z203" t="n">
        <v>10</v>
      </c>
    </row>
    <row r="204">
      <c r="A204" t="n">
        <v>32</v>
      </c>
      <c r="B204" t="n">
        <v>80</v>
      </c>
      <c r="C204" t="inlineStr">
        <is>
          <t xml:space="preserve">CONCLUIDO	</t>
        </is>
      </c>
      <c r="D204" t="n">
        <v>2.2051</v>
      </c>
      <c r="E204" t="n">
        <v>45.35</v>
      </c>
      <c r="F204" t="n">
        <v>42.64</v>
      </c>
      <c r="G204" t="n">
        <v>213.2</v>
      </c>
      <c r="H204" t="n">
        <v>2.83</v>
      </c>
      <c r="I204" t="n">
        <v>12</v>
      </c>
      <c r="J204" t="n">
        <v>207.19</v>
      </c>
      <c r="K204" t="n">
        <v>50.28</v>
      </c>
      <c r="L204" t="n">
        <v>33</v>
      </c>
      <c r="M204" t="n">
        <v>3</v>
      </c>
      <c r="N204" t="n">
        <v>43.91</v>
      </c>
      <c r="O204" t="n">
        <v>25786.97</v>
      </c>
      <c r="P204" t="n">
        <v>455.49</v>
      </c>
      <c r="Q204" t="n">
        <v>796.36</v>
      </c>
      <c r="R204" t="n">
        <v>125.29</v>
      </c>
      <c r="S204" t="n">
        <v>102.58</v>
      </c>
      <c r="T204" t="n">
        <v>7309.54</v>
      </c>
      <c r="U204" t="n">
        <v>0.82</v>
      </c>
      <c r="V204" t="n">
        <v>0.88</v>
      </c>
      <c r="W204" t="n">
        <v>12.3</v>
      </c>
      <c r="X204" t="n">
        <v>0.43</v>
      </c>
      <c r="Y204" t="n">
        <v>1</v>
      </c>
      <c r="Z204" t="n">
        <v>10</v>
      </c>
    </row>
    <row r="205">
      <c r="A205" t="n">
        <v>33</v>
      </c>
      <c r="B205" t="n">
        <v>80</v>
      </c>
      <c r="C205" t="inlineStr">
        <is>
          <t xml:space="preserve">CONCLUIDO	</t>
        </is>
      </c>
      <c r="D205" t="n">
        <v>2.2092</v>
      </c>
      <c r="E205" t="n">
        <v>45.27</v>
      </c>
      <c r="F205" t="n">
        <v>42.59</v>
      </c>
      <c r="G205" t="n">
        <v>232.29</v>
      </c>
      <c r="H205" t="n">
        <v>2.89</v>
      </c>
      <c r="I205" t="n">
        <v>11</v>
      </c>
      <c r="J205" t="n">
        <v>208.78</v>
      </c>
      <c r="K205" t="n">
        <v>50.28</v>
      </c>
      <c r="L205" t="n">
        <v>34</v>
      </c>
      <c r="M205" t="n">
        <v>2</v>
      </c>
      <c r="N205" t="n">
        <v>44.5</v>
      </c>
      <c r="O205" t="n">
        <v>25984.2</v>
      </c>
      <c r="P205" t="n">
        <v>453.44</v>
      </c>
      <c r="Q205" t="n">
        <v>796.39</v>
      </c>
      <c r="R205" t="n">
        <v>123.54</v>
      </c>
      <c r="S205" t="n">
        <v>102.58</v>
      </c>
      <c r="T205" t="n">
        <v>6439.65</v>
      </c>
      <c r="U205" t="n">
        <v>0.83</v>
      </c>
      <c r="V205" t="n">
        <v>0.88</v>
      </c>
      <c r="W205" t="n">
        <v>12.3</v>
      </c>
      <c r="X205" t="n">
        <v>0.37</v>
      </c>
      <c r="Y205" t="n">
        <v>1</v>
      </c>
      <c r="Z205" t="n">
        <v>10</v>
      </c>
    </row>
    <row r="206">
      <c r="A206" t="n">
        <v>34</v>
      </c>
      <c r="B206" t="n">
        <v>80</v>
      </c>
      <c r="C206" t="inlineStr">
        <is>
          <t xml:space="preserve">CONCLUIDO	</t>
        </is>
      </c>
      <c r="D206" t="n">
        <v>2.2089</v>
      </c>
      <c r="E206" t="n">
        <v>45.27</v>
      </c>
      <c r="F206" t="n">
        <v>42.59</v>
      </c>
      <c r="G206" t="n">
        <v>232.32</v>
      </c>
      <c r="H206" t="n">
        <v>2.96</v>
      </c>
      <c r="I206" t="n">
        <v>11</v>
      </c>
      <c r="J206" t="n">
        <v>210.39</v>
      </c>
      <c r="K206" t="n">
        <v>50.28</v>
      </c>
      <c r="L206" t="n">
        <v>35</v>
      </c>
      <c r="M206" t="n">
        <v>0</v>
      </c>
      <c r="N206" t="n">
        <v>45.11</v>
      </c>
      <c r="O206" t="n">
        <v>26182.25</v>
      </c>
      <c r="P206" t="n">
        <v>456.66</v>
      </c>
      <c r="Q206" t="n">
        <v>796.35</v>
      </c>
      <c r="R206" t="n">
        <v>123.66</v>
      </c>
      <c r="S206" t="n">
        <v>102.58</v>
      </c>
      <c r="T206" t="n">
        <v>6495.75</v>
      </c>
      <c r="U206" t="n">
        <v>0.83</v>
      </c>
      <c r="V206" t="n">
        <v>0.88</v>
      </c>
      <c r="W206" t="n">
        <v>12.3</v>
      </c>
      <c r="X206" t="n">
        <v>0.38</v>
      </c>
      <c r="Y206" t="n">
        <v>1</v>
      </c>
      <c r="Z206" t="n">
        <v>10</v>
      </c>
    </row>
    <row r="207">
      <c r="A207" t="n">
        <v>0</v>
      </c>
      <c r="B207" t="n">
        <v>35</v>
      </c>
      <c r="C207" t="inlineStr">
        <is>
          <t xml:space="preserve">CONCLUIDO	</t>
        </is>
      </c>
      <c r="D207" t="n">
        <v>1.6338</v>
      </c>
      <c r="E207" t="n">
        <v>61.21</v>
      </c>
      <c r="F207" t="n">
        <v>54.01</v>
      </c>
      <c r="G207" t="n">
        <v>10.52</v>
      </c>
      <c r="H207" t="n">
        <v>0.22</v>
      </c>
      <c r="I207" t="n">
        <v>308</v>
      </c>
      <c r="J207" t="n">
        <v>80.84</v>
      </c>
      <c r="K207" t="n">
        <v>35.1</v>
      </c>
      <c r="L207" t="n">
        <v>1</v>
      </c>
      <c r="M207" t="n">
        <v>306</v>
      </c>
      <c r="N207" t="n">
        <v>9.74</v>
      </c>
      <c r="O207" t="n">
        <v>10204.21</v>
      </c>
      <c r="P207" t="n">
        <v>424.43</v>
      </c>
      <c r="Q207" t="n">
        <v>797.28</v>
      </c>
      <c r="R207" t="n">
        <v>505.15</v>
      </c>
      <c r="S207" t="n">
        <v>102.58</v>
      </c>
      <c r="T207" t="n">
        <v>195757.91</v>
      </c>
      <c r="U207" t="n">
        <v>0.2</v>
      </c>
      <c r="V207" t="n">
        <v>0.7</v>
      </c>
      <c r="W207" t="n">
        <v>12.77</v>
      </c>
      <c r="X207" t="n">
        <v>11.77</v>
      </c>
      <c r="Y207" t="n">
        <v>1</v>
      </c>
      <c r="Z207" t="n">
        <v>10</v>
      </c>
    </row>
    <row r="208">
      <c r="A208" t="n">
        <v>1</v>
      </c>
      <c r="B208" t="n">
        <v>35</v>
      </c>
      <c r="C208" t="inlineStr">
        <is>
          <t xml:space="preserve">CONCLUIDO	</t>
        </is>
      </c>
      <c r="D208" t="n">
        <v>1.9441</v>
      </c>
      <c r="E208" t="n">
        <v>51.44</v>
      </c>
      <c r="F208" t="n">
        <v>47.25</v>
      </c>
      <c r="G208" t="n">
        <v>21.32</v>
      </c>
      <c r="H208" t="n">
        <v>0.43</v>
      </c>
      <c r="I208" t="n">
        <v>133</v>
      </c>
      <c r="J208" t="n">
        <v>82.04000000000001</v>
      </c>
      <c r="K208" t="n">
        <v>35.1</v>
      </c>
      <c r="L208" t="n">
        <v>2</v>
      </c>
      <c r="M208" t="n">
        <v>131</v>
      </c>
      <c r="N208" t="n">
        <v>9.94</v>
      </c>
      <c r="O208" t="n">
        <v>10352.53</v>
      </c>
      <c r="P208" t="n">
        <v>365.15</v>
      </c>
      <c r="Q208" t="n">
        <v>796.72</v>
      </c>
      <c r="R208" t="n">
        <v>278.91</v>
      </c>
      <c r="S208" t="n">
        <v>102.58</v>
      </c>
      <c r="T208" t="n">
        <v>83513.24000000001</v>
      </c>
      <c r="U208" t="n">
        <v>0.37</v>
      </c>
      <c r="V208" t="n">
        <v>0.8</v>
      </c>
      <c r="W208" t="n">
        <v>12.5</v>
      </c>
      <c r="X208" t="n">
        <v>5.03</v>
      </c>
      <c r="Y208" t="n">
        <v>1</v>
      </c>
      <c r="Z208" t="n">
        <v>10</v>
      </c>
    </row>
    <row r="209">
      <c r="A209" t="n">
        <v>2</v>
      </c>
      <c r="B209" t="n">
        <v>35</v>
      </c>
      <c r="C209" t="inlineStr">
        <is>
          <t xml:space="preserve">CONCLUIDO	</t>
        </is>
      </c>
      <c r="D209" t="n">
        <v>2.0537</v>
      </c>
      <c r="E209" t="n">
        <v>48.69</v>
      </c>
      <c r="F209" t="n">
        <v>45.35</v>
      </c>
      <c r="G209" t="n">
        <v>32.4</v>
      </c>
      <c r="H209" t="n">
        <v>0.63</v>
      </c>
      <c r="I209" t="n">
        <v>84</v>
      </c>
      <c r="J209" t="n">
        <v>83.25</v>
      </c>
      <c r="K209" t="n">
        <v>35.1</v>
      </c>
      <c r="L209" t="n">
        <v>3</v>
      </c>
      <c r="M209" t="n">
        <v>82</v>
      </c>
      <c r="N209" t="n">
        <v>10.15</v>
      </c>
      <c r="O209" t="n">
        <v>10501.19</v>
      </c>
      <c r="P209" t="n">
        <v>343.84</v>
      </c>
      <c r="Q209" t="n">
        <v>796.58</v>
      </c>
      <c r="R209" t="n">
        <v>215.41</v>
      </c>
      <c r="S209" t="n">
        <v>102.58</v>
      </c>
      <c r="T209" t="n">
        <v>52004.87</v>
      </c>
      <c r="U209" t="n">
        <v>0.48</v>
      </c>
      <c r="V209" t="n">
        <v>0.83</v>
      </c>
      <c r="W209" t="n">
        <v>12.43</v>
      </c>
      <c r="X209" t="n">
        <v>3.14</v>
      </c>
      <c r="Y209" t="n">
        <v>1</v>
      </c>
      <c r="Z209" t="n">
        <v>10</v>
      </c>
    </row>
    <row r="210">
      <c r="A210" t="n">
        <v>3</v>
      </c>
      <c r="B210" t="n">
        <v>35</v>
      </c>
      <c r="C210" t="inlineStr">
        <is>
          <t xml:space="preserve">CONCLUIDO	</t>
        </is>
      </c>
      <c r="D210" t="n">
        <v>2.1085</v>
      </c>
      <c r="E210" t="n">
        <v>47.43</v>
      </c>
      <c r="F210" t="n">
        <v>44.49</v>
      </c>
      <c r="G210" t="n">
        <v>43.76</v>
      </c>
      <c r="H210" t="n">
        <v>0.83</v>
      </c>
      <c r="I210" t="n">
        <v>61</v>
      </c>
      <c r="J210" t="n">
        <v>84.45999999999999</v>
      </c>
      <c r="K210" t="n">
        <v>35.1</v>
      </c>
      <c r="L210" t="n">
        <v>4</v>
      </c>
      <c r="M210" t="n">
        <v>59</v>
      </c>
      <c r="N210" t="n">
        <v>10.36</v>
      </c>
      <c r="O210" t="n">
        <v>10650.22</v>
      </c>
      <c r="P210" t="n">
        <v>330.55</v>
      </c>
      <c r="Q210" t="n">
        <v>796.46</v>
      </c>
      <c r="R210" t="n">
        <v>187.22</v>
      </c>
      <c r="S210" t="n">
        <v>102.58</v>
      </c>
      <c r="T210" t="n">
        <v>38024.84</v>
      </c>
      <c r="U210" t="n">
        <v>0.55</v>
      </c>
      <c r="V210" t="n">
        <v>0.85</v>
      </c>
      <c r="W210" t="n">
        <v>12.37</v>
      </c>
      <c r="X210" t="n">
        <v>2.27</v>
      </c>
      <c r="Y210" t="n">
        <v>1</v>
      </c>
      <c r="Z210" t="n">
        <v>10</v>
      </c>
    </row>
    <row r="211">
      <c r="A211" t="n">
        <v>4</v>
      </c>
      <c r="B211" t="n">
        <v>35</v>
      </c>
      <c r="C211" t="inlineStr">
        <is>
          <t xml:space="preserve">CONCLUIDO	</t>
        </is>
      </c>
      <c r="D211" t="n">
        <v>2.1443</v>
      </c>
      <c r="E211" t="n">
        <v>46.64</v>
      </c>
      <c r="F211" t="n">
        <v>43.93</v>
      </c>
      <c r="G211" t="n">
        <v>56.09</v>
      </c>
      <c r="H211" t="n">
        <v>1.02</v>
      </c>
      <c r="I211" t="n">
        <v>47</v>
      </c>
      <c r="J211" t="n">
        <v>85.67</v>
      </c>
      <c r="K211" t="n">
        <v>35.1</v>
      </c>
      <c r="L211" t="n">
        <v>5</v>
      </c>
      <c r="M211" t="n">
        <v>45</v>
      </c>
      <c r="N211" t="n">
        <v>10.57</v>
      </c>
      <c r="O211" t="n">
        <v>10799.59</v>
      </c>
      <c r="P211" t="n">
        <v>318.82</v>
      </c>
      <c r="Q211" t="n">
        <v>796.47</v>
      </c>
      <c r="R211" t="n">
        <v>168.94</v>
      </c>
      <c r="S211" t="n">
        <v>102.58</v>
      </c>
      <c r="T211" t="n">
        <v>28959.23</v>
      </c>
      <c r="U211" t="n">
        <v>0.61</v>
      </c>
      <c r="V211" t="n">
        <v>0.86</v>
      </c>
      <c r="W211" t="n">
        <v>12.34</v>
      </c>
      <c r="X211" t="n">
        <v>1.72</v>
      </c>
      <c r="Y211" t="n">
        <v>1</v>
      </c>
      <c r="Z211" t="n">
        <v>10</v>
      </c>
    </row>
    <row r="212">
      <c r="A212" t="n">
        <v>5</v>
      </c>
      <c r="B212" t="n">
        <v>35</v>
      </c>
      <c r="C212" t="inlineStr">
        <is>
          <t xml:space="preserve">CONCLUIDO	</t>
        </is>
      </c>
      <c r="D212" t="n">
        <v>2.1683</v>
      </c>
      <c r="E212" t="n">
        <v>46.12</v>
      </c>
      <c r="F212" t="n">
        <v>43.57</v>
      </c>
      <c r="G212" t="n">
        <v>68.8</v>
      </c>
      <c r="H212" t="n">
        <v>1.21</v>
      </c>
      <c r="I212" t="n">
        <v>38</v>
      </c>
      <c r="J212" t="n">
        <v>86.88</v>
      </c>
      <c r="K212" t="n">
        <v>35.1</v>
      </c>
      <c r="L212" t="n">
        <v>6</v>
      </c>
      <c r="M212" t="n">
        <v>36</v>
      </c>
      <c r="N212" t="n">
        <v>10.78</v>
      </c>
      <c r="O212" t="n">
        <v>10949.33</v>
      </c>
      <c r="P212" t="n">
        <v>309.28</v>
      </c>
      <c r="Q212" t="n">
        <v>796.46</v>
      </c>
      <c r="R212" t="n">
        <v>156.39</v>
      </c>
      <c r="S212" t="n">
        <v>102.58</v>
      </c>
      <c r="T212" t="n">
        <v>22725.88</v>
      </c>
      <c r="U212" t="n">
        <v>0.66</v>
      </c>
      <c r="V212" t="n">
        <v>0.86</v>
      </c>
      <c r="W212" t="n">
        <v>12.34</v>
      </c>
      <c r="X212" t="n">
        <v>1.36</v>
      </c>
      <c r="Y212" t="n">
        <v>1</v>
      </c>
      <c r="Z212" t="n">
        <v>10</v>
      </c>
    </row>
    <row r="213">
      <c r="A213" t="n">
        <v>6</v>
      </c>
      <c r="B213" t="n">
        <v>35</v>
      </c>
      <c r="C213" t="inlineStr">
        <is>
          <t xml:space="preserve">CONCLUIDO	</t>
        </is>
      </c>
      <c r="D213" t="n">
        <v>2.183</v>
      </c>
      <c r="E213" t="n">
        <v>45.81</v>
      </c>
      <c r="F213" t="n">
        <v>43.37</v>
      </c>
      <c r="G213" t="n">
        <v>81.31</v>
      </c>
      <c r="H213" t="n">
        <v>1.39</v>
      </c>
      <c r="I213" t="n">
        <v>32</v>
      </c>
      <c r="J213" t="n">
        <v>88.09999999999999</v>
      </c>
      <c r="K213" t="n">
        <v>35.1</v>
      </c>
      <c r="L213" t="n">
        <v>7</v>
      </c>
      <c r="M213" t="n">
        <v>30</v>
      </c>
      <c r="N213" t="n">
        <v>11</v>
      </c>
      <c r="O213" t="n">
        <v>11099.43</v>
      </c>
      <c r="P213" t="n">
        <v>300.27</v>
      </c>
      <c r="Q213" t="n">
        <v>796.38</v>
      </c>
      <c r="R213" t="n">
        <v>149.79</v>
      </c>
      <c r="S213" t="n">
        <v>102.58</v>
      </c>
      <c r="T213" t="n">
        <v>19455.24</v>
      </c>
      <c r="U213" t="n">
        <v>0.68</v>
      </c>
      <c r="V213" t="n">
        <v>0.87</v>
      </c>
      <c r="W213" t="n">
        <v>12.32</v>
      </c>
      <c r="X213" t="n">
        <v>1.15</v>
      </c>
      <c r="Y213" t="n">
        <v>1</v>
      </c>
      <c r="Z213" t="n">
        <v>10</v>
      </c>
    </row>
    <row r="214">
      <c r="A214" t="n">
        <v>7</v>
      </c>
      <c r="B214" t="n">
        <v>35</v>
      </c>
      <c r="C214" t="inlineStr">
        <is>
          <t xml:space="preserve">CONCLUIDO	</t>
        </is>
      </c>
      <c r="D214" t="n">
        <v>2.1968</v>
      </c>
      <c r="E214" t="n">
        <v>45.52</v>
      </c>
      <c r="F214" t="n">
        <v>43.16</v>
      </c>
      <c r="G214" t="n">
        <v>95.92</v>
      </c>
      <c r="H214" t="n">
        <v>1.57</v>
      </c>
      <c r="I214" t="n">
        <v>27</v>
      </c>
      <c r="J214" t="n">
        <v>89.31999999999999</v>
      </c>
      <c r="K214" t="n">
        <v>35.1</v>
      </c>
      <c r="L214" t="n">
        <v>8</v>
      </c>
      <c r="M214" t="n">
        <v>24</v>
      </c>
      <c r="N214" t="n">
        <v>11.22</v>
      </c>
      <c r="O214" t="n">
        <v>11249.89</v>
      </c>
      <c r="P214" t="n">
        <v>290.09</v>
      </c>
      <c r="Q214" t="n">
        <v>796.41</v>
      </c>
      <c r="R214" t="n">
        <v>143.03</v>
      </c>
      <c r="S214" t="n">
        <v>102.58</v>
      </c>
      <c r="T214" t="n">
        <v>16103.05</v>
      </c>
      <c r="U214" t="n">
        <v>0.72</v>
      </c>
      <c r="V214" t="n">
        <v>0.87</v>
      </c>
      <c r="W214" t="n">
        <v>12.32</v>
      </c>
      <c r="X214" t="n">
        <v>0.95</v>
      </c>
      <c r="Y214" t="n">
        <v>1</v>
      </c>
      <c r="Z214" t="n">
        <v>10</v>
      </c>
    </row>
    <row r="215">
      <c r="A215" t="n">
        <v>8</v>
      </c>
      <c r="B215" t="n">
        <v>35</v>
      </c>
      <c r="C215" t="inlineStr">
        <is>
          <t xml:space="preserve">CONCLUIDO	</t>
        </is>
      </c>
      <c r="D215" t="n">
        <v>2.1997</v>
      </c>
      <c r="E215" t="n">
        <v>45.46</v>
      </c>
      <c r="F215" t="n">
        <v>43.14</v>
      </c>
      <c r="G215" t="n">
        <v>103.53</v>
      </c>
      <c r="H215" t="n">
        <v>1.75</v>
      </c>
      <c r="I215" t="n">
        <v>25</v>
      </c>
      <c r="J215" t="n">
        <v>90.54000000000001</v>
      </c>
      <c r="K215" t="n">
        <v>35.1</v>
      </c>
      <c r="L215" t="n">
        <v>9</v>
      </c>
      <c r="M215" t="n">
        <v>11</v>
      </c>
      <c r="N215" t="n">
        <v>11.44</v>
      </c>
      <c r="O215" t="n">
        <v>11400.71</v>
      </c>
      <c r="P215" t="n">
        <v>286.22</v>
      </c>
      <c r="Q215" t="n">
        <v>796.53</v>
      </c>
      <c r="R215" t="n">
        <v>141.62</v>
      </c>
      <c r="S215" t="n">
        <v>102.58</v>
      </c>
      <c r="T215" t="n">
        <v>15405.47</v>
      </c>
      <c r="U215" t="n">
        <v>0.72</v>
      </c>
      <c r="V215" t="n">
        <v>0.87</v>
      </c>
      <c r="W215" t="n">
        <v>12.33</v>
      </c>
      <c r="X215" t="n">
        <v>0.92</v>
      </c>
      <c r="Y215" t="n">
        <v>1</v>
      </c>
      <c r="Z215" t="n">
        <v>10</v>
      </c>
    </row>
    <row r="216">
      <c r="A216" t="n">
        <v>9</v>
      </c>
      <c r="B216" t="n">
        <v>35</v>
      </c>
      <c r="C216" t="inlineStr">
        <is>
          <t xml:space="preserve">CONCLUIDO	</t>
        </is>
      </c>
      <c r="D216" t="n">
        <v>2.2015</v>
      </c>
      <c r="E216" t="n">
        <v>45.42</v>
      </c>
      <c r="F216" t="n">
        <v>43.12</v>
      </c>
      <c r="G216" t="n">
        <v>107.8</v>
      </c>
      <c r="H216" t="n">
        <v>1.91</v>
      </c>
      <c r="I216" t="n">
        <v>24</v>
      </c>
      <c r="J216" t="n">
        <v>91.77</v>
      </c>
      <c r="K216" t="n">
        <v>35.1</v>
      </c>
      <c r="L216" t="n">
        <v>10</v>
      </c>
      <c r="M216" t="n">
        <v>0</v>
      </c>
      <c r="N216" t="n">
        <v>11.67</v>
      </c>
      <c r="O216" t="n">
        <v>11551.91</v>
      </c>
      <c r="P216" t="n">
        <v>287.21</v>
      </c>
      <c r="Q216" t="n">
        <v>796.52</v>
      </c>
      <c r="R216" t="n">
        <v>140.25</v>
      </c>
      <c r="S216" t="n">
        <v>102.58</v>
      </c>
      <c r="T216" t="n">
        <v>14728.42</v>
      </c>
      <c r="U216" t="n">
        <v>0.73</v>
      </c>
      <c r="V216" t="n">
        <v>0.87</v>
      </c>
      <c r="W216" t="n">
        <v>12.35</v>
      </c>
      <c r="X216" t="n">
        <v>0.9</v>
      </c>
      <c r="Y216" t="n">
        <v>1</v>
      </c>
      <c r="Z216" t="n">
        <v>10</v>
      </c>
    </row>
    <row r="217">
      <c r="A217" t="n">
        <v>0</v>
      </c>
      <c r="B217" t="n">
        <v>50</v>
      </c>
      <c r="C217" t="inlineStr">
        <is>
          <t xml:space="preserve">CONCLUIDO	</t>
        </is>
      </c>
      <c r="D217" t="n">
        <v>1.4567</v>
      </c>
      <c r="E217" t="n">
        <v>68.65000000000001</v>
      </c>
      <c r="F217" t="n">
        <v>57.7</v>
      </c>
      <c r="G217" t="n">
        <v>8.630000000000001</v>
      </c>
      <c r="H217" t="n">
        <v>0.16</v>
      </c>
      <c r="I217" t="n">
        <v>401</v>
      </c>
      <c r="J217" t="n">
        <v>107.41</v>
      </c>
      <c r="K217" t="n">
        <v>41.65</v>
      </c>
      <c r="L217" t="n">
        <v>1</v>
      </c>
      <c r="M217" t="n">
        <v>399</v>
      </c>
      <c r="N217" t="n">
        <v>14.77</v>
      </c>
      <c r="O217" t="n">
        <v>13481.73</v>
      </c>
      <c r="P217" t="n">
        <v>551.5700000000001</v>
      </c>
      <c r="Q217" t="n">
        <v>797.5599999999999</v>
      </c>
      <c r="R217" t="n">
        <v>628.59</v>
      </c>
      <c r="S217" t="n">
        <v>102.58</v>
      </c>
      <c r="T217" t="n">
        <v>257012.99</v>
      </c>
      <c r="U217" t="n">
        <v>0.16</v>
      </c>
      <c r="V217" t="n">
        <v>0.65</v>
      </c>
      <c r="W217" t="n">
        <v>12.92</v>
      </c>
      <c r="X217" t="n">
        <v>15.46</v>
      </c>
      <c r="Y217" t="n">
        <v>1</v>
      </c>
      <c r="Z217" t="n">
        <v>10</v>
      </c>
    </row>
    <row r="218">
      <c r="A218" t="n">
        <v>1</v>
      </c>
      <c r="B218" t="n">
        <v>50</v>
      </c>
      <c r="C218" t="inlineStr">
        <is>
          <t xml:space="preserve">CONCLUIDO	</t>
        </is>
      </c>
      <c r="D218" t="n">
        <v>1.8423</v>
      </c>
      <c r="E218" t="n">
        <v>54.28</v>
      </c>
      <c r="F218" t="n">
        <v>48.53</v>
      </c>
      <c r="G218" t="n">
        <v>17.44</v>
      </c>
      <c r="H218" t="n">
        <v>0.32</v>
      </c>
      <c r="I218" t="n">
        <v>167</v>
      </c>
      <c r="J218" t="n">
        <v>108.68</v>
      </c>
      <c r="K218" t="n">
        <v>41.65</v>
      </c>
      <c r="L218" t="n">
        <v>2</v>
      </c>
      <c r="M218" t="n">
        <v>165</v>
      </c>
      <c r="N218" t="n">
        <v>15.03</v>
      </c>
      <c r="O218" t="n">
        <v>13638.32</v>
      </c>
      <c r="P218" t="n">
        <v>459.93</v>
      </c>
      <c r="Q218" t="n">
        <v>796.91</v>
      </c>
      <c r="R218" t="n">
        <v>321.42</v>
      </c>
      <c r="S218" t="n">
        <v>102.58</v>
      </c>
      <c r="T218" t="n">
        <v>104598.99</v>
      </c>
      <c r="U218" t="n">
        <v>0.32</v>
      </c>
      <c r="V218" t="n">
        <v>0.78</v>
      </c>
      <c r="W218" t="n">
        <v>12.56</v>
      </c>
      <c r="X218" t="n">
        <v>6.31</v>
      </c>
      <c r="Y218" t="n">
        <v>1</v>
      </c>
      <c r="Z218" t="n">
        <v>10</v>
      </c>
    </row>
    <row r="219">
      <c r="A219" t="n">
        <v>2</v>
      </c>
      <c r="B219" t="n">
        <v>50</v>
      </c>
      <c r="C219" t="inlineStr">
        <is>
          <t xml:space="preserve">CONCLUIDO	</t>
        </is>
      </c>
      <c r="D219" t="n">
        <v>1.981</v>
      </c>
      <c r="E219" t="n">
        <v>50.48</v>
      </c>
      <c r="F219" t="n">
        <v>46.11</v>
      </c>
      <c r="G219" t="n">
        <v>26.35</v>
      </c>
      <c r="H219" t="n">
        <v>0.48</v>
      </c>
      <c r="I219" t="n">
        <v>105</v>
      </c>
      <c r="J219" t="n">
        <v>109.96</v>
      </c>
      <c r="K219" t="n">
        <v>41.65</v>
      </c>
      <c r="L219" t="n">
        <v>3</v>
      </c>
      <c r="M219" t="n">
        <v>103</v>
      </c>
      <c r="N219" t="n">
        <v>15.31</v>
      </c>
      <c r="O219" t="n">
        <v>13795.21</v>
      </c>
      <c r="P219" t="n">
        <v>432.43</v>
      </c>
      <c r="Q219" t="n">
        <v>796.67</v>
      </c>
      <c r="R219" t="n">
        <v>241.3</v>
      </c>
      <c r="S219" t="n">
        <v>102.58</v>
      </c>
      <c r="T219" t="n">
        <v>64848</v>
      </c>
      <c r="U219" t="n">
        <v>0.43</v>
      </c>
      <c r="V219" t="n">
        <v>0.82</v>
      </c>
      <c r="W219" t="n">
        <v>12.44</v>
      </c>
      <c r="X219" t="n">
        <v>3.89</v>
      </c>
      <c r="Y219" t="n">
        <v>1</v>
      </c>
      <c r="Z219" t="n">
        <v>10</v>
      </c>
    </row>
    <row r="220">
      <c r="A220" t="n">
        <v>3</v>
      </c>
      <c r="B220" t="n">
        <v>50</v>
      </c>
      <c r="C220" t="inlineStr">
        <is>
          <t xml:space="preserve">CONCLUIDO	</t>
        </is>
      </c>
      <c r="D220" t="n">
        <v>2.0506</v>
      </c>
      <c r="E220" t="n">
        <v>48.77</v>
      </c>
      <c r="F220" t="n">
        <v>45.04</v>
      </c>
      <c r="G220" t="n">
        <v>35.56</v>
      </c>
      <c r="H220" t="n">
        <v>0.63</v>
      </c>
      <c r="I220" t="n">
        <v>76</v>
      </c>
      <c r="J220" t="n">
        <v>111.23</v>
      </c>
      <c r="K220" t="n">
        <v>41.65</v>
      </c>
      <c r="L220" t="n">
        <v>4</v>
      </c>
      <c r="M220" t="n">
        <v>74</v>
      </c>
      <c r="N220" t="n">
        <v>15.58</v>
      </c>
      <c r="O220" t="n">
        <v>13952.52</v>
      </c>
      <c r="P220" t="n">
        <v>417.84</v>
      </c>
      <c r="Q220" t="n">
        <v>796.48</v>
      </c>
      <c r="R220" t="n">
        <v>205.16</v>
      </c>
      <c r="S220" t="n">
        <v>102.58</v>
      </c>
      <c r="T220" t="n">
        <v>46920.05</v>
      </c>
      <c r="U220" t="n">
        <v>0.5</v>
      </c>
      <c r="V220" t="n">
        <v>0.84</v>
      </c>
      <c r="W220" t="n">
        <v>12.41</v>
      </c>
      <c r="X220" t="n">
        <v>2.82</v>
      </c>
      <c r="Y220" t="n">
        <v>1</v>
      </c>
      <c r="Z220" t="n">
        <v>10</v>
      </c>
    </row>
    <row r="221">
      <c r="A221" t="n">
        <v>4</v>
      </c>
      <c r="B221" t="n">
        <v>50</v>
      </c>
      <c r="C221" t="inlineStr">
        <is>
          <t xml:space="preserve">CONCLUIDO	</t>
        </is>
      </c>
      <c r="D221" t="n">
        <v>2.0923</v>
      </c>
      <c r="E221" t="n">
        <v>47.79</v>
      </c>
      <c r="F221" t="n">
        <v>44.42</v>
      </c>
      <c r="G221" t="n">
        <v>44.42</v>
      </c>
      <c r="H221" t="n">
        <v>0.78</v>
      </c>
      <c r="I221" t="n">
        <v>60</v>
      </c>
      <c r="J221" t="n">
        <v>112.51</v>
      </c>
      <c r="K221" t="n">
        <v>41.65</v>
      </c>
      <c r="L221" t="n">
        <v>5</v>
      </c>
      <c r="M221" t="n">
        <v>58</v>
      </c>
      <c r="N221" t="n">
        <v>15.86</v>
      </c>
      <c r="O221" t="n">
        <v>14110.24</v>
      </c>
      <c r="P221" t="n">
        <v>407.45</v>
      </c>
      <c r="Q221" t="n">
        <v>796.61</v>
      </c>
      <c r="R221" t="n">
        <v>184.85</v>
      </c>
      <c r="S221" t="n">
        <v>102.58</v>
      </c>
      <c r="T221" t="n">
        <v>36846.72</v>
      </c>
      <c r="U221" t="n">
        <v>0.55</v>
      </c>
      <c r="V221" t="n">
        <v>0.85</v>
      </c>
      <c r="W221" t="n">
        <v>12.37</v>
      </c>
      <c r="X221" t="n">
        <v>2.21</v>
      </c>
      <c r="Y221" t="n">
        <v>1</v>
      </c>
      <c r="Z221" t="n">
        <v>10</v>
      </c>
    </row>
    <row r="222">
      <c r="A222" t="n">
        <v>5</v>
      </c>
      <c r="B222" t="n">
        <v>50</v>
      </c>
      <c r="C222" t="inlineStr">
        <is>
          <t xml:space="preserve">CONCLUIDO	</t>
        </is>
      </c>
      <c r="D222" t="n">
        <v>2.1219</v>
      </c>
      <c r="E222" t="n">
        <v>47.13</v>
      </c>
      <c r="F222" t="n">
        <v>44</v>
      </c>
      <c r="G222" t="n">
        <v>53.88</v>
      </c>
      <c r="H222" t="n">
        <v>0.93</v>
      </c>
      <c r="I222" t="n">
        <v>49</v>
      </c>
      <c r="J222" t="n">
        <v>113.79</v>
      </c>
      <c r="K222" t="n">
        <v>41.65</v>
      </c>
      <c r="L222" t="n">
        <v>6</v>
      </c>
      <c r="M222" t="n">
        <v>47</v>
      </c>
      <c r="N222" t="n">
        <v>16.14</v>
      </c>
      <c r="O222" t="n">
        <v>14268.39</v>
      </c>
      <c r="P222" t="n">
        <v>399.06</v>
      </c>
      <c r="Q222" t="n">
        <v>796.45</v>
      </c>
      <c r="R222" t="n">
        <v>170.91</v>
      </c>
      <c r="S222" t="n">
        <v>102.58</v>
      </c>
      <c r="T222" t="n">
        <v>29934.4</v>
      </c>
      <c r="U222" t="n">
        <v>0.6</v>
      </c>
      <c r="V222" t="n">
        <v>0.85</v>
      </c>
      <c r="W222" t="n">
        <v>12.35</v>
      </c>
      <c r="X222" t="n">
        <v>1.79</v>
      </c>
      <c r="Y222" t="n">
        <v>1</v>
      </c>
      <c r="Z222" t="n">
        <v>10</v>
      </c>
    </row>
    <row r="223">
      <c r="A223" t="n">
        <v>6</v>
      </c>
      <c r="B223" t="n">
        <v>50</v>
      </c>
      <c r="C223" t="inlineStr">
        <is>
          <t xml:space="preserve">CONCLUIDO	</t>
        </is>
      </c>
      <c r="D223" t="n">
        <v>2.1435</v>
      </c>
      <c r="E223" t="n">
        <v>46.65</v>
      </c>
      <c r="F223" t="n">
        <v>43.71</v>
      </c>
      <c r="G223" t="n">
        <v>63.96</v>
      </c>
      <c r="H223" t="n">
        <v>1.07</v>
      </c>
      <c r="I223" t="n">
        <v>41</v>
      </c>
      <c r="J223" t="n">
        <v>115.08</v>
      </c>
      <c r="K223" t="n">
        <v>41.65</v>
      </c>
      <c r="L223" t="n">
        <v>7</v>
      </c>
      <c r="M223" t="n">
        <v>39</v>
      </c>
      <c r="N223" t="n">
        <v>16.43</v>
      </c>
      <c r="O223" t="n">
        <v>14426.96</v>
      </c>
      <c r="P223" t="n">
        <v>390.82</v>
      </c>
      <c r="Q223" t="n">
        <v>796.45</v>
      </c>
      <c r="R223" t="n">
        <v>161.28</v>
      </c>
      <c r="S223" t="n">
        <v>102.58</v>
      </c>
      <c r="T223" t="n">
        <v>25154.95</v>
      </c>
      <c r="U223" t="n">
        <v>0.64</v>
      </c>
      <c r="V223" t="n">
        <v>0.86</v>
      </c>
      <c r="W223" t="n">
        <v>12.34</v>
      </c>
      <c r="X223" t="n">
        <v>1.49</v>
      </c>
      <c r="Y223" t="n">
        <v>1</v>
      </c>
      <c r="Z223" t="n">
        <v>10</v>
      </c>
    </row>
    <row r="224">
      <c r="A224" t="n">
        <v>7</v>
      </c>
      <c r="B224" t="n">
        <v>50</v>
      </c>
      <c r="C224" t="inlineStr">
        <is>
          <t xml:space="preserve">CONCLUIDO	</t>
        </is>
      </c>
      <c r="D224" t="n">
        <v>2.1568</v>
      </c>
      <c r="E224" t="n">
        <v>46.36</v>
      </c>
      <c r="F224" t="n">
        <v>43.53</v>
      </c>
      <c r="G224" t="n">
        <v>72.55</v>
      </c>
      <c r="H224" t="n">
        <v>1.21</v>
      </c>
      <c r="I224" t="n">
        <v>36</v>
      </c>
      <c r="J224" t="n">
        <v>116.37</v>
      </c>
      <c r="K224" t="n">
        <v>41.65</v>
      </c>
      <c r="L224" t="n">
        <v>8</v>
      </c>
      <c r="M224" t="n">
        <v>34</v>
      </c>
      <c r="N224" t="n">
        <v>16.72</v>
      </c>
      <c r="O224" t="n">
        <v>14585.96</v>
      </c>
      <c r="P224" t="n">
        <v>384.94</v>
      </c>
      <c r="Q224" t="n">
        <v>796.41</v>
      </c>
      <c r="R224" t="n">
        <v>155.21</v>
      </c>
      <c r="S224" t="n">
        <v>102.58</v>
      </c>
      <c r="T224" t="n">
        <v>22148.61</v>
      </c>
      <c r="U224" t="n">
        <v>0.66</v>
      </c>
      <c r="V224" t="n">
        <v>0.86</v>
      </c>
      <c r="W224" t="n">
        <v>12.33</v>
      </c>
      <c r="X224" t="n">
        <v>1.31</v>
      </c>
      <c r="Y224" t="n">
        <v>1</v>
      </c>
      <c r="Z224" t="n">
        <v>10</v>
      </c>
    </row>
    <row r="225">
      <c r="A225" t="n">
        <v>8</v>
      </c>
      <c r="B225" t="n">
        <v>50</v>
      </c>
      <c r="C225" t="inlineStr">
        <is>
          <t xml:space="preserve">CONCLUIDO	</t>
        </is>
      </c>
      <c r="D225" t="n">
        <v>2.1681</v>
      </c>
      <c r="E225" t="n">
        <v>46.12</v>
      </c>
      <c r="F225" t="n">
        <v>43.38</v>
      </c>
      <c r="G225" t="n">
        <v>81.33</v>
      </c>
      <c r="H225" t="n">
        <v>1.35</v>
      </c>
      <c r="I225" t="n">
        <v>32</v>
      </c>
      <c r="J225" t="n">
        <v>117.66</v>
      </c>
      <c r="K225" t="n">
        <v>41.65</v>
      </c>
      <c r="L225" t="n">
        <v>9</v>
      </c>
      <c r="M225" t="n">
        <v>30</v>
      </c>
      <c r="N225" t="n">
        <v>17.01</v>
      </c>
      <c r="O225" t="n">
        <v>14745.39</v>
      </c>
      <c r="P225" t="n">
        <v>377.86</v>
      </c>
      <c r="Q225" t="n">
        <v>796.46</v>
      </c>
      <c r="R225" t="n">
        <v>149.75</v>
      </c>
      <c r="S225" t="n">
        <v>102.58</v>
      </c>
      <c r="T225" t="n">
        <v>19435.85</v>
      </c>
      <c r="U225" t="n">
        <v>0.6899999999999999</v>
      </c>
      <c r="V225" t="n">
        <v>0.87</v>
      </c>
      <c r="W225" t="n">
        <v>12.34</v>
      </c>
      <c r="X225" t="n">
        <v>1.16</v>
      </c>
      <c r="Y225" t="n">
        <v>1</v>
      </c>
      <c r="Z225" t="n">
        <v>10</v>
      </c>
    </row>
    <row r="226">
      <c r="A226" t="n">
        <v>9</v>
      </c>
      <c r="B226" t="n">
        <v>50</v>
      </c>
      <c r="C226" t="inlineStr">
        <is>
          <t xml:space="preserve">CONCLUIDO	</t>
        </is>
      </c>
      <c r="D226" t="n">
        <v>2.1792</v>
      </c>
      <c r="E226" t="n">
        <v>45.89</v>
      </c>
      <c r="F226" t="n">
        <v>43.23</v>
      </c>
      <c r="G226" t="n">
        <v>92.64</v>
      </c>
      <c r="H226" t="n">
        <v>1.48</v>
      </c>
      <c r="I226" t="n">
        <v>28</v>
      </c>
      <c r="J226" t="n">
        <v>118.96</v>
      </c>
      <c r="K226" t="n">
        <v>41.65</v>
      </c>
      <c r="L226" t="n">
        <v>10</v>
      </c>
      <c r="M226" t="n">
        <v>26</v>
      </c>
      <c r="N226" t="n">
        <v>17.31</v>
      </c>
      <c r="O226" t="n">
        <v>14905.25</v>
      </c>
      <c r="P226" t="n">
        <v>372.19</v>
      </c>
      <c r="Q226" t="n">
        <v>796.39</v>
      </c>
      <c r="R226" t="n">
        <v>145.21</v>
      </c>
      <c r="S226" t="n">
        <v>102.58</v>
      </c>
      <c r="T226" t="n">
        <v>17185.97</v>
      </c>
      <c r="U226" t="n">
        <v>0.71</v>
      </c>
      <c r="V226" t="n">
        <v>0.87</v>
      </c>
      <c r="W226" t="n">
        <v>12.32</v>
      </c>
      <c r="X226" t="n">
        <v>1.02</v>
      </c>
      <c r="Y226" t="n">
        <v>1</v>
      </c>
      <c r="Z226" t="n">
        <v>10</v>
      </c>
    </row>
    <row r="227">
      <c r="A227" t="n">
        <v>10</v>
      </c>
      <c r="B227" t="n">
        <v>50</v>
      </c>
      <c r="C227" t="inlineStr">
        <is>
          <t xml:space="preserve">CONCLUIDO	</t>
        </is>
      </c>
      <c r="D227" t="n">
        <v>2.1884</v>
      </c>
      <c r="E227" t="n">
        <v>45.69</v>
      </c>
      <c r="F227" t="n">
        <v>43.1</v>
      </c>
      <c r="G227" t="n">
        <v>103.45</v>
      </c>
      <c r="H227" t="n">
        <v>1.61</v>
      </c>
      <c r="I227" t="n">
        <v>25</v>
      </c>
      <c r="J227" t="n">
        <v>120.26</v>
      </c>
      <c r="K227" t="n">
        <v>41.65</v>
      </c>
      <c r="L227" t="n">
        <v>11</v>
      </c>
      <c r="M227" t="n">
        <v>23</v>
      </c>
      <c r="N227" t="n">
        <v>17.61</v>
      </c>
      <c r="O227" t="n">
        <v>15065.56</v>
      </c>
      <c r="P227" t="n">
        <v>366.2</v>
      </c>
      <c r="Q227" t="n">
        <v>796.36</v>
      </c>
      <c r="R227" t="n">
        <v>141.14</v>
      </c>
      <c r="S227" t="n">
        <v>102.58</v>
      </c>
      <c r="T227" t="n">
        <v>15168.54</v>
      </c>
      <c r="U227" t="n">
        <v>0.73</v>
      </c>
      <c r="V227" t="n">
        <v>0.87</v>
      </c>
      <c r="W227" t="n">
        <v>12.31</v>
      </c>
      <c r="X227" t="n">
        <v>0.89</v>
      </c>
      <c r="Y227" t="n">
        <v>1</v>
      </c>
      <c r="Z227" t="n">
        <v>10</v>
      </c>
    </row>
    <row r="228">
      <c r="A228" t="n">
        <v>11</v>
      </c>
      <c r="B228" t="n">
        <v>50</v>
      </c>
      <c r="C228" t="inlineStr">
        <is>
          <t xml:space="preserve">CONCLUIDO	</t>
        </is>
      </c>
      <c r="D228" t="n">
        <v>2.1931</v>
      </c>
      <c r="E228" t="n">
        <v>45.6</v>
      </c>
      <c r="F228" t="n">
        <v>43.05</v>
      </c>
      <c r="G228" t="n">
        <v>112.3</v>
      </c>
      <c r="H228" t="n">
        <v>1.74</v>
      </c>
      <c r="I228" t="n">
        <v>23</v>
      </c>
      <c r="J228" t="n">
        <v>121.56</v>
      </c>
      <c r="K228" t="n">
        <v>41.65</v>
      </c>
      <c r="L228" t="n">
        <v>12</v>
      </c>
      <c r="M228" t="n">
        <v>21</v>
      </c>
      <c r="N228" t="n">
        <v>17.91</v>
      </c>
      <c r="O228" t="n">
        <v>15226.31</v>
      </c>
      <c r="P228" t="n">
        <v>361.13</v>
      </c>
      <c r="Q228" t="n">
        <v>796.33</v>
      </c>
      <c r="R228" t="n">
        <v>139.21</v>
      </c>
      <c r="S228" t="n">
        <v>102.58</v>
      </c>
      <c r="T228" t="n">
        <v>14211.23</v>
      </c>
      <c r="U228" t="n">
        <v>0.74</v>
      </c>
      <c r="V228" t="n">
        <v>0.87</v>
      </c>
      <c r="W228" t="n">
        <v>12.31</v>
      </c>
      <c r="X228" t="n">
        <v>0.84</v>
      </c>
      <c r="Y228" t="n">
        <v>1</v>
      </c>
      <c r="Z228" t="n">
        <v>10</v>
      </c>
    </row>
    <row r="229">
      <c r="A229" t="n">
        <v>12</v>
      </c>
      <c r="B229" t="n">
        <v>50</v>
      </c>
      <c r="C229" t="inlineStr">
        <is>
          <t xml:space="preserve">CONCLUIDO	</t>
        </is>
      </c>
      <c r="D229" t="n">
        <v>2.2003</v>
      </c>
      <c r="E229" t="n">
        <v>45.45</v>
      </c>
      <c r="F229" t="n">
        <v>42.95</v>
      </c>
      <c r="G229" t="n">
        <v>122.7</v>
      </c>
      <c r="H229" t="n">
        <v>1.87</v>
      </c>
      <c r="I229" t="n">
        <v>21</v>
      </c>
      <c r="J229" t="n">
        <v>122.87</v>
      </c>
      <c r="K229" t="n">
        <v>41.65</v>
      </c>
      <c r="L229" t="n">
        <v>13</v>
      </c>
      <c r="M229" t="n">
        <v>19</v>
      </c>
      <c r="N229" t="n">
        <v>18.22</v>
      </c>
      <c r="O229" t="n">
        <v>15387.5</v>
      </c>
      <c r="P229" t="n">
        <v>354.55</v>
      </c>
      <c r="Q229" t="n">
        <v>796.36</v>
      </c>
      <c r="R229" t="n">
        <v>135.87</v>
      </c>
      <c r="S229" t="n">
        <v>102.58</v>
      </c>
      <c r="T229" t="n">
        <v>12554.26</v>
      </c>
      <c r="U229" t="n">
        <v>0.75</v>
      </c>
      <c r="V229" t="n">
        <v>0.88</v>
      </c>
      <c r="W229" t="n">
        <v>12.3</v>
      </c>
      <c r="X229" t="n">
        <v>0.73</v>
      </c>
      <c r="Y229" t="n">
        <v>1</v>
      </c>
      <c r="Z229" t="n">
        <v>10</v>
      </c>
    </row>
    <row r="230">
      <c r="A230" t="n">
        <v>13</v>
      </c>
      <c r="B230" t="n">
        <v>50</v>
      </c>
      <c r="C230" t="inlineStr">
        <is>
          <t xml:space="preserve">CONCLUIDO	</t>
        </is>
      </c>
      <c r="D230" t="n">
        <v>2.2047</v>
      </c>
      <c r="E230" t="n">
        <v>45.36</v>
      </c>
      <c r="F230" t="n">
        <v>42.9</v>
      </c>
      <c r="G230" t="n">
        <v>135.47</v>
      </c>
      <c r="H230" t="n">
        <v>1.99</v>
      </c>
      <c r="I230" t="n">
        <v>19</v>
      </c>
      <c r="J230" t="n">
        <v>124.18</v>
      </c>
      <c r="K230" t="n">
        <v>41.65</v>
      </c>
      <c r="L230" t="n">
        <v>14</v>
      </c>
      <c r="M230" t="n">
        <v>16</v>
      </c>
      <c r="N230" t="n">
        <v>18.53</v>
      </c>
      <c r="O230" t="n">
        <v>15549.15</v>
      </c>
      <c r="P230" t="n">
        <v>348.36</v>
      </c>
      <c r="Q230" t="n">
        <v>796.37</v>
      </c>
      <c r="R230" t="n">
        <v>134.12</v>
      </c>
      <c r="S230" t="n">
        <v>102.58</v>
      </c>
      <c r="T230" t="n">
        <v>11688.76</v>
      </c>
      <c r="U230" t="n">
        <v>0.76</v>
      </c>
      <c r="V230" t="n">
        <v>0.88</v>
      </c>
      <c r="W230" t="n">
        <v>12.31</v>
      </c>
      <c r="X230" t="n">
        <v>0.6899999999999999</v>
      </c>
      <c r="Y230" t="n">
        <v>1</v>
      </c>
      <c r="Z230" t="n">
        <v>10</v>
      </c>
    </row>
    <row r="231">
      <c r="A231" t="n">
        <v>14</v>
      </c>
      <c r="B231" t="n">
        <v>50</v>
      </c>
      <c r="C231" t="inlineStr">
        <is>
          <t xml:space="preserve">CONCLUIDO	</t>
        </is>
      </c>
      <c r="D231" t="n">
        <v>2.208</v>
      </c>
      <c r="E231" t="n">
        <v>45.29</v>
      </c>
      <c r="F231" t="n">
        <v>42.85</v>
      </c>
      <c r="G231" t="n">
        <v>142.85</v>
      </c>
      <c r="H231" t="n">
        <v>2.11</v>
      </c>
      <c r="I231" t="n">
        <v>18</v>
      </c>
      <c r="J231" t="n">
        <v>125.49</v>
      </c>
      <c r="K231" t="n">
        <v>41.65</v>
      </c>
      <c r="L231" t="n">
        <v>15</v>
      </c>
      <c r="M231" t="n">
        <v>10</v>
      </c>
      <c r="N231" t="n">
        <v>18.84</v>
      </c>
      <c r="O231" t="n">
        <v>15711.24</v>
      </c>
      <c r="P231" t="n">
        <v>344.12</v>
      </c>
      <c r="Q231" t="n">
        <v>796.34</v>
      </c>
      <c r="R231" t="n">
        <v>132.41</v>
      </c>
      <c r="S231" t="n">
        <v>102.58</v>
      </c>
      <c r="T231" t="n">
        <v>10835.84</v>
      </c>
      <c r="U231" t="n">
        <v>0.77</v>
      </c>
      <c r="V231" t="n">
        <v>0.88</v>
      </c>
      <c r="W231" t="n">
        <v>12.31</v>
      </c>
      <c r="X231" t="n">
        <v>0.64</v>
      </c>
      <c r="Y231" t="n">
        <v>1</v>
      </c>
      <c r="Z231" t="n">
        <v>10</v>
      </c>
    </row>
    <row r="232">
      <c r="A232" t="n">
        <v>15</v>
      </c>
      <c r="B232" t="n">
        <v>50</v>
      </c>
      <c r="C232" t="inlineStr">
        <is>
          <t xml:space="preserve">CONCLUIDO	</t>
        </is>
      </c>
      <c r="D232" t="n">
        <v>2.2106</v>
      </c>
      <c r="E232" t="n">
        <v>45.24</v>
      </c>
      <c r="F232" t="n">
        <v>42.82</v>
      </c>
      <c r="G232" t="n">
        <v>151.14</v>
      </c>
      <c r="H232" t="n">
        <v>2.23</v>
      </c>
      <c r="I232" t="n">
        <v>17</v>
      </c>
      <c r="J232" t="n">
        <v>126.81</v>
      </c>
      <c r="K232" t="n">
        <v>41.65</v>
      </c>
      <c r="L232" t="n">
        <v>16</v>
      </c>
      <c r="M232" t="n">
        <v>3</v>
      </c>
      <c r="N232" t="n">
        <v>19.16</v>
      </c>
      <c r="O232" t="n">
        <v>15873.8</v>
      </c>
      <c r="P232" t="n">
        <v>341.55</v>
      </c>
      <c r="Q232" t="n">
        <v>796.42</v>
      </c>
      <c r="R232" t="n">
        <v>131.45</v>
      </c>
      <c r="S232" t="n">
        <v>102.58</v>
      </c>
      <c r="T232" t="n">
        <v>10361.76</v>
      </c>
      <c r="U232" t="n">
        <v>0.78</v>
      </c>
      <c r="V232" t="n">
        <v>0.88</v>
      </c>
      <c r="W232" t="n">
        <v>12.31</v>
      </c>
      <c r="X232" t="n">
        <v>0.61</v>
      </c>
      <c r="Y232" t="n">
        <v>1</v>
      </c>
      <c r="Z232" t="n">
        <v>10</v>
      </c>
    </row>
    <row r="233">
      <c r="A233" t="n">
        <v>16</v>
      </c>
      <c r="B233" t="n">
        <v>50</v>
      </c>
      <c r="C233" t="inlineStr">
        <is>
          <t xml:space="preserve">CONCLUIDO	</t>
        </is>
      </c>
      <c r="D233" t="n">
        <v>2.2103</v>
      </c>
      <c r="E233" t="n">
        <v>45.24</v>
      </c>
      <c r="F233" t="n">
        <v>42.83</v>
      </c>
      <c r="G233" t="n">
        <v>151.16</v>
      </c>
      <c r="H233" t="n">
        <v>2.34</v>
      </c>
      <c r="I233" t="n">
        <v>17</v>
      </c>
      <c r="J233" t="n">
        <v>128.13</v>
      </c>
      <c r="K233" t="n">
        <v>41.65</v>
      </c>
      <c r="L233" t="n">
        <v>17</v>
      </c>
      <c r="M233" t="n">
        <v>0</v>
      </c>
      <c r="N233" t="n">
        <v>19.48</v>
      </c>
      <c r="O233" t="n">
        <v>16036.82</v>
      </c>
      <c r="P233" t="n">
        <v>344.48</v>
      </c>
      <c r="Q233" t="n">
        <v>796.4</v>
      </c>
      <c r="R233" t="n">
        <v>131.43</v>
      </c>
      <c r="S233" t="n">
        <v>102.58</v>
      </c>
      <c r="T233" t="n">
        <v>10351.93</v>
      </c>
      <c r="U233" t="n">
        <v>0.78</v>
      </c>
      <c r="V233" t="n">
        <v>0.88</v>
      </c>
      <c r="W233" t="n">
        <v>12.31</v>
      </c>
      <c r="X233" t="n">
        <v>0.62</v>
      </c>
      <c r="Y233" t="n">
        <v>1</v>
      </c>
      <c r="Z233" t="n">
        <v>10</v>
      </c>
    </row>
    <row r="234">
      <c r="A234" t="n">
        <v>0</v>
      </c>
      <c r="B234" t="n">
        <v>25</v>
      </c>
      <c r="C234" t="inlineStr">
        <is>
          <t xml:space="preserve">CONCLUIDO	</t>
        </is>
      </c>
      <c r="D234" t="n">
        <v>1.769</v>
      </c>
      <c r="E234" t="n">
        <v>56.53</v>
      </c>
      <c r="F234" t="n">
        <v>51.39</v>
      </c>
      <c r="G234" t="n">
        <v>12.79</v>
      </c>
      <c r="H234" t="n">
        <v>0.28</v>
      </c>
      <c r="I234" t="n">
        <v>241</v>
      </c>
      <c r="J234" t="n">
        <v>61.76</v>
      </c>
      <c r="K234" t="n">
        <v>28.92</v>
      </c>
      <c r="L234" t="n">
        <v>1</v>
      </c>
      <c r="M234" t="n">
        <v>239</v>
      </c>
      <c r="N234" t="n">
        <v>6.84</v>
      </c>
      <c r="O234" t="n">
        <v>7851.41</v>
      </c>
      <c r="P234" t="n">
        <v>332.09</v>
      </c>
      <c r="Q234" t="n">
        <v>797.1799999999999</v>
      </c>
      <c r="R234" t="n">
        <v>416.85</v>
      </c>
      <c r="S234" t="n">
        <v>102.58</v>
      </c>
      <c r="T234" t="n">
        <v>151942.98</v>
      </c>
      <c r="U234" t="n">
        <v>0.25</v>
      </c>
      <c r="V234" t="n">
        <v>0.73</v>
      </c>
      <c r="W234" t="n">
        <v>12.68</v>
      </c>
      <c r="X234" t="n">
        <v>9.16</v>
      </c>
      <c r="Y234" t="n">
        <v>1</v>
      </c>
      <c r="Z234" t="n">
        <v>10</v>
      </c>
    </row>
    <row r="235">
      <c r="A235" t="n">
        <v>1</v>
      </c>
      <c r="B235" t="n">
        <v>25</v>
      </c>
      <c r="C235" t="inlineStr">
        <is>
          <t xml:space="preserve">CONCLUIDO	</t>
        </is>
      </c>
      <c r="D235" t="n">
        <v>2.0267</v>
      </c>
      <c r="E235" t="n">
        <v>49.34</v>
      </c>
      <c r="F235" t="n">
        <v>46.09</v>
      </c>
      <c r="G235" t="n">
        <v>26.34</v>
      </c>
      <c r="H235" t="n">
        <v>0.55</v>
      </c>
      <c r="I235" t="n">
        <v>105</v>
      </c>
      <c r="J235" t="n">
        <v>62.92</v>
      </c>
      <c r="K235" t="n">
        <v>28.92</v>
      </c>
      <c r="L235" t="n">
        <v>2</v>
      </c>
      <c r="M235" t="n">
        <v>103</v>
      </c>
      <c r="N235" t="n">
        <v>7</v>
      </c>
      <c r="O235" t="n">
        <v>7994.37</v>
      </c>
      <c r="P235" t="n">
        <v>288.88</v>
      </c>
      <c r="Q235" t="n">
        <v>796.6799999999999</v>
      </c>
      <c r="R235" t="n">
        <v>240.36</v>
      </c>
      <c r="S235" t="n">
        <v>102.58</v>
      </c>
      <c r="T235" t="n">
        <v>64377.13</v>
      </c>
      <c r="U235" t="n">
        <v>0.43</v>
      </c>
      <c r="V235" t="n">
        <v>0.82</v>
      </c>
      <c r="W235" t="n">
        <v>12.44</v>
      </c>
      <c r="X235" t="n">
        <v>3.87</v>
      </c>
      <c r="Y235" t="n">
        <v>1</v>
      </c>
      <c r="Z235" t="n">
        <v>10</v>
      </c>
    </row>
    <row r="236">
      <c r="A236" t="n">
        <v>2</v>
      </c>
      <c r="B236" t="n">
        <v>25</v>
      </c>
      <c r="C236" t="inlineStr">
        <is>
          <t xml:space="preserve">CONCLUIDO	</t>
        </is>
      </c>
      <c r="D236" t="n">
        <v>2.1095</v>
      </c>
      <c r="E236" t="n">
        <v>47.4</v>
      </c>
      <c r="F236" t="n">
        <v>44.69</v>
      </c>
      <c r="G236" t="n">
        <v>40.63</v>
      </c>
      <c r="H236" t="n">
        <v>0.8100000000000001</v>
      </c>
      <c r="I236" t="n">
        <v>66</v>
      </c>
      <c r="J236" t="n">
        <v>64.08</v>
      </c>
      <c r="K236" t="n">
        <v>28.92</v>
      </c>
      <c r="L236" t="n">
        <v>3</v>
      </c>
      <c r="M236" t="n">
        <v>64</v>
      </c>
      <c r="N236" t="n">
        <v>7.16</v>
      </c>
      <c r="O236" t="n">
        <v>8137.65</v>
      </c>
      <c r="P236" t="n">
        <v>270.54</v>
      </c>
      <c r="Q236" t="n">
        <v>796.61</v>
      </c>
      <c r="R236" t="n">
        <v>193.47</v>
      </c>
      <c r="S236" t="n">
        <v>102.58</v>
      </c>
      <c r="T236" t="n">
        <v>41127.33</v>
      </c>
      <c r="U236" t="n">
        <v>0.53</v>
      </c>
      <c r="V236" t="n">
        <v>0.84</v>
      </c>
      <c r="W236" t="n">
        <v>12.39</v>
      </c>
      <c r="X236" t="n">
        <v>2.47</v>
      </c>
      <c r="Y236" t="n">
        <v>1</v>
      </c>
      <c r="Z236" t="n">
        <v>10</v>
      </c>
    </row>
    <row r="237">
      <c r="A237" t="n">
        <v>3</v>
      </c>
      <c r="B237" t="n">
        <v>25</v>
      </c>
      <c r="C237" t="inlineStr">
        <is>
          <t xml:space="preserve">CONCLUIDO	</t>
        </is>
      </c>
      <c r="D237" t="n">
        <v>2.1551</v>
      </c>
      <c r="E237" t="n">
        <v>46.4</v>
      </c>
      <c r="F237" t="n">
        <v>43.95</v>
      </c>
      <c r="G237" t="n">
        <v>56.11</v>
      </c>
      <c r="H237" t="n">
        <v>1.07</v>
      </c>
      <c r="I237" t="n">
        <v>47</v>
      </c>
      <c r="J237" t="n">
        <v>65.25</v>
      </c>
      <c r="K237" t="n">
        <v>28.92</v>
      </c>
      <c r="L237" t="n">
        <v>4</v>
      </c>
      <c r="M237" t="n">
        <v>45</v>
      </c>
      <c r="N237" t="n">
        <v>7.33</v>
      </c>
      <c r="O237" t="n">
        <v>8281.25</v>
      </c>
      <c r="P237" t="n">
        <v>255.54</v>
      </c>
      <c r="Q237" t="n">
        <v>796.41</v>
      </c>
      <c r="R237" t="n">
        <v>169.39</v>
      </c>
      <c r="S237" t="n">
        <v>102.58</v>
      </c>
      <c r="T237" t="n">
        <v>29183.88</v>
      </c>
      <c r="U237" t="n">
        <v>0.61</v>
      </c>
      <c r="V237" t="n">
        <v>0.86</v>
      </c>
      <c r="W237" t="n">
        <v>12.35</v>
      </c>
      <c r="X237" t="n">
        <v>1.74</v>
      </c>
      <c r="Y237" t="n">
        <v>1</v>
      </c>
      <c r="Z237" t="n">
        <v>10</v>
      </c>
    </row>
    <row r="238">
      <c r="A238" t="n">
        <v>4</v>
      </c>
      <c r="B238" t="n">
        <v>25</v>
      </c>
      <c r="C238" t="inlineStr">
        <is>
          <t xml:space="preserve">CONCLUIDO	</t>
        </is>
      </c>
      <c r="D238" t="n">
        <v>2.1798</v>
      </c>
      <c r="E238" t="n">
        <v>45.88</v>
      </c>
      <c r="F238" t="n">
        <v>43.57</v>
      </c>
      <c r="G238" t="n">
        <v>70.65000000000001</v>
      </c>
      <c r="H238" t="n">
        <v>1.31</v>
      </c>
      <c r="I238" t="n">
        <v>37</v>
      </c>
      <c r="J238" t="n">
        <v>66.42</v>
      </c>
      <c r="K238" t="n">
        <v>28.92</v>
      </c>
      <c r="L238" t="n">
        <v>5</v>
      </c>
      <c r="M238" t="n">
        <v>31</v>
      </c>
      <c r="N238" t="n">
        <v>7.49</v>
      </c>
      <c r="O238" t="n">
        <v>8425.16</v>
      </c>
      <c r="P238" t="n">
        <v>243.17</v>
      </c>
      <c r="Q238" t="n">
        <v>796.49</v>
      </c>
      <c r="R238" t="n">
        <v>156.34</v>
      </c>
      <c r="S238" t="n">
        <v>102.58</v>
      </c>
      <c r="T238" t="n">
        <v>22707.62</v>
      </c>
      <c r="U238" t="n">
        <v>0.66</v>
      </c>
      <c r="V238" t="n">
        <v>0.86</v>
      </c>
      <c r="W238" t="n">
        <v>12.34</v>
      </c>
      <c r="X238" t="n">
        <v>1.35</v>
      </c>
      <c r="Y238" t="n">
        <v>1</v>
      </c>
      <c r="Z238" t="n">
        <v>10</v>
      </c>
    </row>
    <row r="239">
      <c r="A239" t="n">
        <v>5</v>
      </c>
      <c r="B239" t="n">
        <v>25</v>
      </c>
      <c r="C239" t="inlineStr">
        <is>
          <t xml:space="preserve">CONCLUIDO	</t>
        </is>
      </c>
      <c r="D239" t="n">
        <v>2.188</v>
      </c>
      <c r="E239" t="n">
        <v>45.7</v>
      </c>
      <c r="F239" t="n">
        <v>43.45</v>
      </c>
      <c r="G239" t="n">
        <v>79</v>
      </c>
      <c r="H239" t="n">
        <v>1.55</v>
      </c>
      <c r="I239" t="n">
        <v>33</v>
      </c>
      <c r="J239" t="n">
        <v>67.59</v>
      </c>
      <c r="K239" t="n">
        <v>28.92</v>
      </c>
      <c r="L239" t="n">
        <v>6</v>
      </c>
      <c r="M239" t="n">
        <v>1</v>
      </c>
      <c r="N239" t="n">
        <v>7.66</v>
      </c>
      <c r="O239" t="n">
        <v>8569.4</v>
      </c>
      <c r="P239" t="n">
        <v>240.26</v>
      </c>
      <c r="Q239" t="n">
        <v>796.55</v>
      </c>
      <c r="R239" t="n">
        <v>150.97</v>
      </c>
      <c r="S239" t="n">
        <v>102.58</v>
      </c>
      <c r="T239" t="n">
        <v>20041.99</v>
      </c>
      <c r="U239" t="n">
        <v>0.68</v>
      </c>
      <c r="V239" t="n">
        <v>0.87</v>
      </c>
      <c r="W239" t="n">
        <v>12.37</v>
      </c>
      <c r="X239" t="n">
        <v>1.23</v>
      </c>
      <c r="Y239" t="n">
        <v>1</v>
      </c>
      <c r="Z239" t="n">
        <v>10</v>
      </c>
    </row>
    <row r="240">
      <c r="A240" t="n">
        <v>6</v>
      </c>
      <c r="B240" t="n">
        <v>25</v>
      </c>
      <c r="C240" t="inlineStr">
        <is>
          <t xml:space="preserve">CONCLUIDO	</t>
        </is>
      </c>
      <c r="D240" t="n">
        <v>2.1879</v>
      </c>
      <c r="E240" t="n">
        <v>45.71</v>
      </c>
      <c r="F240" t="n">
        <v>43.45</v>
      </c>
      <c r="G240" t="n">
        <v>79</v>
      </c>
      <c r="H240" t="n">
        <v>1.78</v>
      </c>
      <c r="I240" t="n">
        <v>33</v>
      </c>
      <c r="J240" t="n">
        <v>68.76000000000001</v>
      </c>
      <c r="K240" t="n">
        <v>28.92</v>
      </c>
      <c r="L240" t="n">
        <v>7</v>
      </c>
      <c r="M240" t="n">
        <v>0</v>
      </c>
      <c r="N240" t="n">
        <v>7.83</v>
      </c>
      <c r="O240" t="n">
        <v>8713.950000000001</v>
      </c>
      <c r="P240" t="n">
        <v>244.02</v>
      </c>
      <c r="Q240" t="n">
        <v>796.52</v>
      </c>
      <c r="R240" t="n">
        <v>150.94</v>
      </c>
      <c r="S240" t="n">
        <v>102.58</v>
      </c>
      <c r="T240" t="n">
        <v>20026.75</v>
      </c>
      <c r="U240" t="n">
        <v>0.68</v>
      </c>
      <c r="V240" t="n">
        <v>0.87</v>
      </c>
      <c r="W240" t="n">
        <v>12.37</v>
      </c>
      <c r="X240" t="n">
        <v>1.24</v>
      </c>
      <c r="Y240" t="n">
        <v>1</v>
      </c>
      <c r="Z240" t="n">
        <v>10</v>
      </c>
    </row>
    <row r="241">
      <c r="A241" t="n">
        <v>0</v>
      </c>
      <c r="B241" t="n">
        <v>85</v>
      </c>
      <c r="C241" t="inlineStr">
        <is>
          <t xml:space="preserve">CONCLUIDO	</t>
        </is>
      </c>
      <c r="D241" t="n">
        <v>1.1037</v>
      </c>
      <c r="E241" t="n">
        <v>90.59999999999999</v>
      </c>
      <c r="F241" t="n">
        <v>67.02</v>
      </c>
      <c r="G241" t="n">
        <v>6.42</v>
      </c>
      <c r="H241" t="n">
        <v>0.11</v>
      </c>
      <c r="I241" t="n">
        <v>626</v>
      </c>
      <c r="J241" t="n">
        <v>167.88</v>
      </c>
      <c r="K241" t="n">
        <v>51.39</v>
      </c>
      <c r="L241" t="n">
        <v>1</v>
      </c>
      <c r="M241" t="n">
        <v>624</v>
      </c>
      <c r="N241" t="n">
        <v>30.49</v>
      </c>
      <c r="O241" t="n">
        <v>20939.59</v>
      </c>
      <c r="P241" t="n">
        <v>858.4299999999999</v>
      </c>
      <c r="Q241" t="n">
        <v>798.1799999999999</v>
      </c>
      <c r="R241" t="n">
        <v>939.91</v>
      </c>
      <c r="S241" t="n">
        <v>102.58</v>
      </c>
      <c r="T241" t="n">
        <v>411549.3</v>
      </c>
      <c r="U241" t="n">
        <v>0.11</v>
      </c>
      <c r="V241" t="n">
        <v>0.5600000000000001</v>
      </c>
      <c r="W241" t="n">
        <v>13.32</v>
      </c>
      <c r="X241" t="n">
        <v>24.76</v>
      </c>
      <c r="Y241" t="n">
        <v>1</v>
      </c>
      <c r="Z241" t="n">
        <v>10</v>
      </c>
    </row>
    <row r="242">
      <c r="A242" t="n">
        <v>1</v>
      </c>
      <c r="B242" t="n">
        <v>85</v>
      </c>
      <c r="C242" t="inlineStr">
        <is>
          <t xml:space="preserve">CONCLUIDO	</t>
        </is>
      </c>
      <c r="D242" t="n">
        <v>1.6197</v>
      </c>
      <c r="E242" t="n">
        <v>61.74</v>
      </c>
      <c r="F242" t="n">
        <v>51.3</v>
      </c>
      <c r="G242" t="n">
        <v>12.93</v>
      </c>
      <c r="H242" t="n">
        <v>0.21</v>
      </c>
      <c r="I242" t="n">
        <v>238</v>
      </c>
      <c r="J242" t="n">
        <v>169.33</v>
      </c>
      <c r="K242" t="n">
        <v>51.39</v>
      </c>
      <c r="L242" t="n">
        <v>2</v>
      </c>
      <c r="M242" t="n">
        <v>236</v>
      </c>
      <c r="N242" t="n">
        <v>30.94</v>
      </c>
      <c r="O242" t="n">
        <v>21118.46</v>
      </c>
      <c r="P242" t="n">
        <v>655.8200000000001</v>
      </c>
      <c r="Q242" t="n">
        <v>796.89</v>
      </c>
      <c r="R242" t="n">
        <v>414.15</v>
      </c>
      <c r="S242" t="n">
        <v>102.58</v>
      </c>
      <c r="T242" t="n">
        <v>150605.61</v>
      </c>
      <c r="U242" t="n">
        <v>0.25</v>
      </c>
      <c r="V242" t="n">
        <v>0.73</v>
      </c>
      <c r="W242" t="n">
        <v>12.67</v>
      </c>
      <c r="X242" t="n">
        <v>9.07</v>
      </c>
      <c r="Y242" t="n">
        <v>1</v>
      </c>
      <c r="Z242" t="n">
        <v>10</v>
      </c>
    </row>
    <row r="243">
      <c r="A243" t="n">
        <v>2</v>
      </c>
      <c r="B243" t="n">
        <v>85</v>
      </c>
      <c r="C243" t="inlineStr">
        <is>
          <t xml:space="preserve">CONCLUIDO	</t>
        </is>
      </c>
      <c r="D243" t="n">
        <v>1.8152</v>
      </c>
      <c r="E243" t="n">
        <v>55.09</v>
      </c>
      <c r="F243" t="n">
        <v>47.73</v>
      </c>
      <c r="G243" t="n">
        <v>19.48</v>
      </c>
      <c r="H243" t="n">
        <v>0.31</v>
      </c>
      <c r="I243" t="n">
        <v>147</v>
      </c>
      <c r="J243" t="n">
        <v>170.79</v>
      </c>
      <c r="K243" t="n">
        <v>51.39</v>
      </c>
      <c r="L243" t="n">
        <v>3</v>
      </c>
      <c r="M243" t="n">
        <v>145</v>
      </c>
      <c r="N243" t="n">
        <v>31.4</v>
      </c>
      <c r="O243" t="n">
        <v>21297.94</v>
      </c>
      <c r="P243" t="n">
        <v>608.12</v>
      </c>
      <c r="Q243" t="n">
        <v>796.6799999999999</v>
      </c>
      <c r="R243" t="n">
        <v>295.39</v>
      </c>
      <c r="S243" t="n">
        <v>102.58</v>
      </c>
      <c r="T243" t="n">
        <v>91682.07000000001</v>
      </c>
      <c r="U243" t="n">
        <v>0.35</v>
      </c>
      <c r="V243" t="n">
        <v>0.79</v>
      </c>
      <c r="W243" t="n">
        <v>12.51</v>
      </c>
      <c r="X243" t="n">
        <v>5.51</v>
      </c>
      <c r="Y243" t="n">
        <v>1</v>
      </c>
      <c r="Z243" t="n">
        <v>10</v>
      </c>
    </row>
    <row r="244">
      <c r="A244" t="n">
        <v>3</v>
      </c>
      <c r="B244" t="n">
        <v>85</v>
      </c>
      <c r="C244" t="inlineStr">
        <is>
          <t xml:space="preserve">CONCLUIDO	</t>
        </is>
      </c>
      <c r="D244" t="n">
        <v>1.9144</v>
      </c>
      <c r="E244" t="n">
        <v>52.23</v>
      </c>
      <c r="F244" t="n">
        <v>46.24</v>
      </c>
      <c r="G244" t="n">
        <v>25.93</v>
      </c>
      <c r="H244" t="n">
        <v>0.41</v>
      </c>
      <c r="I244" t="n">
        <v>107</v>
      </c>
      <c r="J244" t="n">
        <v>172.25</v>
      </c>
      <c r="K244" t="n">
        <v>51.39</v>
      </c>
      <c r="L244" t="n">
        <v>4</v>
      </c>
      <c r="M244" t="n">
        <v>105</v>
      </c>
      <c r="N244" t="n">
        <v>31.86</v>
      </c>
      <c r="O244" t="n">
        <v>21478.05</v>
      </c>
      <c r="P244" t="n">
        <v>586.75</v>
      </c>
      <c r="Q244" t="n">
        <v>796.66</v>
      </c>
      <c r="R244" t="n">
        <v>245.17</v>
      </c>
      <c r="S244" t="n">
        <v>102.58</v>
      </c>
      <c r="T244" t="n">
        <v>66772.46000000001</v>
      </c>
      <c r="U244" t="n">
        <v>0.42</v>
      </c>
      <c r="V244" t="n">
        <v>0.8100000000000001</v>
      </c>
      <c r="W244" t="n">
        <v>12.45</v>
      </c>
      <c r="X244" t="n">
        <v>4.02</v>
      </c>
      <c r="Y244" t="n">
        <v>1</v>
      </c>
      <c r="Z244" t="n">
        <v>10</v>
      </c>
    </row>
    <row r="245">
      <c r="A245" t="n">
        <v>4</v>
      </c>
      <c r="B245" t="n">
        <v>85</v>
      </c>
      <c r="C245" t="inlineStr">
        <is>
          <t xml:space="preserve">CONCLUIDO	</t>
        </is>
      </c>
      <c r="D245" t="n">
        <v>1.9778</v>
      </c>
      <c r="E245" t="n">
        <v>50.56</v>
      </c>
      <c r="F245" t="n">
        <v>45.34</v>
      </c>
      <c r="G245" t="n">
        <v>32.39</v>
      </c>
      <c r="H245" t="n">
        <v>0.51</v>
      </c>
      <c r="I245" t="n">
        <v>84</v>
      </c>
      <c r="J245" t="n">
        <v>173.71</v>
      </c>
      <c r="K245" t="n">
        <v>51.39</v>
      </c>
      <c r="L245" t="n">
        <v>5</v>
      </c>
      <c r="M245" t="n">
        <v>82</v>
      </c>
      <c r="N245" t="n">
        <v>32.32</v>
      </c>
      <c r="O245" t="n">
        <v>21658.78</v>
      </c>
      <c r="P245" t="n">
        <v>573.14</v>
      </c>
      <c r="Q245" t="n">
        <v>796.58</v>
      </c>
      <c r="R245" t="n">
        <v>215.28</v>
      </c>
      <c r="S245" t="n">
        <v>102.58</v>
      </c>
      <c r="T245" t="n">
        <v>51941.29</v>
      </c>
      <c r="U245" t="n">
        <v>0.48</v>
      </c>
      <c r="V245" t="n">
        <v>0.83</v>
      </c>
      <c r="W245" t="n">
        <v>12.42</v>
      </c>
      <c r="X245" t="n">
        <v>3.12</v>
      </c>
      <c r="Y245" t="n">
        <v>1</v>
      </c>
      <c r="Z245" t="n">
        <v>10</v>
      </c>
    </row>
    <row r="246">
      <c r="A246" t="n">
        <v>5</v>
      </c>
      <c r="B246" t="n">
        <v>85</v>
      </c>
      <c r="C246" t="inlineStr">
        <is>
          <t xml:space="preserve">CONCLUIDO	</t>
        </is>
      </c>
      <c r="D246" t="n">
        <v>2.02</v>
      </c>
      <c r="E246" t="n">
        <v>49.51</v>
      </c>
      <c r="F246" t="n">
        <v>44.79</v>
      </c>
      <c r="G246" t="n">
        <v>38.95</v>
      </c>
      <c r="H246" t="n">
        <v>0.61</v>
      </c>
      <c r="I246" t="n">
        <v>69</v>
      </c>
      <c r="J246" t="n">
        <v>175.18</v>
      </c>
      <c r="K246" t="n">
        <v>51.39</v>
      </c>
      <c r="L246" t="n">
        <v>6</v>
      </c>
      <c r="M246" t="n">
        <v>67</v>
      </c>
      <c r="N246" t="n">
        <v>32.79</v>
      </c>
      <c r="O246" t="n">
        <v>21840.16</v>
      </c>
      <c r="P246" t="n">
        <v>563.91</v>
      </c>
      <c r="Q246" t="n">
        <v>796.47</v>
      </c>
      <c r="R246" t="n">
        <v>197.18</v>
      </c>
      <c r="S246" t="n">
        <v>102.58</v>
      </c>
      <c r="T246" t="n">
        <v>42965.21</v>
      </c>
      <c r="U246" t="n">
        <v>0.52</v>
      </c>
      <c r="V246" t="n">
        <v>0.84</v>
      </c>
      <c r="W246" t="n">
        <v>12.39</v>
      </c>
      <c r="X246" t="n">
        <v>2.58</v>
      </c>
      <c r="Y246" t="n">
        <v>1</v>
      </c>
      <c r="Z246" t="n">
        <v>10</v>
      </c>
    </row>
    <row r="247">
      <c r="A247" t="n">
        <v>6</v>
      </c>
      <c r="B247" t="n">
        <v>85</v>
      </c>
      <c r="C247" t="inlineStr">
        <is>
          <t xml:space="preserve">CONCLUIDO	</t>
        </is>
      </c>
      <c r="D247" t="n">
        <v>2.0523</v>
      </c>
      <c r="E247" t="n">
        <v>48.73</v>
      </c>
      <c r="F247" t="n">
        <v>44.39</v>
      </c>
      <c r="G247" t="n">
        <v>45.92</v>
      </c>
      <c r="H247" t="n">
        <v>0.7</v>
      </c>
      <c r="I247" t="n">
        <v>58</v>
      </c>
      <c r="J247" t="n">
        <v>176.66</v>
      </c>
      <c r="K247" t="n">
        <v>51.39</v>
      </c>
      <c r="L247" t="n">
        <v>7</v>
      </c>
      <c r="M247" t="n">
        <v>56</v>
      </c>
      <c r="N247" t="n">
        <v>33.27</v>
      </c>
      <c r="O247" t="n">
        <v>22022.17</v>
      </c>
      <c r="P247" t="n">
        <v>556.73</v>
      </c>
      <c r="Q247" t="n">
        <v>796.54</v>
      </c>
      <c r="R247" t="n">
        <v>183.75</v>
      </c>
      <c r="S247" t="n">
        <v>102.58</v>
      </c>
      <c r="T247" t="n">
        <v>36306.02</v>
      </c>
      <c r="U247" t="n">
        <v>0.5600000000000001</v>
      </c>
      <c r="V247" t="n">
        <v>0.85</v>
      </c>
      <c r="W247" t="n">
        <v>12.37</v>
      </c>
      <c r="X247" t="n">
        <v>2.17</v>
      </c>
      <c r="Y247" t="n">
        <v>1</v>
      </c>
      <c r="Z247" t="n">
        <v>10</v>
      </c>
    </row>
    <row r="248">
      <c r="A248" t="n">
        <v>7</v>
      </c>
      <c r="B248" t="n">
        <v>85</v>
      </c>
      <c r="C248" t="inlineStr">
        <is>
          <t xml:space="preserve">CONCLUIDO	</t>
        </is>
      </c>
      <c r="D248" t="n">
        <v>2.0746</v>
      </c>
      <c r="E248" t="n">
        <v>48.2</v>
      </c>
      <c r="F248" t="n">
        <v>44.1</v>
      </c>
      <c r="G248" t="n">
        <v>51.88</v>
      </c>
      <c r="H248" t="n">
        <v>0.8</v>
      </c>
      <c r="I248" t="n">
        <v>51</v>
      </c>
      <c r="J248" t="n">
        <v>178.14</v>
      </c>
      <c r="K248" t="n">
        <v>51.39</v>
      </c>
      <c r="L248" t="n">
        <v>8</v>
      </c>
      <c r="M248" t="n">
        <v>49</v>
      </c>
      <c r="N248" t="n">
        <v>33.75</v>
      </c>
      <c r="O248" t="n">
        <v>22204.83</v>
      </c>
      <c r="P248" t="n">
        <v>550.6900000000001</v>
      </c>
      <c r="Q248" t="n">
        <v>796.41</v>
      </c>
      <c r="R248" t="n">
        <v>174.33</v>
      </c>
      <c r="S248" t="n">
        <v>102.58</v>
      </c>
      <c r="T248" t="n">
        <v>31634.4</v>
      </c>
      <c r="U248" t="n">
        <v>0.59</v>
      </c>
      <c r="V248" t="n">
        <v>0.85</v>
      </c>
      <c r="W248" t="n">
        <v>12.35</v>
      </c>
      <c r="X248" t="n">
        <v>1.89</v>
      </c>
      <c r="Y248" t="n">
        <v>1</v>
      </c>
      <c r="Z248" t="n">
        <v>10</v>
      </c>
    </row>
    <row r="249">
      <c r="A249" t="n">
        <v>8</v>
      </c>
      <c r="B249" t="n">
        <v>85</v>
      </c>
      <c r="C249" t="inlineStr">
        <is>
          <t xml:space="preserve">CONCLUIDO	</t>
        </is>
      </c>
      <c r="D249" t="n">
        <v>2.0939</v>
      </c>
      <c r="E249" t="n">
        <v>47.76</v>
      </c>
      <c r="F249" t="n">
        <v>43.86</v>
      </c>
      <c r="G249" t="n">
        <v>58.48</v>
      </c>
      <c r="H249" t="n">
        <v>0.89</v>
      </c>
      <c r="I249" t="n">
        <v>45</v>
      </c>
      <c r="J249" t="n">
        <v>179.63</v>
      </c>
      <c r="K249" t="n">
        <v>51.39</v>
      </c>
      <c r="L249" t="n">
        <v>9</v>
      </c>
      <c r="M249" t="n">
        <v>43</v>
      </c>
      <c r="N249" t="n">
        <v>34.24</v>
      </c>
      <c r="O249" t="n">
        <v>22388.15</v>
      </c>
      <c r="P249" t="n">
        <v>545.46</v>
      </c>
      <c r="Q249" t="n">
        <v>796.46</v>
      </c>
      <c r="R249" t="n">
        <v>166.25</v>
      </c>
      <c r="S249" t="n">
        <v>102.58</v>
      </c>
      <c r="T249" t="n">
        <v>27624.59</v>
      </c>
      <c r="U249" t="n">
        <v>0.62</v>
      </c>
      <c r="V249" t="n">
        <v>0.86</v>
      </c>
      <c r="W249" t="n">
        <v>12.34</v>
      </c>
      <c r="X249" t="n">
        <v>1.64</v>
      </c>
      <c r="Y249" t="n">
        <v>1</v>
      </c>
      <c r="Z249" t="n">
        <v>10</v>
      </c>
    </row>
    <row r="250">
      <c r="A250" t="n">
        <v>9</v>
      </c>
      <c r="B250" t="n">
        <v>85</v>
      </c>
      <c r="C250" t="inlineStr">
        <is>
          <t xml:space="preserve">CONCLUIDO	</t>
        </is>
      </c>
      <c r="D250" t="n">
        <v>2.109</v>
      </c>
      <c r="E250" t="n">
        <v>47.42</v>
      </c>
      <c r="F250" t="n">
        <v>43.69</v>
      </c>
      <c r="G250" t="n">
        <v>65.53</v>
      </c>
      <c r="H250" t="n">
        <v>0.98</v>
      </c>
      <c r="I250" t="n">
        <v>40</v>
      </c>
      <c r="J250" t="n">
        <v>181.12</v>
      </c>
      <c r="K250" t="n">
        <v>51.39</v>
      </c>
      <c r="L250" t="n">
        <v>10</v>
      </c>
      <c r="M250" t="n">
        <v>38</v>
      </c>
      <c r="N250" t="n">
        <v>34.73</v>
      </c>
      <c r="O250" t="n">
        <v>22572.13</v>
      </c>
      <c r="P250" t="n">
        <v>541.15</v>
      </c>
      <c r="Q250" t="n">
        <v>796.47</v>
      </c>
      <c r="R250" t="n">
        <v>160.59</v>
      </c>
      <c r="S250" t="n">
        <v>102.58</v>
      </c>
      <c r="T250" t="n">
        <v>24818.3</v>
      </c>
      <c r="U250" t="n">
        <v>0.64</v>
      </c>
      <c r="V250" t="n">
        <v>0.86</v>
      </c>
      <c r="W250" t="n">
        <v>12.34</v>
      </c>
      <c r="X250" t="n">
        <v>1.47</v>
      </c>
      <c r="Y250" t="n">
        <v>1</v>
      </c>
      <c r="Z250" t="n">
        <v>10</v>
      </c>
    </row>
    <row r="251">
      <c r="A251" t="n">
        <v>10</v>
      </c>
      <c r="B251" t="n">
        <v>85</v>
      </c>
      <c r="C251" t="inlineStr">
        <is>
          <t xml:space="preserve">CONCLUIDO	</t>
        </is>
      </c>
      <c r="D251" t="n">
        <v>2.1219</v>
      </c>
      <c r="E251" t="n">
        <v>47.13</v>
      </c>
      <c r="F251" t="n">
        <v>43.53</v>
      </c>
      <c r="G251" t="n">
        <v>72.56</v>
      </c>
      <c r="H251" t="n">
        <v>1.07</v>
      </c>
      <c r="I251" t="n">
        <v>36</v>
      </c>
      <c r="J251" t="n">
        <v>182.62</v>
      </c>
      <c r="K251" t="n">
        <v>51.39</v>
      </c>
      <c r="L251" t="n">
        <v>11</v>
      </c>
      <c r="M251" t="n">
        <v>34</v>
      </c>
      <c r="N251" t="n">
        <v>35.22</v>
      </c>
      <c r="O251" t="n">
        <v>22756.91</v>
      </c>
      <c r="P251" t="n">
        <v>536.49</v>
      </c>
      <c r="Q251" t="n">
        <v>796.45</v>
      </c>
      <c r="R251" t="n">
        <v>155.21</v>
      </c>
      <c r="S251" t="n">
        <v>102.58</v>
      </c>
      <c r="T251" t="n">
        <v>22146.42</v>
      </c>
      <c r="U251" t="n">
        <v>0.66</v>
      </c>
      <c r="V251" t="n">
        <v>0.86</v>
      </c>
      <c r="W251" t="n">
        <v>12.33</v>
      </c>
      <c r="X251" t="n">
        <v>1.32</v>
      </c>
      <c r="Y251" t="n">
        <v>1</v>
      </c>
      <c r="Z251" t="n">
        <v>10</v>
      </c>
    </row>
    <row r="252">
      <c r="A252" t="n">
        <v>11</v>
      </c>
      <c r="B252" t="n">
        <v>85</v>
      </c>
      <c r="C252" t="inlineStr">
        <is>
          <t xml:space="preserve">CONCLUIDO	</t>
        </is>
      </c>
      <c r="D252" t="n">
        <v>2.1325</v>
      </c>
      <c r="E252" t="n">
        <v>46.89</v>
      </c>
      <c r="F252" t="n">
        <v>43.4</v>
      </c>
      <c r="G252" t="n">
        <v>78.91</v>
      </c>
      <c r="H252" t="n">
        <v>1.16</v>
      </c>
      <c r="I252" t="n">
        <v>33</v>
      </c>
      <c r="J252" t="n">
        <v>184.12</v>
      </c>
      <c r="K252" t="n">
        <v>51.39</v>
      </c>
      <c r="L252" t="n">
        <v>12</v>
      </c>
      <c r="M252" t="n">
        <v>31</v>
      </c>
      <c r="N252" t="n">
        <v>35.73</v>
      </c>
      <c r="O252" t="n">
        <v>22942.24</v>
      </c>
      <c r="P252" t="n">
        <v>533</v>
      </c>
      <c r="Q252" t="n">
        <v>796.4299999999999</v>
      </c>
      <c r="R252" t="n">
        <v>151.39</v>
      </c>
      <c r="S252" t="n">
        <v>102.58</v>
      </c>
      <c r="T252" t="n">
        <v>20251.39</v>
      </c>
      <c r="U252" t="n">
        <v>0.68</v>
      </c>
      <c r="V252" t="n">
        <v>0.87</v>
      </c>
      <c r="W252" t="n">
        <v>12.31</v>
      </c>
      <c r="X252" t="n">
        <v>1.19</v>
      </c>
      <c r="Y252" t="n">
        <v>1</v>
      </c>
      <c r="Z252" t="n">
        <v>10</v>
      </c>
    </row>
    <row r="253">
      <c r="A253" t="n">
        <v>12</v>
      </c>
      <c r="B253" t="n">
        <v>85</v>
      </c>
      <c r="C253" t="inlineStr">
        <is>
          <t xml:space="preserve">CONCLUIDO	</t>
        </is>
      </c>
      <c r="D253" t="n">
        <v>2.1395</v>
      </c>
      <c r="E253" t="n">
        <v>46.74</v>
      </c>
      <c r="F253" t="n">
        <v>43.32</v>
      </c>
      <c r="G253" t="n">
        <v>83.84</v>
      </c>
      <c r="H253" t="n">
        <v>1.24</v>
      </c>
      <c r="I253" t="n">
        <v>31</v>
      </c>
      <c r="J253" t="n">
        <v>185.63</v>
      </c>
      <c r="K253" t="n">
        <v>51.39</v>
      </c>
      <c r="L253" t="n">
        <v>13</v>
      </c>
      <c r="M253" t="n">
        <v>29</v>
      </c>
      <c r="N253" t="n">
        <v>36.24</v>
      </c>
      <c r="O253" t="n">
        <v>23128.27</v>
      </c>
      <c r="P253" t="n">
        <v>529.54</v>
      </c>
      <c r="Q253" t="n">
        <v>796.37</v>
      </c>
      <c r="R253" t="n">
        <v>148.41</v>
      </c>
      <c r="S253" t="n">
        <v>102.58</v>
      </c>
      <c r="T253" t="n">
        <v>18771.29</v>
      </c>
      <c r="U253" t="n">
        <v>0.6899999999999999</v>
      </c>
      <c r="V253" t="n">
        <v>0.87</v>
      </c>
      <c r="W253" t="n">
        <v>12.31</v>
      </c>
      <c r="X253" t="n">
        <v>1.1</v>
      </c>
      <c r="Y253" t="n">
        <v>1</v>
      </c>
      <c r="Z253" t="n">
        <v>10</v>
      </c>
    </row>
    <row r="254">
      <c r="A254" t="n">
        <v>13</v>
      </c>
      <c r="B254" t="n">
        <v>85</v>
      </c>
      <c r="C254" t="inlineStr">
        <is>
          <t xml:space="preserve">CONCLUIDO	</t>
        </is>
      </c>
      <c r="D254" t="n">
        <v>2.1493</v>
      </c>
      <c r="E254" t="n">
        <v>46.53</v>
      </c>
      <c r="F254" t="n">
        <v>43.21</v>
      </c>
      <c r="G254" t="n">
        <v>92.58</v>
      </c>
      <c r="H254" t="n">
        <v>1.33</v>
      </c>
      <c r="I254" t="n">
        <v>28</v>
      </c>
      <c r="J254" t="n">
        <v>187.14</v>
      </c>
      <c r="K254" t="n">
        <v>51.39</v>
      </c>
      <c r="L254" t="n">
        <v>14</v>
      </c>
      <c r="M254" t="n">
        <v>26</v>
      </c>
      <c r="N254" t="n">
        <v>36.75</v>
      </c>
      <c r="O254" t="n">
        <v>23314.98</v>
      </c>
      <c r="P254" t="n">
        <v>526.0700000000001</v>
      </c>
      <c r="Q254" t="n">
        <v>796.45</v>
      </c>
      <c r="R254" t="n">
        <v>144.39</v>
      </c>
      <c r="S254" t="n">
        <v>102.58</v>
      </c>
      <c r="T254" t="n">
        <v>16779.03</v>
      </c>
      <c r="U254" t="n">
        <v>0.71</v>
      </c>
      <c r="V254" t="n">
        <v>0.87</v>
      </c>
      <c r="W254" t="n">
        <v>12.32</v>
      </c>
      <c r="X254" t="n">
        <v>0.99</v>
      </c>
      <c r="Y254" t="n">
        <v>1</v>
      </c>
      <c r="Z254" t="n">
        <v>10</v>
      </c>
    </row>
    <row r="255">
      <c r="A255" t="n">
        <v>14</v>
      </c>
      <c r="B255" t="n">
        <v>85</v>
      </c>
      <c r="C255" t="inlineStr">
        <is>
          <t xml:space="preserve">CONCLUIDO	</t>
        </is>
      </c>
      <c r="D255" t="n">
        <v>2.1555</v>
      </c>
      <c r="E255" t="n">
        <v>46.39</v>
      </c>
      <c r="F255" t="n">
        <v>43.14</v>
      </c>
      <c r="G255" t="n">
        <v>99.55</v>
      </c>
      <c r="H255" t="n">
        <v>1.41</v>
      </c>
      <c r="I255" t="n">
        <v>26</v>
      </c>
      <c r="J255" t="n">
        <v>188.66</v>
      </c>
      <c r="K255" t="n">
        <v>51.39</v>
      </c>
      <c r="L255" t="n">
        <v>15</v>
      </c>
      <c r="M255" t="n">
        <v>24</v>
      </c>
      <c r="N255" t="n">
        <v>37.27</v>
      </c>
      <c r="O255" t="n">
        <v>23502.4</v>
      </c>
      <c r="P255" t="n">
        <v>522.39</v>
      </c>
      <c r="Q255" t="n">
        <v>796.42</v>
      </c>
      <c r="R255" t="n">
        <v>142.13</v>
      </c>
      <c r="S255" t="n">
        <v>102.58</v>
      </c>
      <c r="T255" t="n">
        <v>15658.65</v>
      </c>
      <c r="U255" t="n">
        <v>0.72</v>
      </c>
      <c r="V255" t="n">
        <v>0.87</v>
      </c>
      <c r="W255" t="n">
        <v>12.32</v>
      </c>
      <c r="X255" t="n">
        <v>0.93</v>
      </c>
      <c r="Y255" t="n">
        <v>1</v>
      </c>
      <c r="Z255" t="n">
        <v>10</v>
      </c>
    </row>
    <row r="256">
      <c r="A256" t="n">
        <v>15</v>
      </c>
      <c r="B256" t="n">
        <v>85</v>
      </c>
      <c r="C256" t="inlineStr">
        <is>
          <t xml:space="preserve">CONCLUIDO	</t>
        </is>
      </c>
      <c r="D256" t="n">
        <v>2.1587</v>
      </c>
      <c r="E256" t="n">
        <v>46.32</v>
      </c>
      <c r="F256" t="n">
        <v>43.1</v>
      </c>
      <c r="G256" t="n">
        <v>103.45</v>
      </c>
      <c r="H256" t="n">
        <v>1.49</v>
      </c>
      <c r="I256" t="n">
        <v>25</v>
      </c>
      <c r="J256" t="n">
        <v>190.19</v>
      </c>
      <c r="K256" t="n">
        <v>51.39</v>
      </c>
      <c r="L256" t="n">
        <v>16</v>
      </c>
      <c r="M256" t="n">
        <v>23</v>
      </c>
      <c r="N256" t="n">
        <v>37.79</v>
      </c>
      <c r="O256" t="n">
        <v>23690.52</v>
      </c>
      <c r="P256" t="n">
        <v>520.8200000000001</v>
      </c>
      <c r="Q256" t="n">
        <v>796.37</v>
      </c>
      <c r="R256" t="n">
        <v>141.07</v>
      </c>
      <c r="S256" t="n">
        <v>102.58</v>
      </c>
      <c r="T256" t="n">
        <v>15130.63</v>
      </c>
      <c r="U256" t="n">
        <v>0.73</v>
      </c>
      <c r="V256" t="n">
        <v>0.87</v>
      </c>
      <c r="W256" t="n">
        <v>12.31</v>
      </c>
      <c r="X256" t="n">
        <v>0.89</v>
      </c>
      <c r="Y256" t="n">
        <v>1</v>
      </c>
      <c r="Z256" t="n">
        <v>10</v>
      </c>
    </row>
    <row r="257">
      <c r="A257" t="n">
        <v>16</v>
      </c>
      <c r="B257" t="n">
        <v>85</v>
      </c>
      <c r="C257" t="inlineStr">
        <is>
          <t xml:space="preserve">CONCLUIDO	</t>
        </is>
      </c>
      <c r="D257" t="n">
        <v>2.1654</v>
      </c>
      <c r="E257" t="n">
        <v>46.18</v>
      </c>
      <c r="F257" t="n">
        <v>43.03</v>
      </c>
      <c r="G257" t="n">
        <v>112.25</v>
      </c>
      <c r="H257" t="n">
        <v>1.57</v>
      </c>
      <c r="I257" t="n">
        <v>23</v>
      </c>
      <c r="J257" t="n">
        <v>191.72</v>
      </c>
      <c r="K257" t="n">
        <v>51.39</v>
      </c>
      <c r="L257" t="n">
        <v>17</v>
      </c>
      <c r="M257" t="n">
        <v>21</v>
      </c>
      <c r="N257" t="n">
        <v>38.33</v>
      </c>
      <c r="O257" t="n">
        <v>23879.37</v>
      </c>
      <c r="P257" t="n">
        <v>517.24</v>
      </c>
      <c r="Q257" t="n">
        <v>796.41</v>
      </c>
      <c r="R257" t="n">
        <v>138.35</v>
      </c>
      <c r="S257" t="n">
        <v>102.58</v>
      </c>
      <c r="T257" t="n">
        <v>13782.72</v>
      </c>
      <c r="U257" t="n">
        <v>0.74</v>
      </c>
      <c r="V257" t="n">
        <v>0.87</v>
      </c>
      <c r="W257" t="n">
        <v>12.31</v>
      </c>
      <c r="X257" t="n">
        <v>0.8100000000000001</v>
      </c>
      <c r="Y257" t="n">
        <v>1</v>
      </c>
      <c r="Z257" t="n">
        <v>10</v>
      </c>
    </row>
    <row r="258">
      <c r="A258" t="n">
        <v>17</v>
      </c>
      <c r="B258" t="n">
        <v>85</v>
      </c>
      <c r="C258" t="inlineStr">
        <is>
          <t xml:space="preserve">CONCLUIDO	</t>
        </is>
      </c>
      <c r="D258" t="n">
        <v>2.1683</v>
      </c>
      <c r="E258" t="n">
        <v>46.12</v>
      </c>
      <c r="F258" t="n">
        <v>43</v>
      </c>
      <c r="G258" t="n">
        <v>117.27</v>
      </c>
      <c r="H258" t="n">
        <v>1.65</v>
      </c>
      <c r="I258" t="n">
        <v>22</v>
      </c>
      <c r="J258" t="n">
        <v>193.26</v>
      </c>
      <c r="K258" t="n">
        <v>51.39</v>
      </c>
      <c r="L258" t="n">
        <v>18</v>
      </c>
      <c r="M258" t="n">
        <v>20</v>
      </c>
      <c r="N258" t="n">
        <v>38.86</v>
      </c>
      <c r="O258" t="n">
        <v>24068.93</v>
      </c>
      <c r="P258" t="n">
        <v>514.88</v>
      </c>
      <c r="Q258" t="n">
        <v>796.39</v>
      </c>
      <c r="R258" t="n">
        <v>137.74</v>
      </c>
      <c r="S258" t="n">
        <v>102.58</v>
      </c>
      <c r="T258" t="n">
        <v>13483.62</v>
      </c>
      <c r="U258" t="n">
        <v>0.74</v>
      </c>
      <c r="V258" t="n">
        <v>0.87</v>
      </c>
      <c r="W258" t="n">
        <v>12.3</v>
      </c>
      <c r="X258" t="n">
        <v>0.79</v>
      </c>
      <c r="Y258" t="n">
        <v>1</v>
      </c>
      <c r="Z258" t="n">
        <v>10</v>
      </c>
    </row>
    <row r="259">
      <c r="A259" t="n">
        <v>18</v>
      </c>
      <c r="B259" t="n">
        <v>85</v>
      </c>
      <c r="C259" t="inlineStr">
        <is>
          <t xml:space="preserve">CONCLUIDO	</t>
        </is>
      </c>
      <c r="D259" t="n">
        <v>2.1713</v>
      </c>
      <c r="E259" t="n">
        <v>46.05</v>
      </c>
      <c r="F259" t="n">
        <v>42.97</v>
      </c>
      <c r="G259" t="n">
        <v>122.77</v>
      </c>
      <c r="H259" t="n">
        <v>1.73</v>
      </c>
      <c r="I259" t="n">
        <v>21</v>
      </c>
      <c r="J259" t="n">
        <v>194.8</v>
      </c>
      <c r="K259" t="n">
        <v>51.39</v>
      </c>
      <c r="L259" t="n">
        <v>19</v>
      </c>
      <c r="M259" t="n">
        <v>19</v>
      </c>
      <c r="N259" t="n">
        <v>39.41</v>
      </c>
      <c r="O259" t="n">
        <v>24259.23</v>
      </c>
      <c r="P259" t="n">
        <v>512.55</v>
      </c>
      <c r="Q259" t="n">
        <v>796.34</v>
      </c>
      <c r="R259" t="n">
        <v>136.64</v>
      </c>
      <c r="S259" t="n">
        <v>102.58</v>
      </c>
      <c r="T259" t="n">
        <v>12937.29</v>
      </c>
      <c r="U259" t="n">
        <v>0.75</v>
      </c>
      <c r="V259" t="n">
        <v>0.88</v>
      </c>
      <c r="W259" t="n">
        <v>12.31</v>
      </c>
      <c r="X259" t="n">
        <v>0.76</v>
      </c>
      <c r="Y259" t="n">
        <v>1</v>
      </c>
      <c r="Z259" t="n">
        <v>10</v>
      </c>
    </row>
    <row r="260">
      <c r="A260" t="n">
        <v>19</v>
      </c>
      <c r="B260" t="n">
        <v>85</v>
      </c>
      <c r="C260" t="inlineStr">
        <is>
          <t xml:space="preserve">CONCLUIDO	</t>
        </is>
      </c>
      <c r="D260" t="n">
        <v>2.1757</v>
      </c>
      <c r="E260" t="n">
        <v>45.96</v>
      </c>
      <c r="F260" t="n">
        <v>42.91</v>
      </c>
      <c r="G260" t="n">
        <v>128.74</v>
      </c>
      <c r="H260" t="n">
        <v>1.81</v>
      </c>
      <c r="I260" t="n">
        <v>20</v>
      </c>
      <c r="J260" t="n">
        <v>196.35</v>
      </c>
      <c r="K260" t="n">
        <v>51.39</v>
      </c>
      <c r="L260" t="n">
        <v>20</v>
      </c>
      <c r="M260" t="n">
        <v>18</v>
      </c>
      <c r="N260" t="n">
        <v>39.96</v>
      </c>
      <c r="O260" t="n">
        <v>24450.27</v>
      </c>
      <c r="P260" t="n">
        <v>509.4</v>
      </c>
      <c r="Q260" t="n">
        <v>796.37</v>
      </c>
      <c r="R260" t="n">
        <v>134.8</v>
      </c>
      <c r="S260" t="n">
        <v>102.58</v>
      </c>
      <c r="T260" t="n">
        <v>12024.06</v>
      </c>
      <c r="U260" t="n">
        <v>0.76</v>
      </c>
      <c r="V260" t="n">
        <v>0.88</v>
      </c>
      <c r="W260" t="n">
        <v>12.3</v>
      </c>
      <c r="X260" t="n">
        <v>0.7</v>
      </c>
      <c r="Y260" t="n">
        <v>1</v>
      </c>
      <c r="Z260" t="n">
        <v>10</v>
      </c>
    </row>
    <row r="261">
      <c r="A261" t="n">
        <v>20</v>
      </c>
      <c r="B261" t="n">
        <v>85</v>
      </c>
      <c r="C261" t="inlineStr">
        <is>
          <t xml:space="preserve">CONCLUIDO	</t>
        </is>
      </c>
      <c r="D261" t="n">
        <v>2.179</v>
      </c>
      <c r="E261" t="n">
        <v>45.89</v>
      </c>
      <c r="F261" t="n">
        <v>42.88</v>
      </c>
      <c r="G261" t="n">
        <v>135.4</v>
      </c>
      <c r="H261" t="n">
        <v>1.88</v>
      </c>
      <c r="I261" t="n">
        <v>19</v>
      </c>
      <c r="J261" t="n">
        <v>197.9</v>
      </c>
      <c r="K261" t="n">
        <v>51.39</v>
      </c>
      <c r="L261" t="n">
        <v>21</v>
      </c>
      <c r="M261" t="n">
        <v>17</v>
      </c>
      <c r="N261" t="n">
        <v>40.51</v>
      </c>
      <c r="O261" t="n">
        <v>24642.07</v>
      </c>
      <c r="P261" t="n">
        <v>505.42</v>
      </c>
      <c r="Q261" t="n">
        <v>796.33</v>
      </c>
      <c r="R261" t="n">
        <v>133.55</v>
      </c>
      <c r="S261" t="n">
        <v>102.58</v>
      </c>
      <c r="T261" t="n">
        <v>11404.15</v>
      </c>
      <c r="U261" t="n">
        <v>0.77</v>
      </c>
      <c r="V261" t="n">
        <v>0.88</v>
      </c>
      <c r="W261" t="n">
        <v>12.3</v>
      </c>
      <c r="X261" t="n">
        <v>0.66</v>
      </c>
      <c r="Y261" t="n">
        <v>1</v>
      </c>
      <c r="Z261" t="n">
        <v>10</v>
      </c>
    </row>
    <row r="262">
      <c r="A262" t="n">
        <v>21</v>
      </c>
      <c r="B262" t="n">
        <v>85</v>
      </c>
      <c r="C262" t="inlineStr">
        <is>
          <t xml:space="preserve">CONCLUIDO	</t>
        </is>
      </c>
      <c r="D262" t="n">
        <v>2.182</v>
      </c>
      <c r="E262" t="n">
        <v>45.83</v>
      </c>
      <c r="F262" t="n">
        <v>42.85</v>
      </c>
      <c r="G262" t="n">
        <v>142.82</v>
      </c>
      <c r="H262" t="n">
        <v>1.96</v>
      </c>
      <c r="I262" t="n">
        <v>18</v>
      </c>
      <c r="J262" t="n">
        <v>199.46</v>
      </c>
      <c r="K262" t="n">
        <v>51.39</v>
      </c>
      <c r="L262" t="n">
        <v>22</v>
      </c>
      <c r="M262" t="n">
        <v>16</v>
      </c>
      <c r="N262" t="n">
        <v>41.07</v>
      </c>
      <c r="O262" t="n">
        <v>24834.62</v>
      </c>
      <c r="P262" t="n">
        <v>505.23</v>
      </c>
      <c r="Q262" t="n">
        <v>796.35</v>
      </c>
      <c r="R262" t="n">
        <v>132.56</v>
      </c>
      <c r="S262" t="n">
        <v>102.58</v>
      </c>
      <c r="T262" t="n">
        <v>10911.8</v>
      </c>
      <c r="U262" t="n">
        <v>0.77</v>
      </c>
      <c r="V262" t="n">
        <v>0.88</v>
      </c>
      <c r="W262" t="n">
        <v>12.3</v>
      </c>
      <c r="X262" t="n">
        <v>0.63</v>
      </c>
      <c r="Y262" t="n">
        <v>1</v>
      </c>
      <c r="Z262" t="n">
        <v>10</v>
      </c>
    </row>
    <row r="263">
      <c r="A263" t="n">
        <v>22</v>
      </c>
      <c r="B263" t="n">
        <v>85</v>
      </c>
      <c r="C263" t="inlineStr">
        <is>
          <t xml:space="preserve">CONCLUIDO	</t>
        </is>
      </c>
      <c r="D263" t="n">
        <v>2.1853</v>
      </c>
      <c r="E263" t="n">
        <v>45.76</v>
      </c>
      <c r="F263" t="n">
        <v>42.81</v>
      </c>
      <c r="G263" t="n">
        <v>151.1</v>
      </c>
      <c r="H263" t="n">
        <v>2.03</v>
      </c>
      <c r="I263" t="n">
        <v>17</v>
      </c>
      <c r="J263" t="n">
        <v>201.03</v>
      </c>
      <c r="K263" t="n">
        <v>51.39</v>
      </c>
      <c r="L263" t="n">
        <v>23</v>
      </c>
      <c r="M263" t="n">
        <v>15</v>
      </c>
      <c r="N263" t="n">
        <v>41.64</v>
      </c>
      <c r="O263" t="n">
        <v>25027.94</v>
      </c>
      <c r="P263" t="n">
        <v>501.31</v>
      </c>
      <c r="Q263" t="n">
        <v>796.4</v>
      </c>
      <c r="R263" t="n">
        <v>131.22</v>
      </c>
      <c r="S263" t="n">
        <v>102.58</v>
      </c>
      <c r="T263" t="n">
        <v>10247.87</v>
      </c>
      <c r="U263" t="n">
        <v>0.78</v>
      </c>
      <c r="V263" t="n">
        <v>0.88</v>
      </c>
      <c r="W263" t="n">
        <v>12.3</v>
      </c>
      <c r="X263" t="n">
        <v>0.6</v>
      </c>
      <c r="Y263" t="n">
        <v>1</v>
      </c>
      <c r="Z263" t="n">
        <v>10</v>
      </c>
    </row>
    <row r="264">
      <c r="A264" t="n">
        <v>23</v>
      </c>
      <c r="B264" t="n">
        <v>85</v>
      </c>
      <c r="C264" t="inlineStr">
        <is>
          <t xml:space="preserve">CONCLUIDO	</t>
        </is>
      </c>
      <c r="D264" t="n">
        <v>2.1889</v>
      </c>
      <c r="E264" t="n">
        <v>45.68</v>
      </c>
      <c r="F264" t="n">
        <v>42.77</v>
      </c>
      <c r="G264" t="n">
        <v>160.39</v>
      </c>
      <c r="H264" t="n">
        <v>2.1</v>
      </c>
      <c r="I264" t="n">
        <v>16</v>
      </c>
      <c r="J264" t="n">
        <v>202.61</v>
      </c>
      <c r="K264" t="n">
        <v>51.39</v>
      </c>
      <c r="L264" t="n">
        <v>24</v>
      </c>
      <c r="M264" t="n">
        <v>14</v>
      </c>
      <c r="N264" t="n">
        <v>42.21</v>
      </c>
      <c r="O264" t="n">
        <v>25222.04</v>
      </c>
      <c r="P264" t="n">
        <v>497.5</v>
      </c>
      <c r="Q264" t="n">
        <v>796.34</v>
      </c>
      <c r="R264" t="n">
        <v>129.85</v>
      </c>
      <c r="S264" t="n">
        <v>102.58</v>
      </c>
      <c r="T264" t="n">
        <v>9565.23</v>
      </c>
      <c r="U264" t="n">
        <v>0.79</v>
      </c>
      <c r="V264" t="n">
        <v>0.88</v>
      </c>
      <c r="W264" t="n">
        <v>12.3</v>
      </c>
      <c r="X264" t="n">
        <v>0.5600000000000001</v>
      </c>
      <c r="Y264" t="n">
        <v>1</v>
      </c>
      <c r="Z264" t="n">
        <v>10</v>
      </c>
    </row>
    <row r="265">
      <c r="A265" t="n">
        <v>24</v>
      </c>
      <c r="B265" t="n">
        <v>85</v>
      </c>
      <c r="C265" t="inlineStr">
        <is>
          <t xml:space="preserve">CONCLUIDO	</t>
        </is>
      </c>
      <c r="D265" t="n">
        <v>2.1889</v>
      </c>
      <c r="E265" t="n">
        <v>45.68</v>
      </c>
      <c r="F265" t="n">
        <v>42.77</v>
      </c>
      <c r="G265" t="n">
        <v>160.39</v>
      </c>
      <c r="H265" t="n">
        <v>2.17</v>
      </c>
      <c r="I265" t="n">
        <v>16</v>
      </c>
      <c r="J265" t="n">
        <v>204.19</v>
      </c>
      <c r="K265" t="n">
        <v>51.39</v>
      </c>
      <c r="L265" t="n">
        <v>25</v>
      </c>
      <c r="M265" t="n">
        <v>14</v>
      </c>
      <c r="N265" t="n">
        <v>42.79</v>
      </c>
      <c r="O265" t="n">
        <v>25417.05</v>
      </c>
      <c r="P265" t="n">
        <v>495.58</v>
      </c>
      <c r="Q265" t="n">
        <v>796.37</v>
      </c>
      <c r="R265" t="n">
        <v>130.14</v>
      </c>
      <c r="S265" t="n">
        <v>102.58</v>
      </c>
      <c r="T265" t="n">
        <v>9710.51</v>
      </c>
      <c r="U265" t="n">
        <v>0.79</v>
      </c>
      <c r="V265" t="n">
        <v>0.88</v>
      </c>
      <c r="W265" t="n">
        <v>12.29</v>
      </c>
      <c r="X265" t="n">
        <v>0.5600000000000001</v>
      </c>
      <c r="Y265" t="n">
        <v>1</v>
      </c>
      <c r="Z265" t="n">
        <v>10</v>
      </c>
    </row>
    <row r="266">
      <c r="A266" t="n">
        <v>25</v>
      </c>
      <c r="B266" t="n">
        <v>85</v>
      </c>
      <c r="C266" t="inlineStr">
        <is>
          <t xml:space="preserve">CONCLUIDO	</t>
        </is>
      </c>
      <c r="D266" t="n">
        <v>2.1919</v>
      </c>
      <c r="E266" t="n">
        <v>45.62</v>
      </c>
      <c r="F266" t="n">
        <v>42.74</v>
      </c>
      <c r="G266" t="n">
        <v>170.97</v>
      </c>
      <c r="H266" t="n">
        <v>2.24</v>
      </c>
      <c r="I266" t="n">
        <v>15</v>
      </c>
      <c r="J266" t="n">
        <v>205.77</v>
      </c>
      <c r="K266" t="n">
        <v>51.39</v>
      </c>
      <c r="L266" t="n">
        <v>26</v>
      </c>
      <c r="M266" t="n">
        <v>13</v>
      </c>
      <c r="N266" t="n">
        <v>43.38</v>
      </c>
      <c r="O266" t="n">
        <v>25612.75</v>
      </c>
      <c r="P266" t="n">
        <v>494.44</v>
      </c>
      <c r="Q266" t="n">
        <v>796.33</v>
      </c>
      <c r="R266" t="n">
        <v>129.04</v>
      </c>
      <c r="S266" t="n">
        <v>102.58</v>
      </c>
      <c r="T266" t="n">
        <v>9168.950000000001</v>
      </c>
      <c r="U266" t="n">
        <v>0.79</v>
      </c>
      <c r="V266" t="n">
        <v>0.88</v>
      </c>
      <c r="W266" t="n">
        <v>12.29</v>
      </c>
      <c r="X266" t="n">
        <v>0.53</v>
      </c>
      <c r="Y266" t="n">
        <v>1</v>
      </c>
      <c r="Z266" t="n">
        <v>10</v>
      </c>
    </row>
    <row r="267">
      <c r="A267" t="n">
        <v>26</v>
      </c>
      <c r="B267" t="n">
        <v>85</v>
      </c>
      <c r="C267" t="inlineStr">
        <is>
          <t xml:space="preserve">CONCLUIDO	</t>
        </is>
      </c>
      <c r="D267" t="n">
        <v>2.1966</v>
      </c>
      <c r="E267" t="n">
        <v>45.52</v>
      </c>
      <c r="F267" t="n">
        <v>42.68</v>
      </c>
      <c r="G267" t="n">
        <v>182.9</v>
      </c>
      <c r="H267" t="n">
        <v>2.31</v>
      </c>
      <c r="I267" t="n">
        <v>14</v>
      </c>
      <c r="J267" t="n">
        <v>207.37</v>
      </c>
      <c r="K267" t="n">
        <v>51.39</v>
      </c>
      <c r="L267" t="n">
        <v>27</v>
      </c>
      <c r="M267" t="n">
        <v>12</v>
      </c>
      <c r="N267" t="n">
        <v>43.97</v>
      </c>
      <c r="O267" t="n">
        <v>25809.25</v>
      </c>
      <c r="P267" t="n">
        <v>488.9</v>
      </c>
      <c r="Q267" t="n">
        <v>796.34</v>
      </c>
      <c r="R267" t="n">
        <v>126.88</v>
      </c>
      <c r="S267" t="n">
        <v>102.58</v>
      </c>
      <c r="T267" t="n">
        <v>8092.88</v>
      </c>
      <c r="U267" t="n">
        <v>0.8100000000000001</v>
      </c>
      <c r="V267" t="n">
        <v>0.88</v>
      </c>
      <c r="W267" t="n">
        <v>12.29</v>
      </c>
      <c r="X267" t="n">
        <v>0.47</v>
      </c>
      <c r="Y267" t="n">
        <v>1</v>
      </c>
      <c r="Z267" t="n">
        <v>10</v>
      </c>
    </row>
    <row r="268">
      <c r="A268" t="n">
        <v>27</v>
      </c>
      <c r="B268" t="n">
        <v>85</v>
      </c>
      <c r="C268" t="inlineStr">
        <is>
          <t xml:space="preserve">CONCLUIDO	</t>
        </is>
      </c>
      <c r="D268" t="n">
        <v>2.1961</v>
      </c>
      <c r="E268" t="n">
        <v>45.53</v>
      </c>
      <c r="F268" t="n">
        <v>42.69</v>
      </c>
      <c r="G268" t="n">
        <v>182.95</v>
      </c>
      <c r="H268" t="n">
        <v>2.38</v>
      </c>
      <c r="I268" t="n">
        <v>14</v>
      </c>
      <c r="J268" t="n">
        <v>208.97</v>
      </c>
      <c r="K268" t="n">
        <v>51.39</v>
      </c>
      <c r="L268" t="n">
        <v>28</v>
      </c>
      <c r="M268" t="n">
        <v>12</v>
      </c>
      <c r="N268" t="n">
        <v>44.57</v>
      </c>
      <c r="O268" t="n">
        <v>26006.56</v>
      </c>
      <c r="P268" t="n">
        <v>489.63</v>
      </c>
      <c r="Q268" t="n">
        <v>796.35</v>
      </c>
      <c r="R268" t="n">
        <v>127.27</v>
      </c>
      <c r="S268" t="n">
        <v>102.58</v>
      </c>
      <c r="T268" t="n">
        <v>8289.52</v>
      </c>
      <c r="U268" t="n">
        <v>0.8100000000000001</v>
      </c>
      <c r="V268" t="n">
        <v>0.88</v>
      </c>
      <c r="W268" t="n">
        <v>12.29</v>
      </c>
      <c r="X268" t="n">
        <v>0.47</v>
      </c>
      <c r="Y268" t="n">
        <v>1</v>
      </c>
      <c r="Z268" t="n">
        <v>10</v>
      </c>
    </row>
    <row r="269">
      <c r="A269" t="n">
        <v>28</v>
      </c>
      <c r="B269" t="n">
        <v>85</v>
      </c>
      <c r="C269" t="inlineStr">
        <is>
          <t xml:space="preserve">CONCLUIDO	</t>
        </is>
      </c>
      <c r="D269" t="n">
        <v>2.1999</v>
      </c>
      <c r="E269" t="n">
        <v>45.46</v>
      </c>
      <c r="F269" t="n">
        <v>42.64</v>
      </c>
      <c r="G269" t="n">
        <v>196.82</v>
      </c>
      <c r="H269" t="n">
        <v>2.45</v>
      </c>
      <c r="I269" t="n">
        <v>13</v>
      </c>
      <c r="J269" t="n">
        <v>210.57</v>
      </c>
      <c r="K269" t="n">
        <v>51.39</v>
      </c>
      <c r="L269" t="n">
        <v>29</v>
      </c>
      <c r="M269" t="n">
        <v>11</v>
      </c>
      <c r="N269" t="n">
        <v>45.18</v>
      </c>
      <c r="O269" t="n">
        <v>26204.71</v>
      </c>
      <c r="P269" t="n">
        <v>483.44</v>
      </c>
      <c r="Q269" t="n">
        <v>796.41</v>
      </c>
      <c r="R269" t="n">
        <v>125.55</v>
      </c>
      <c r="S269" t="n">
        <v>102.58</v>
      </c>
      <c r="T269" t="n">
        <v>7433.66</v>
      </c>
      <c r="U269" t="n">
        <v>0.82</v>
      </c>
      <c r="V269" t="n">
        <v>0.88</v>
      </c>
      <c r="W269" t="n">
        <v>12.3</v>
      </c>
      <c r="X269" t="n">
        <v>0.43</v>
      </c>
      <c r="Y269" t="n">
        <v>1</v>
      </c>
      <c r="Z269" t="n">
        <v>10</v>
      </c>
    </row>
    <row r="270">
      <c r="A270" t="n">
        <v>29</v>
      </c>
      <c r="B270" t="n">
        <v>85</v>
      </c>
      <c r="C270" t="inlineStr">
        <is>
          <t xml:space="preserve">CONCLUIDO	</t>
        </is>
      </c>
      <c r="D270" t="n">
        <v>2.1989</v>
      </c>
      <c r="E270" t="n">
        <v>45.48</v>
      </c>
      <c r="F270" t="n">
        <v>42.66</v>
      </c>
      <c r="G270" t="n">
        <v>196.91</v>
      </c>
      <c r="H270" t="n">
        <v>2.51</v>
      </c>
      <c r="I270" t="n">
        <v>13</v>
      </c>
      <c r="J270" t="n">
        <v>212.19</v>
      </c>
      <c r="K270" t="n">
        <v>51.39</v>
      </c>
      <c r="L270" t="n">
        <v>30</v>
      </c>
      <c r="M270" t="n">
        <v>11</v>
      </c>
      <c r="N270" t="n">
        <v>45.79</v>
      </c>
      <c r="O270" t="n">
        <v>26403.69</v>
      </c>
      <c r="P270" t="n">
        <v>486.36</v>
      </c>
      <c r="Q270" t="n">
        <v>796.36</v>
      </c>
      <c r="R270" t="n">
        <v>126.45</v>
      </c>
      <c r="S270" t="n">
        <v>102.58</v>
      </c>
      <c r="T270" t="n">
        <v>7884.24</v>
      </c>
      <c r="U270" t="n">
        <v>0.8100000000000001</v>
      </c>
      <c r="V270" t="n">
        <v>0.88</v>
      </c>
      <c r="W270" t="n">
        <v>12.29</v>
      </c>
      <c r="X270" t="n">
        <v>0.45</v>
      </c>
      <c r="Y270" t="n">
        <v>1</v>
      </c>
      <c r="Z270" t="n">
        <v>10</v>
      </c>
    </row>
    <row r="271">
      <c r="A271" t="n">
        <v>30</v>
      </c>
      <c r="B271" t="n">
        <v>85</v>
      </c>
      <c r="C271" t="inlineStr">
        <is>
          <t xml:space="preserve">CONCLUIDO	</t>
        </is>
      </c>
      <c r="D271" t="n">
        <v>2.1979</v>
      </c>
      <c r="E271" t="n">
        <v>45.5</v>
      </c>
      <c r="F271" t="n">
        <v>42.68</v>
      </c>
      <c r="G271" t="n">
        <v>197</v>
      </c>
      <c r="H271" t="n">
        <v>2.58</v>
      </c>
      <c r="I271" t="n">
        <v>13</v>
      </c>
      <c r="J271" t="n">
        <v>213.81</v>
      </c>
      <c r="K271" t="n">
        <v>51.39</v>
      </c>
      <c r="L271" t="n">
        <v>31</v>
      </c>
      <c r="M271" t="n">
        <v>11</v>
      </c>
      <c r="N271" t="n">
        <v>46.41</v>
      </c>
      <c r="O271" t="n">
        <v>26603.52</v>
      </c>
      <c r="P271" t="n">
        <v>480.58</v>
      </c>
      <c r="Q271" t="n">
        <v>796.39</v>
      </c>
      <c r="R271" t="n">
        <v>127.07</v>
      </c>
      <c r="S271" t="n">
        <v>102.58</v>
      </c>
      <c r="T271" t="n">
        <v>8189.95</v>
      </c>
      <c r="U271" t="n">
        <v>0.8100000000000001</v>
      </c>
      <c r="V271" t="n">
        <v>0.88</v>
      </c>
      <c r="W271" t="n">
        <v>12.29</v>
      </c>
      <c r="X271" t="n">
        <v>0.47</v>
      </c>
      <c r="Y271" t="n">
        <v>1</v>
      </c>
      <c r="Z271" t="n">
        <v>10</v>
      </c>
    </row>
    <row r="272">
      <c r="A272" t="n">
        <v>31</v>
      </c>
      <c r="B272" t="n">
        <v>85</v>
      </c>
      <c r="C272" t="inlineStr">
        <is>
          <t xml:space="preserve">CONCLUIDO	</t>
        </is>
      </c>
      <c r="D272" t="n">
        <v>2.2027</v>
      </c>
      <c r="E272" t="n">
        <v>45.4</v>
      </c>
      <c r="F272" t="n">
        <v>42.62</v>
      </c>
      <c r="G272" t="n">
        <v>213.09</v>
      </c>
      <c r="H272" t="n">
        <v>2.64</v>
      </c>
      <c r="I272" t="n">
        <v>12</v>
      </c>
      <c r="J272" t="n">
        <v>215.43</v>
      </c>
      <c r="K272" t="n">
        <v>51.39</v>
      </c>
      <c r="L272" t="n">
        <v>32</v>
      </c>
      <c r="M272" t="n">
        <v>10</v>
      </c>
      <c r="N272" t="n">
        <v>47.04</v>
      </c>
      <c r="O272" t="n">
        <v>26804.21</v>
      </c>
      <c r="P272" t="n">
        <v>478.77</v>
      </c>
      <c r="Q272" t="n">
        <v>796.34</v>
      </c>
      <c r="R272" t="n">
        <v>124.96</v>
      </c>
      <c r="S272" t="n">
        <v>102.58</v>
      </c>
      <c r="T272" t="n">
        <v>7144.39</v>
      </c>
      <c r="U272" t="n">
        <v>0.82</v>
      </c>
      <c r="V272" t="n">
        <v>0.88</v>
      </c>
      <c r="W272" t="n">
        <v>12.29</v>
      </c>
      <c r="X272" t="n">
        <v>0.41</v>
      </c>
      <c r="Y272" t="n">
        <v>1</v>
      </c>
      <c r="Z272" t="n">
        <v>10</v>
      </c>
    </row>
    <row r="273">
      <c r="A273" t="n">
        <v>32</v>
      </c>
      <c r="B273" t="n">
        <v>85</v>
      </c>
      <c r="C273" t="inlineStr">
        <is>
          <t xml:space="preserve">CONCLUIDO	</t>
        </is>
      </c>
      <c r="D273" t="n">
        <v>2.2029</v>
      </c>
      <c r="E273" t="n">
        <v>45.4</v>
      </c>
      <c r="F273" t="n">
        <v>42.62</v>
      </c>
      <c r="G273" t="n">
        <v>213.08</v>
      </c>
      <c r="H273" t="n">
        <v>2.7</v>
      </c>
      <c r="I273" t="n">
        <v>12</v>
      </c>
      <c r="J273" t="n">
        <v>217.07</v>
      </c>
      <c r="K273" t="n">
        <v>51.39</v>
      </c>
      <c r="L273" t="n">
        <v>33</v>
      </c>
      <c r="M273" t="n">
        <v>10</v>
      </c>
      <c r="N273" t="n">
        <v>47.68</v>
      </c>
      <c r="O273" t="n">
        <v>27005.77</v>
      </c>
      <c r="P273" t="n">
        <v>477.17</v>
      </c>
      <c r="Q273" t="n">
        <v>796.36</v>
      </c>
      <c r="R273" t="n">
        <v>124.92</v>
      </c>
      <c r="S273" t="n">
        <v>102.58</v>
      </c>
      <c r="T273" t="n">
        <v>7124.07</v>
      </c>
      <c r="U273" t="n">
        <v>0.82</v>
      </c>
      <c r="V273" t="n">
        <v>0.88</v>
      </c>
      <c r="W273" t="n">
        <v>12.29</v>
      </c>
      <c r="X273" t="n">
        <v>0.4</v>
      </c>
      <c r="Y273" t="n">
        <v>1</v>
      </c>
      <c r="Z273" t="n">
        <v>10</v>
      </c>
    </row>
    <row r="274">
      <c r="A274" t="n">
        <v>33</v>
      </c>
      <c r="B274" t="n">
        <v>85</v>
      </c>
      <c r="C274" t="inlineStr">
        <is>
          <t xml:space="preserve">CONCLUIDO	</t>
        </is>
      </c>
      <c r="D274" t="n">
        <v>2.206</v>
      </c>
      <c r="E274" t="n">
        <v>45.33</v>
      </c>
      <c r="F274" t="n">
        <v>42.59</v>
      </c>
      <c r="G274" t="n">
        <v>232.28</v>
      </c>
      <c r="H274" t="n">
        <v>2.76</v>
      </c>
      <c r="I274" t="n">
        <v>11</v>
      </c>
      <c r="J274" t="n">
        <v>218.71</v>
      </c>
      <c r="K274" t="n">
        <v>51.39</v>
      </c>
      <c r="L274" t="n">
        <v>34</v>
      </c>
      <c r="M274" t="n">
        <v>7</v>
      </c>
      <c r="N274" t="n">
        <v>48.32</v>
      </c>
      <c r="O274" t="n">
        <v>27208.22</v>
      </c>
      <c r="P274" t="n">
        <v>472.61</v>
      </c>
      <c r="Q274" t="n">
        <v>796.39</v>
      </c>
      <c r="R274" t="n">
        <v>123.61</v>
      </c>
      <c r="S274" t="n">
        <v>102.58</v>
      </c>
      <c r="T274" t="n">
        <v>6472.98</v>
      </c>
      <c r="U274" t="n">
        <v>0.83</v>
      </c>
      <c r="V274" t="n">
        <v>0.88</v>
      </c>
      <c r="W274" t="n">
        <v>12.29</v>
      </c>
      <c r="X274" t="n">
        <v>0.37</v>
      </c>
      <c r="Y274" t="n">
        <v>1</v>
      </c>
      <c r="Z274" t="n">
        <v>10</v>
      </c>
    </row>
    <row r="275">
      <c r="A275" t="n">
        <v>34</v>
      </c>
      <c r="B275" t="n">
        <v>85</v>
      </c>
      <c r="C275" t="inlineStr">
        <is>
          <t xml:space="preserve">CONCLUIDO	</t>
        </is>
      </c>
      <c r="D275" t="n">
        <v>2.2056</v>
      </c>
      <c r="E275" t="n">
        <v>45.34</v>
      </c>
      <c r="F275" t="n">
        <v>42.59</v>
      </c>
      <c r="G275" t="n">
        <v>232.33</v>
      </c>
      <c r="H275" t="n">
        <v>2.82</v>
      </c>
      <c r="I275" t="n">
        <v>11</v>
      </c>
      <c r="J275" t="n">
        <v>220.36</v>
      </c>
      <c r="K275" t="n">
        <v>51.39</v>
      </c>
      <c r="L275" t="n">
        <v>35</v>
      </c>
      <c r="M275" t="n">
        <v>7</v>
      </c>
      <c r="N275" t="n">
        <v>48.97</v>
      </c>
      <c r="O275" t="n">
        <v>27411.55</v>
      </c>
      <c r="P275" t="n">
        <v>474.16</v>
      </c>
      <c r="Q275" t="n">
        <v>796.39</v>
      </c>
      <c r="R275" t="n">
        <v>123.97</v>
      </c>
      <c r="S275" t="n">
        <v>102.58</v>
      </c>
      <c r="T275" t="n">
        <v>6651.93</v>
      </c>
      <c r="U275" t="n">
        <v>0.83</v>
      </c>
      <c r="V275" t="n">
        <v>0.88</v>
      </c>
      <c r="W275" t="n">
        <v>12.29</v>
      </c>
      <c r="X275" t="n">
        <v>0.38</v>
      </c>
      <c r="Y275" t="n">
        <v>1</v>
      </c>
      <c r="Z275" t="n">
        <v>10</v>
      </c>
    </row>
    <row r="276">
      <c r="A276" t="n">
        <v>35</v>
      </c>
      <c r="B276" t="n">
        <v>85</v>
      </c>
      <c r="C276" t="inlineStr">
        <is>
          <t xml:space="preserve">CONCLUIDO	</t>
        </is>
      </c>
      <c r="D276" t="n">
        <v>2.2056</v>
      </c>
      <c r="E276" t="n">
        <v>45.34</v>
      </c>
      <c r="F276" t="n">
        <v>42.59</v>
      </c>
      <c r="G276" t="n">
        <v>232.33</v>
      </c>
      <c r="H276" t="n">
        <v>2.88</v>
      </c>
      <c r="I276" t="n">
        <v>11</v>
      </c>
      <c r="J276" t="n">
        <v>222.01</v>
      </c>
      <c r="K276" t="n">
        <v>51.39</v>
      </c>
      <c r="L276" t="n">
        <v>36</v>
      </c>
      <c r="M276" t="n">
        <v>2</v>
      </c>
      <c r="N276" t="n">
        <v>49.62</v>
      </c>
      <c r="O276" t="n">
        <v>27615.8</v>
      </c>
      <c r="P276" t="n">
        <v>474.49</v>
      </c>
      <c r="Q276" t="n">
        <v>796.4</v>
      </c>
      <c r="R276" t="n">
        <v>123.79</v>
      </c>
      <c r="S276" t="n">
        <v>102.58</v>
      </c>
      <c r="T276" t="n">
        <v>6561.84</v>
      </c>
      <c r="U276" t="n">
        <v>0.83</v>
      </c>
      <c r="V276" t="n">
        <v>0.88</v>
      </c>
      <c r="W276" t="n">
        <v>12.3</v>
      </c>
      <c r="X276" t="n">
        <v>0.38</v>
      </c>
      <c r="Y276" t="n">
        <v>1</v>
      </c>
      <c r="Z276" t="n">
        <v>10</v>
      </c>
    </row>
    <row r="277">
      <c r="A277" t="n">
        <v>36</v>
      </c>
      <c r="B277" t="n">
        <v>85</v>
      </c>
      <c r="C277" t="inlineStr">
        <is>
          <t xml:space="preserve">CONCLUIDO	</t>
        </is>
      </c>
      <c r="D277" t="n">
        <v>2.2058</v>
      </c>
      <c r="E277" t="n">
        <v>45.33</v>
      </c>
      <c r="F277" t="n">
        <v>42.59</v>
      </c>
      <c r="G277" t="n">
        <v>232.31</v>
      </c>
      <c r="H277" t="n">
        <v>2.94</v>
      </c>
      <c r="I277" t="n">
        <v>11</v>
      </c>
      <c r="J277" t="n">
        <v>223.68</v>
      </c>
      <c r="K277" t="n">
        <v>51.39</v>
      </c>
      <c r="L277" t="n">
        <v>37</v>
      </c>
      <c r="M277" t="n">
        <v>2</v>
      </c>
      <c r="N277" t="n">
        <v>50.29</v>
      </c>
      <c r="O277" t="n">
        <v>27821.09</v>
      </c>
      <c r="P277" t="n">
        <v>476.11</v>
      </c>
      <c r="Q277" t="n">
        <v>796.46</v>
      </c>
      <c r="R277" t="n">
        <v>123.57</v>
      </c>
      <c r="S277" t="n">
        <v>102.58</v>
      </c>
      <c r="T277" t="n">
        <v>6454.18</v>
      </c>
      <c r="U277" t="n">
        <v>0.83</v>
      </c>
      <c r="V277" t="n">
        <v>0.88</v>
      </c>
      <c r="W277" t="n">
        <v>12.3</v>
      </c>
      <c r="X277" t="n">
        <v>0.38</v>
      </c>
      <c r="Y277" t="n">
        <v>1</v>
      </c>
      <c r="Z277" t="n">
        <v>10</v>
      </c>
    </row>
    <row r="278">
      <c r="A278" t="n">
        <v>37</v>
      </c>
      <c r="B278" t="n">
        <v>85</v>
      </c>
      <c r="C278" t="inlineStr">
        <is>
          <t xml:space="preserve">CONCLUIDO	</t>
        </is>
      </c>
      <c r="D278" t="n">
        <v>2.2049</v>
      </c>
      <c r="E278" t="n">
        <v>45.35</v>
      </c>
      <c r="F278" t="n">
        <v>42.61</v>
      </c>
      <c r="G278" t="n">
        <v>232.41</v>
      </c>
      <c r="H278" t="n">
        <v>3</v>
      </c>
      <c r="I278" t="n">
        <v>11</v>
      </c>
      <c r="J278" t="n">
        <v>225.35</v>
      </c>
      <c r="K278" t="n">
        <v>51.39</v>
      </c>
      <c r="L278" t="n">
        <v>38</v>
      </c>
      <c r="M278" t="n">
        <v>1</v>
      </c>
      <c r="N278" t="n">
        <v>50.96</v>
      </c>
      <c r="O278" t="n">
        <v>28027.19</v>
      </c>
      <c r="P278" t="n">
        <v>478.68</v>
      </c>
      <c r="Q278" t="n">
        <v>796.41</v>
      </c>
      <c r="R278" t="n">
        <v>124.24</v>
      </c>
      <c r="S278" t="n">
        <v>102.58</v>
      </c>
      <c r="T278" t="n">
        <v>6784.93</v>
      </c>
      <c r="U278" t="n">
        <v>0.83</v>
      </c>
      <c r="V278" t="n">
        <v>0.88</v>
      </c>
      <c r="W278" t="n">
        <v>12.3</v>
      </c>
      <c r="X278" t="n">
        <v>0.4</v>
      </c>
      <c r="Y278" t="n">
        <v>1</v>
      </c>
      <c r="Z278" t="n">
        <v>10</v>
      </c>
    </row>
    <row r="279">
      <c r="A279" t="n">
        <v>38</v>
      </c>
      <c r="B279" t="n">
        <v>85</v>
      </c>
      <c r="C279" t="inlineStr">
        <is>
          <t xml:space="preserve">CONCLUIDO	</t>
        </is>
      </c>
      <c r="D279" t="n">
        <v>2.2048</v>
      </c>
      <c r="E279" t="n">
        <v>45.36</v>
      </c>
      <c r="F279" t="n">
        <v>42.61</v>
      </c>
      <c r="G279" t="n">
        <v>232.42</v>
      </c>
      <c r="H279" t="n">
        <v>3.05</v>
      </c>
      <c r="I279" t="n">
        <v>11</v>
      </c>
      <c r="J279" t="n">
        <v>227.03</v>
      </c>
      <c r="K279" t="n">
        <v>51.39</v>
      </c>
      <c r="L279" t="n">
        <v>39</v>
      </c>
      <c r="M279" t="n">
        <v>0</v>
      </c>
      <c r="N279" t="n">
        <v>51.64</v>
      </c>
      <c r="O279" t="n">
        <v>28234.24</v>
      </c>
      <c r="P279" t="n">
        <v>481.85</v>
      </c>
      <c r="Q279" t="n">
        <v>796.39</v>
      </c>
      <c r="R279" t="n">
        <v>124.19</v>
      </c>
      <c r="S279" t="n">
        <v>102.58</v>
      </c>
      <c r="T279" t="n">
        <v>6763.43</v>
      </c>
      <c r="U279" t="n">
        <v>0.83</v>
      </c>
      <c r="V279" t="n">
        <v>0.88</v>
      </c>
      <c r="W279" t="n">
        <v>12.3</v>
      </c>
      <c r="X279" t="n">
        <v>0.4</v>
      </c>
      <c r="Y279" t="n">
        <v>1</v>
      </c>
      <c r="Z279" t="n">
        <v>10</v>
      </c>
    </row>
    <row r="280">
      <c r="A280" t="n">
        <v>0</v>
      </c>
      <c r="B280" t="n">
        <v>20</v>
      </c>
      <c r="C280" t="inlineStr">
        <is>
          <t xml:space="preserve">CONCLUIDO	</t>
        </is>
      </c>
      <c r="D280" t="n">
        <v>1.8466</v>
      </c>
      <c r="E280" t="n">
        <v>54.15</v>
      </c>
      <c r="F280" t="n">
        <v>49.92</v>
      </c>
      <c r="G280" t="n">
        <v>14.76</v>
      </c>
      <c r="H280" t="n">
        <v>0.34</v>
      </c>
      <c r="I280" t="n">
        <v>203</v>
      </c>
      <c r="J280" t="n">
        <v>51.33</v>
      </c>
      <c r="K280" t="n">
        <v>24.83</v>
      </c>
      <c r="L280" t="n">
        <v>1</v>
      </c>
      <c r="M280" t="n">
        <v>201</v>
      </c>
      <c r="N280" t="n">
        <v>5.51</v>
      </c>
      <c r="O280" t="n">
        <v>6564.78</v>
      </c>
      <c r="P280" t="n">
        <v>279.76</v>
      </c>
      <c r="Q280" t="n">
        <v>796.84</v>
      </c>
      <c r="R280" t="n">
        <v>367.82</v>
      </c>
      <c r="S280" t="n">
        <v>102.58</v>
      </c>
      <c r="T280" t="n">
        <v>127615.78</v>
      </c>
      <c r="U280" t="n">
        <v>0.28</v>
      </c>
      <c r="V280" t="n">
        <v>0.75</v>
      </c>
      <c r="W280" t="n">
        <v>12.62</v>
      </c>
      <c r="X280" t="n">
        <v>7.7</v>
      </c>
      <c r="Y280" t="n">
        <v>1</v>
      </c>
      <c r="Z280" t="n">
        <v>10</v>
      </c>
    </row>
    <row r="281">
      <c r="A281" t="n">
        <v>1</v>
      </c>
      <c r="B281" t="n">
        <v>20</v>
      </c>
      <c r="C281" t="inlineStr">
        <is>
          <t xml:space="preserve">CONCLUIDO	</t>
        </is>
      </c>
      <c r="D281" t="n">
        <v>2.0678</v>
      </c>
      <c r="E281" t="n">
        <v>48.36</v>
      </c>
      <c r="F281" t="n">
        <v>45.53</v>
      </c>
      <c r="G281" t="n">
        <v>30.69</v>
      </c>
      <c r="H281" t="n">
        <v>0.66</v>
      </c>
      <c r="I281" t="n">
        <v>89</v>
      </c>
      <c r="J281" t="n">
        <v>52.47</v>
      </c>
      <c r="K281" t="n">
        <v>24.83</v>
      </c>
      <c r="L281" t="n">
        <v>2</v>
      </c>
      <c r="M281" t="n">
        <v>87</v>
      </c>
      <c r="N281" t="n">
        <v>5.64</v>
      </c>
      <c r="O281" t="n">
        <v>6705.1</v>
      </c>
      <c r="P281" t="n">
        <v>243.88</v>
      </c>
      <c r="Q281" t="n">
        <v>796.52</v>
      </c>
      <c r="R281" t="n">
        <v>221.57</v>
      </c>
      <c r="S281" t="n">
        <v>102.58</v>
      </c>
      <c r="T281" t="n">
        <v>55064.67</v>
      </c>
      <c r="U281" t="n">
        <v>0.46</v>
      </c>
      <c r="V281" t="n">
        <v>0.83</v>
      </c>
      <c r="W281" t="n">
        <v>12.42</v>
      </c>
      <c r="X281" t="n">
        <v>3.31</v>
      </c>
      <c r="Y281" t="n">
        <v>1</v>
      </c>
      <c r="Z281" t="n">
        <v>10</v>
      </c>
    </row>
    <row r="282">
      <c r="A282" t="n">
        <v>2</v>
      </c>
      <c r="B282" t="n">
        <v>20</v>
      </c>
      <c r="C282" t="inlineStr">
        <is>
          <t xml:space="preserve">CONCLUIDO	</t>
        </is>
      </c>
      <c r="D282" t="n">
        <v>2.143</v>
      </c>
      <c r="E282" t="n">
        <v>46.66</v>
      </c>
      <c r="F282" t="n">
        <v>44.24</v>
      </c>
      <c r="G282" t="n">
        <v>48.27</v>
      </c>
      <c r="H282" t="n">
        <v>0.97</v>
      </c>
      <c r="I282" t="n">
        <v>55</v>
      </c>
      <c r="J282" t="n">
        <v>53.61</v>
      </c>
      <c r="K282" t="n">
        <v>24.83</v>
      </c>
      <c r="L282" t="n">
        <v>3</v>
      </c>
      <c r="M282" t="n">
        <v>53</v>
      </c>
      <c r="N282" t="n">
        <v>5.78</v>
      </c>
      <c r="O282" t="n">
        <v>6845.59</v>
      </c>
      <c r="P282" t="n">
        <v>224.59</v>
      </c>
      <c r="Q282" t="n">
        <v>796.55</v>
      </c>
      <c r="R282" t="n">
        <v>178.82</v>
      </c>
      <c r="S282" t="n">
        <v>102.58</v>
      </c>
      <c r="T282" t="n">
        <v>33855.44</v>
      </c>
      <c r="U282" t="n">
        <v>0.57</v>
      </c>
      <c r="V282" t="n">
        <v>0.85</v>
      </c>
      <c r="W282" t="n">
        <v>12.37</v>
      </c>
      <c r="X282" t="n">
        <v>2.03</v>
      </c>
      <c r="Y282" t="n">
        <v>1</v>
      </c>
      <c r="Z282" t="n">
        <v>10</v>
      </c>
    </row>
    <row r="283">
      <c r="A283" t="n">
        <v>3</v>
      </c>
      <c r="B283" t="n">
        <v>20</v>
      </c>
      <c r="C283" t="inlineStr">
        <is>
          <t xml:space="preserve">CONCLUIDO	</t>
        </is>
      </c>
      <c r="D283" t="n">
        <v>2.1715</v>
      </c>
      <c r="E283" t="n">
        <v>46.05</v>
      </c>
      <c r="F283" t="n">
        <v>43.79</v>
      </c>
      <c r="G283" t="n">
        <v>62.56</v>
      </c>
      <c r="H283" t="n">
        <v>1.27</v>
      </c>
      <c r="I283" t="n">
        <v>42</v>
      </c>
      <c r="J283" t="n">
        <v>54.75</v>
      </c>
      <c r="K283" t="n">
        <v>24.83</v>
      </c>
      <c r="L283" t="n">
        <v>4</v>
      </c>
      <c r="M283" t="n">
        <v>11</v>
      </c>
      <c r="N283" t="n">
        <v>5.92</v>
      </c>
      <c r="O283" t="n">
        <v>6986.39</v>
      </c>
      <c r="P283" t="n">
        <v>212.71</v>
      </c>
      <c r="Q283" t="n">
        <v>796.6</v>
      </c>
      <c r="R283" t="n">
        <v>162.68</v>
      </c>
      <c r="S283" t="n">
        <v>102.58</v>
      </c>
      <c r="T283" t="n">
        <v>25850.22</v>
      </c>
      <c r="U283" t="n">
        <v>0.63</v>
      </c>
      <c r="V283" t="n">
        <v>0.86</v>
      </c>
      <c r="W283" t="n">
        <v>12.38</v>
      </c>
      <c r="X283" t="n">
        <v>1.57</v>
      </c>
      <c r="Y283" t="n">
        <v>1</v>
      </c>
      <c r="Z283" t="n">
        <v>10</v>
      </c>
    </row>
    <row r="284">
      <c r="A284" t="n">
        <v>4</v>
      </c>
      <c r="B284" t="n">
        <v>20</v>
      </c>
      <c r="C284" t="inlineStr">
        <is>
          <t xml:space="preserve">CONCLUIDO	</t>
        </is>
      </c>
      <c r="D284" t="n">
        <v>2.1729</v>
      </c>
      <c r="E284" t="n">
        <v>46.02</v>
      </c>
      <c r="F284" t="n">
        <v>43.77</v>
      </c>
      <c r="G284" t="n">
        <v>64.06</v>
      </c>
      <c r="H284" t="n">
        <v>1.55</v>
      </c>
      <c r="I284" t="n">
        <v>41</v>
      </c>
      <c r="J284" t="n">
        <v>55.89</v>
      </c>
      <c r="K284" t="n">
        <v>24.83</v>
      </c>
      <c r="L284" t="n">
        <v>5</v>
      </c>
      <c r="M284" t="n">
        <v>0</v>
      </c>
      <c r="N284" t="n">
        <v>6.07</v>
      </c>
      <c r="O284" t="n">
        <v>7127.49</v>
      </c>
      <c r="P284" t="n">
        <v>215.85</v>
      </c>
      <c r="Q284" t="n">
        <v>796.63</v>
      </c>
      <c r="R284" t="n">
        <v>161.48</v>
      </c>
      <c r="S284" t="n">
        <v>102.58</v>
      </c>
      <c r="T284" t="n">
        <v>25259.38</v>
      </c>
      <c r="U284" t="n">
        <v>0.64</v>
      </c>
      <c r="V284" t="n">
        <v>0.86</v>
      </c>
      <c r="W284" t="n">
        <v>12.39</v>
      </c>
      <c r="X284" t="n">
        <v>1.56</v>
      </c>
      <c r="Y284" t="n">
        <v>1</v>
      </c>
      <c r="Z284" t="n">
        <v>10</v>
      </c>
    </row>
    <row r="285">
      <c r="A285" t="n">
        <v>0</v>
      </c>
      <c r="B285" t="n">
        <v>65</v>
      </c>
      <c r="C285" t="inlineStr">
        <is>
          <t xml:space="preserve">CONCLUIDO	</t>
        </is>
      </c>
      <c r="D285" t="n">
        <v>1.296</v>
      </c>
      <c r="E285" t="n">
        <v>77.16</v>
      </c>
      <c r="F285" t="n">
        <v>61.53</v>
      </c>
      <c r="G285" t="n">
        <v>7.47</v>
      </c>
      <c r="H285" t="n">
        <v>0.13</v>
      </c>
      <c r="I285" t="n">
        <v>494</v>
      </c>
      <c r="J285" t="n">
        <v>133.21</v>
      </c>
      <c r="K285" t="n">
        <v>46.47</v>
      </c>
      <c r="L285" t="n">
        <v>1</v>
      </c>
      <c r="M285" t="n">
        <v>492</v>
      </c>
      <c r="N285" t="n">
        <v>20.75</v>
      </c>
      <c r="O285" t="n">
        <v>16663.42</v>
      </c>
      <c r="P285" t="n">
        <v>678.59</v>
      </c>
      <c r="Q285" t="n">
        <v>798</v>
      </c>
      <c r="R285" t="n">
        <v>757.1</v>
      </c>
      <c r="S285" t="n">
        <v>102.58</v>
      </c>
      <c r="T285" t="n">
        <v>320804.09</v>
      </c>
      <c r="U285" t="n">
        <v>0.14</v>
      </c>
      <c r="V285" t="n">
        <v>0.61</v>
      </c>
      <c r="W285" t="n">
        <v>13.07</v>
      </c>
      <c r="X285" t="n">
        <v>19.28</v>
      </c>
      <c r="Y285" t="n">
        <v>1</v>
      </c>
      <c r="Z285" t="n">
        <v>10</v>
      </c>
    </row>
    <row r="286">
      <c r="A286" t="n">
        <v>1</v>
      </c>
      <c r="B286" t="n">
        <v>65</v>
      </c>
      <c r="C286" t="inlineStr">
        <is>
          <t xml:space="preserve">CONCLUIDO	</t>
        </is>
      </c>
      <c r="D286" t="n">
        <v>1.7461</v>
      </c>
      <c r="E286" t="n">
        <v>57.27</v>
      </c>
      <c r="F286" t="n">
        <v>49.7</v>
      </c>
      <c r="G286" t="n">
        <v>15.06</v>
      </c>
      <c r="H286" t="n">
        <v>0.26</v>
      </c>
      <c r="I286" t="n">
        <v>198</v>
      </c>
      <c r="J286" t="n">
        <v>134.55</v>
      </c>
      <c r="K286" t="n">
        <v>46.47</v>
      </c>
      <c r="L286" t="n">
        <v>2</v>
      </c>
      <c r="M286" t="n">
        <v>196</v>
      </c>
      <c r="N286" t="n">
        <v>21.09</v>
      </c>
      <c r="O286" t="n">
        <v>16828.84</v>
      </c>
      <c r="P286" t="n">
        <v>545.42</v>
      </c>
      <c r="Q286" t="n">
        <v>796.85</v>
      </c>
      <c r="R286" t="n">
        <v>360.89</v>
      </c>
      <c r="S286" t="n">
        <v>102.58</v>
      </c>
      <c r="T286" t="n">
        <v>124178.58</v>
      </c>
      <c r="U286" t="n">
        <v>0.28</v>
      </c>
      <c r="V286" t="n">
        <v>0.76</v>
      </c>
      <c r="W286" t="n">
        <v>12.6</v>
      </c>
      <c r="X286" t="n">
        <v>7.47</v>
      </c>
      <c r="Y286" t="n">
        <v>1</v>
      </c>
      <c r="Z286" t="n">
        <v>10</v>
      </c>
    </row>
    <row r="287">
      <c r="A287" t="n">
        <v>2</v>
      </c>
      <c r="B287" t="n">
        <v>65</v>
      </c>
      <c r="C287" t="inlineStr">
        <is>
          <t xml:space="preserve">CONCLUIDO	</t>
        </is>
      </c>
      <c r="D287" t="n">
        <v>1.9077</v>
      </c>
      <c r="E287" t="n">
        <v>52.42</v>
      </c>
      <c r="F287" t="n">
        <v>46.86</v>
      </c>
      <c r="G287" t="n">
        <v>22.68</v>
      </c>
      <c r="H287" t="n">
        <v>0.39</v>
      </c>
      <c r="I287" t="n">
        <v>124</v>
      </c>
      <c r="J287" t="n">
        <v>135.9</v>
      </c>
      <c r="K287" t="n">
        <v>46.47</v>
      </c>
      <c r="L287" t="n">
        <v>3</v>
      </c>
      <c r="M287" t="n">
        <v>122</v>
      </c>
      <c r="N287" t="n">
        <v>21.43</v>
      </c>
      <c r="O287" t="n">
        <v>16994.64</v>
      </c>
      <c r="P287" t="n">
        <v>511.11</v>
      </c>
      <c r="Q287" t="n">
        <v>796.64</v>
      </c>
      <c r="R287" t="n">
        <v>266.2</v>
      </c>
      <c r="S287" t="n">
        <v>102.58</v>
      </c>
      <c r="T287" t="n">
        <v>77201.47</v>
      </c>
      <c r="U287" t="n">
        <v>0.39</v>
      </c>
      <c r="V287" t="n">
        <v>0.8</v>
      </c>
      <c r="W287" t="n">
        <v>12.48</v>
      </c>
      <c r="X287" t="n">
        <v>4.64</v>
      </c>
      <c r="Y287" t="n">
        <v>1</v>
      </c>
      <c r="Z287" t="n">
        <v>10</v>
      </c>
    </row>
    <row r="288">
      <c r="A288" t="n">
        <v>3</v>
      </c>
      <c r="B288" t="n">
        <v>65</v>
      </c>
      <c r="C288" t="inlineStr">
        <is>
          <t xml:space="preserve">CONCLUIDO	</t>
        </is>
      </c>
      <c r="D288" t="n">
        <v>1.9915</v>
      </c>
      <c r="E288" t="n">
        <v>50.21</v>
      </c>
      <c r="F288" t="n">
        <v>45.58</v>
      </c>
      <c r="G288" t="n">
        <v>30.39</v>
      </c>
      <c r="H288" t="n">
        <v>0.52</v>
      </c>
      <c r="I288" t="n">
        <v>90</v>
      </c>
      <c r="J288" t="n">
        <v>137.25</v>
      </c>
      <c r="K288" t="n">
        <v>46.47</v>
      </c>
      <c r="L288" t="n">
        <v>4</v>
      </c>
      <c r="M288" t="n">
        <v>88</v>
      </c>
      <c r="N288" t="n">
        <v>21.78</v>
      </c>
      <c r="O288" t="n">
        <v>17160.92</v>
      </c>
      <c r="P288" t="n">
        <v>493.62</v>
      </c>
      <c r="Q288" t="n">
        <v>796.63</v>
      </c>
      <c r="R288" t="n">
        <v>223.17</v>
      </c>
      <c r="S288" t="n">
        <v>102.58</v>
      </c>
      <c r="T288" t="n">
        <v>55857.92</v>
      </c>
      <c r="U288" t="n">
        <v>0.46</v>
      </c>
      <c r="V288" t="n">
        <v>0.83</v>
      </c>
      <c r="W288" t="n">
        <v>12.43</v>
      </c>
      <c r="X288" t="n">
        <v>3.36</v>
      </c>
      <c r="Y288" t="n">
        <v>1</v>
      </c>
      <c r="Z288" t="n">
        <v>10</v>
      </c>
    </row>
    <row r="289">
      <c r="A289" t="n">
        <v>4</v>
      </c>
      <c r="B289" t="n">
        <v>65</v>
      </c>
      <c r="C289" t="inlineStr">
        <is>
          <t xml:space="preserve">CONCLUIDO	</t>
        </is>
      </c>
      <c r="D289" t="n">
        <v>2.0421</v>
      </c>
      <c r="E289" t="n">
        <v>48.97</v>
      </c>
      <c r="F289" t="n">
        <v>44.86</v>
      </c>
      <c r="G289" t="n">
        <v>37.91</v>
      </c>
      <c r="H289" t="n">
        <v>0.64</v>
      </c>
      <c r="I289" t="n">
        <v>71</v>
      </c>
      <c r="J289" t="n">
        <v>138.6</v>
      </c>
      <c r="K289" t="n">
        <v>46.47</v>
      </c>
      <c r="L289" t="n">
        <v>5</v>
      </c>
      <c r="M289" t="n">
        <v>69</v>
      </c>
      <c r="N289" t="n">
        <v>22.13</v>
      </c>
      <c r="O289" t="n">
        <v>17327.69</v>
      </c>
      <c r="P289" t="n">
        <v>482.3</v>
      </c>
      <c r="Q289" t="n">
        <v>796.47</v>
      </c>
      <c r="R289" t="n">
        <v>199.28</v>
      </c>
      <c r="S289" t="n">
        <v>102.58</v>
      </c>
      <c r="T289" t="n">
        <v>44007.71</v>
      </c>
      <c r="U289" t="n">
        <v>0.51</v>
      </c>
      <c r="V289" t="n">
        <v>0.84</v>
      </c>
      <c r="W289" t="n">
        <v>12.39</v>
      </c>
      <c r="X289" t="n">
        <v>2.64</v>
      </c>
      <c r="Y289" t="n">
        <v>1</v>
      </c>
      <c r="Z289" t="n">
        <v>10</v>
      </c>
    </row>
    <row r="290">
      <c r="A290" t="n">
        <v>5</v>
      </c>
      <c r="B290" t="n">
        <v>65</v>
      </c>
      <c r="C290" t="inlineStr">
        <is>
          <t xml:space="preserve">CONCLUIDO	</t>
        </is>
      </c>
      <c r="D290" t="n">
        <v>2.0775</v>
      </c>
      <c r="E290" t="n">
        <v>48.14</v>
      </c>
      <c r="F290" t="n">
        <v>44.38</v>
      </c>
      <c r="G290" t="n">
        <v>45.91</v>
      </c>
      <c r="H290" t="n">
        <v>0.76</v>
      </c>
      <c r="I290" t="n">
        <v>58</v>
      </c>
      <c r="J290" t="n">
        <v>139.95</v>
      </c>
      <c r="K290" t="n">
        <v>46.47</v>
      </c>
      <c r="L290" t="n">
        <v>6</v>
      </c>
      <c r="M290" t="n">
        <v>56</v>
      </c>
      <c r="N290" t="n">
        <v>22.49</v>
      </c>
      <c r="O290" t="n">
        <v>17494.97</v>
      </c>
      <c r="P290" t="n">
        <v>474.08</v>
      </c>
      <c r="Q290" t="n">
        <v>796.48</v>
      </c>
      <c r="R290" t="n">
        <v>183.34</v>
      </c>
      <c r="S290" t="n">
        <v>102.58</v>
      </c>
      <c r="T290" t="n">
        <v>36102.97</v>
      </c>
      <c r="U290" t="n">
        <v>0.5600000000000001</v>
      </c>
      <c r="V290" t="n">
        <v>0.85</v>
      </c>
      <c r="W290" t="n">
        <v>12.37</v>
      </c>
      <c r="X290" t="n">
        <v>2.16</v>
      </c>
      <c r="Y290" t="n">
        <v>1</v>
      </c>
      <c r="Z290" t="n">
        <v>10</v>
      </c>
    </row>
    <row r="291">
      <c r="A291" t="n">
        <v>6</v>
      </c>
      <c r="B291" t="n">
        <v>65</v>
      </c>
      <c r="C291" t="inlineStr">
        <is>
          <t xml:space="preserve">CONCLUIDO	</t>
        </is>
      </c>
      <c r="D291" t="n">
        <v>2.1044</v>
      </c>
      <c r="E291" t="n">
        <v>47.52</v>
      </c>
      <c r="F291" t="n">
        <v>44</v>
      </c>
      <c r="G291" t="n">
        <v>53.88</v>
      </c>
      <c r="H291" t="n">
        <v>0.88</v>
      </c>
      <c r="I291" t="n">
        <v>49</v>
      </c>
      <c r="J291" t="n">
        <v>141.31</v>
      </c>
      <c r="K291" t="n">
        <v>46.47</v>
      </c>
      <c r="L291" t="n">
        <v>7</v>
      </c>
      <c r="M291" t="n">
        <v>47</v>
      </c>
      <c r="N291" t="n">
        <v>22.85</v>
      </c>
      <c r="O291" t="n">
        <v>17662.75</v>
      </c>
      <c r="P291" t="n">
        <v>466.48</v>
      </c>
      <c r="Q291" t="n">
        <v>796.55</v>
      </c>
      <c r="R291" t="n">
        <v>170.95</v>
      </c>
      <c r="S291" t="n">
        <v>102.58</v>
      </c>
      <c r="T291" t="n">
        <v>29951</v>
      </c>
      <c r="U291" t="n">
        <v>0.6</v>
      </c>
      <c r="V291" t="n">
        <v>0.85</v>
      </c>
      <c r="W291" t="n">
        <v>12.36</v>
      </c>
      <c r="X291" t="n">
        <v>1.79</v>
      </c>
      <c r="Y291" t="n">
        <v>1</v>
      </c>
      <c r="Z291" t="n">
        <v>10</v>
      </c>
    </row>
    <row r="292">
      <c r="A292" t="n">
        <v>7</v>
      </c>
      <c r="B292" t="n">
        <v>65</v>
      </c>
      <c r="C292" t="inlineStr">
        <is>
          <t xml:space="preserve">CONCLUIDO	</t>
        </is>
      </c>
      <c r="D292" t="n">
        <v>2.1212</v>
      </c>
      <c r="E292" t="n">
        <v>47.14</v>
      </c>
      <c r="F292" t="n">
        <v>43.79</v>
      </c>
      <c r="G292" t="n">
        <v>61.11</v>
      </c>
      <c r="H292" t="n">
        <v>0.99</v>
      </c>
      <c r="I292" t="n">
        <v>43</v>
      </c>
      <c r="J292" t="n">
        <v>142.68</v>
      </c>
      <c r="K292" t="n">
        <v>46.47</v>
      </c>
      <c r="L292" t="n">
        <v>8</v>
      </c>
      <c r="M292" t="n">
        <v>41</v>
      </c>
      <c r="N292" t="n">
        <v>23.21</v>
      </c>
      <c r="O292" t="n">
        <v>17831.04</v>
      </c>
      <c r="P292" t="n">
        <v>460.45</v>
      </c>
      <c r="Q292" t="n">
        <v>796.49</v>
      </c>
      <c r="R292" t="n">
        <v>163.86</v>
      </c>
      <c r="S292" t="n">
        <v>102.58</v>
      </c>
      <c r="T292" t="n">
        <v>26439</v>
      </c>
      <c r="U292" t="n">
        <v>0.63</v>
      </c>
      <c r="V292" t="n">
        <v>0.86</v>
      </c>
      <c r="W292" t="n">
        <v>12.35</v>
      </c>
      <c r="X292" t="n">
        <v>1.58</v>
      </c>
      <c r="Y292" t="n">
        <v>1</v>
      </c>
      <c r="Z292" t="n">
        <v>10</v>
      </c>
    </row>
    <row r="293">
      <c r="A293" t="n">
        <v>8</v>
      </c>
      <c r="B293" t="n">
        <v>65</v>
      </c>
      <c r="C293" t="inlineStr">
        <is>
          <t xml:space="preserve">CONCLUIDO	</t>
        </is>
      </c>
      <c r="D293" t="n">
        <v>2.136</v>
      </c>
      <c r="E293" t="n">
        <v>46.82</v>
      </c>
      <c r="F293" t="n">
        <v>43.6</v>
      </c>
      <c r="G293" t="n">
        <v>68.84</v>
      </c>
      <c r="H293" t="n">
        <v>1.11</v>
      </c>
      <c r="I293" t="n">
        <v>38</v>
      </c>
      <c r="J293" t="n">
        <v>144.05</v>
      </c>
      <c r="K293" t="n">
        <v>46.47</v>
      </c>
      <c r="L293" t="n">
        <v>9</v>
      </c>
      <c r="M293" t="n">
        <v>36</v>
      </c>
      <c r="N293" t="n">
        <v>23.58</v>
      </c>
      <c r="O293" t="n">
        <v>17999.83</v>
      </c>
      <c r="P293" t="n">
        <v>454.97</v>
      </c>
      <c r="Q293" t="n">
        <v>796.35</v>
      </c>
      <c r="R293" t="n">
        <v>157.36</v>
      </c>
      <c r="S293" t="n">
        <v>102.58</v>
      </c>
      <c r="T293" t="n">
        <v>23211.67</v>
      </c>
      <c r="U293" t="n">
        <v>0.65</v>
      </c>
      <c r="V293" t="n">
        <v>0.86</v>
      </c>
      <c r="W293" t="n">
        <v>12.34</v>
      </c>
      <c r="X293" t="n">
        <v>1.39</v>
      </c>
      <c r="Y293" t="n">
        <v>1</v>
      </c>
      <c r="Z293" t="n">
        <v>10</v>
      </c>
    </row>
    <row r="294">
      <c r="A294" t="n">
        <v>9</v>
      </c>
      <c r="B294" t="n">
        <v>65</v>
      </c>
      <c r="C294" t="inlineStr">
        <is>
          <t xml:space="preserve">CONCLUIDO	</t>
        </is>
      </c>
      <c r="D294" t="n">
        <v>2.1473</v>
      </c>
      <c r="E294" t="n">
        <v>46.57</v>
      </c>
      <c r="F294" t="n">
        <v>43.46</v>
      </c>
      <c r="G294" t="n">
        <v>76.7</v>
      </c>
      <c r="H294" t="n">
        <v>1.22</v>
      </c>
      <c r="I294" t="n">
        <v>34</v>
      </c>
      <c r="J294" t="n">
        <v>145.42</v>
      </c>
      <c r="K294" t="n">
        <v>46.47</v>
      </c>
      <c r="L294" t="n">
        <v>10</v>
      </c>
      <c r="M294" t="n">
        <v>32</v>
      </c>
      <c r="N294" t="n">
        <v>23.95</v>
      </c>
      <c r="O294" t="n">
        <v>18169.15</v>
      </c>
      <c r="P294" t="n">
        <v>449.81</v>
      </c>
      <c r="Q294" t="n">
        <v>796.36</v>
      </c>
      <c r="R294" t="n">
        <v>152.77</v>
      </c>
      <c r="S294" t="n">
        <v>102.58</v>
      </c>
      <c r="T294" t="n">
        <v>20936.55</v>
      </c>
      <c r="U294" t="n">
        <v>0.67</v>
      </c>
      <c r="V294" t="n">
        <v>0.87</v>
      </c>
      <c r="W294" t="n">
        <v>12.34</v>
      </c>
      <c r="X294" t="n">
        <v>1.25</v>
      </c>
      <c r="Y294" t="n">
        <v>1</v>
      </c>
      <c r="Z294" t="n">
        <v>10</v>
      </c>
    </row>
    <row r="295">
      <c r="A295" t="n">
        <v>10</v>
      </c>
      <c r="B295" t="n">
        <v>65</v>
      </c>
      <c r="C295" t="inlineStr">
        <is>
          <t xml:space="preserve">CONCLUIDO	</t>
        </is>
      </c>
      <c r="D295" t="n">
        <v>2.1602</v>
      </c>
      <c r="E295" t="n">
        <v>46.29</v>
      </c>
      <c r="F295" t="n">
        <v>43.3</v>
      </c>
      <c r="G295" t="n">
        <v>86.59</v>
      </c>
      <c r="H295" t="n">
        <v>1.33</v>
      </c>
      <c r="I295" t="n">
        <v>30</v>
      </c>
      <c r="J295" t="n">
        <v>146.8</v>
      </c>
      <c r="K295" t="n">
        <v>46.47</v>
      </c>
      <c r="L295" t="n">
        <v>11</v>
      </c>
      <c r="M295" t="n">
        <v>28</v>
      </c>
      <c r="N295" t="n">
        <v>24.33</v>
      </c>
      <c r="O295" t="n">
        <v>18338.99</v>
      </c>
      <c r="P295" t="n">
        <v>445.11</v>
      </c>
      <c r="Q295" t="n">
        <v>796.4299999999999</v>
      </c>
      <c r="R295" t="n">
        <v>147.26</v>
      </c>
      <c r="S295" t="n">
        <v>102.58</v>
      </c>
      <c r="T295" t="n">
        <v>18201.83</v>
      </c>
      <c r="U295" t="n">
        <v>0.7</v>
      </c>
      <c r="V295" t="n">
        <v>0.87</v>
      </c>
      <c r="W295" t="n">
        <v>12.33</v>
      </c>
      <c r="X295" t="n">
        <v>1.08</v>
      </c>
      <c r="Y295" t="n">
        <v>1</v>
      </c>
      <c r="Z295" t="n">
        <v>10</v>
      </c>
    </row>
    <row r="296">
      <c r="A296" t="n">
        <v>11</v>
      </c>
      <c r="B296" t="n">
        <v>65</v>
      </c>
      <c r="C296" t="inlineStr">
        <is>
          <t xml:space="preserve">CONCLUIDO	</t>
        </is>
      </c>
      <c r="D296" t="n">
        <v>2.1649</v>
      </c>
      <c r="E296" t="n">
        <v>46.19</v>
      </c>
      <c r="F296" t="n">
        <v>43.25</v>
      </c>
      <c r="G296" t="n">
        <v>92.68000000000001</v>
      </c>
      <c r="H296" t="n">
        <v>1.43</v>
      </c>
      <c r="I296" t="n">
        <v>28</v>
      </c>
      <c r="J296" t="n">
        <v>148.18</v>
      </c>
      <c r="K296" t="n">
        <v>46.47</v>
      </c>
      <c r="L296" t="n">
        <v>12</v>
      </c>
      <c r="M296" t="n">
        <v>26</v>
      </c>
      <c r="N296" t="n">
        <v>24.71</v>
      </c>
      <c r="O296" t="n">
        <v>18509.36</v>
      </c>
      <c r="P296" t="n">
        <v>441.38</v>
      </c>
      <c r="Q296" t="n">
        <v>796.39</v>
      </c>
      <c r="R296" t="n">
        <v>145.91</v>
      </c>
      <c r="S296" t="n">
        <v>102.58</v>
      </c>
      <c r="T296" t="n">
        <v>17535.73</v>
      </c>
      <c r="U296" t="n">
        <v>0.7</v>
      </c>
      <c r="V296" t="n">
        <v>0.87</v>
      </c>
      <c r="W296" t="n">
        <v>12.32</v>
      </c>
      <c r="X296" t="n">
        <v>1.04</v>
      </c>
      <c r="Y296" t="n">
        <v>1</v>
      </c>
      <c r="Z296" t="n">
        <v>10</v>
      </c>
    </row>
    <row r="297">
      <c r="A297" t="n">
        <v>12</v>
      </c>
      <c r="B297" t="n">
        <v>65</v>
      </c>
      <c r="C297" t="inlineStr">
        <is>
          <t xml:space="preserve">CONCLUIDO	</t>
        </is>
      </c>
      <c r="D297" t="n">
        <v>2.1757</v>
      </c>
      <c r="E297" t="n">
        <v>45.96</v>
      </c>
      <c r="F297" t="n">
        <v>43.1</v>
      </c>
      <c r="G297" t="n">
        <v>103.44</v>
      </c>
      <c r="H297" t="n">
        <v>1.54</v>
      </c>
      <c r="I297" t="n">
        <v>25</v>
      </c>
      <c r="J297" t="n">
        <v>149.56</v>
      </c>
      <c r="K297" t="n">
        <v>46.47</v>
      </c>
      <c r="L297" t="n">
        <v>13</v>
      </c>
      <c r="M297" t="n">
        <v>23</v>
      </c>
      <c r="N297" t="n">
        <v>25.1</v>
      </c>
      <c r="O297" t="n">
        <v>18680.25</v>
      </c>
      <c r="P297" t="n">
        <v>435.57</v>
      </c>
      <c r="Q297" t="n">
        <v>796.36</v>
      </c>
      <c r="R297" t="n">
        <v>141.06</v>
      </c>
      <c r="S297" t="n">
        <v>102.58</v>
      </c>
      <c r="T297" t="n">
        <v>15127.29</v>
      </c>
      <c r="U297" t="n">
        <v>0.73</v>
      </c>
      <c r="V297" t="n">
        <v>0.87</v>
      </c>
      <c r="W297" t="n">
        <v>12.31</v>
      </c>
      <c r="X297" t="n">
        <v>0.89</v>
      </c>
      <c r="Y297" t="n">
        <v>1</v>
      </c>
      <c r="Z297" t="n">
        <v>10</v>
      </c>
    </row>
    <row r="298">
      <c r="A298" t="n">
        <v>13</v>
      </c>
      <c r="B298" t="n">
        <v>65</v>
      </c>
      <c r="C298" t="inlineStr">
        <is>
          <t xml:space="preserve">CONCLUIDO	</t>
        </is>
      </c>
      <c r="D298" t="n">
        <v>2.182</v>
      </c>
      <c r="E298" t="n">
        <v>45.83</v>
      </c>
      <c r="F298" t="n">
        <v>43.02</v>
      </c>
      <c r="G298" t="n">
        <v>112.23</v>
      </c>
      <c r="H298" t="n">
        <v>1.64</v>
      </c>
      <c r="I298" t="n">
        <v>23</v>
      </c>
      <c r="J298" t="n">
        <v>150.95</v>
      </c>
      <c r="K298" t="n">
        <v>46.47</v>
      </c>
      <c r="L298" t="n">
        <v>14</v>
      </c>
      <c r="M298" t="n">
        <v>21</v>
      </c>
      <c r="N298" t="n">
        <v>25.49</v>
      </c>
      <c r="O298" t="n">
        <v>18851.69</v>
      </c>
      <c r="P298" t="n">
        <v>429.72</v>
      </c>
      <c r="Q298" t="n">
        <v>796.34</v>
      </c>
      <c r="R298" t="n">
        <v>138.51</v>
      </c>
      <c r="S298" t="n">
        <v>102.58</v>
      </c>
      <c r="T298" t="n">
        <v>13861.92</v>
      </c>
      <c r="U298" t="n">
        <v>0.74</v>
      </c>
      <c r="V298" t="n">
        <v>0.87</v>
      </c>
      <c r="W298" t="n">
        <v>12.3</v>
      </c>
      <c r="X298" t="n">
        <v>0.8100000000000001</v>
      </c>
      <c r="Y298" t="n">
        <v>1</v>
      </c>
      <c r="Z298" t="n">
        <v>10</v>
      </c>
    </row>
    <row r="299">
      <c r="A299" t="n">
        <v>14</v>
      </c>
      <c r="B299" t="n">
        <v>65</v>
      </c>
      <c r="C299" t="inlineStr">
        <is>
          <t xml:space="preserve">CONCLUIDO	</t>
        </is>
      </c>
      <c r="D299" t="n">
        <v>2.1852</v>
      </c>
      <c r="E299" t="n">
        <v>45.76</v>
      </c>
      <c r="F299" t="n">
        <v>42.98</v>
      </c>
      <c r="G299" t="n">
        <v>117.23</v>
      </c>
      <c r="H299" t="n">
        <v>1.74</v>
      </c>
      <c r="I299" t="n">
        <v>22</v>
      </c>
      <c r="J299" t="n">
        <v>152.35</v>
      </c>
      <c r="K299" t="n">
        <v>46.47</v>
      </c>
      <c r="L299" t="n">
        <v>15</v>
      </c>
      <c r="M299" t="n">
        <v>20</v>
      </c>
      <c r="N299" t="n">
        <v>25.88</v>
      </c>
      <c r="O299" t="n">
        <v>19023.66</v>
      </c>
      <c r="P299" t="n">
        <v>427.75</v>
      </c>
      <c r="Q299" t="n">
        <v>796.36</v>
      </c>
      <c r="R299" t="n">
        <v>137.02</v>
      </c>
      <c r="S299" t="n">
        <v>102.58</v>
      </c>
      <c r="T299" t="n">
        <v>13120.32</v>
      </c>
      <c r="U299" t="n">
        <v>0.75</v>
      </c>
      <c r="V299" t="n">
        <v>0.88</v>
      </c>
      <c r="W299" t="n">
        <v>12.31</v>
      </c>
      <c r="X299" t="n">
        <v>0.77</v>
      </c>
      <c r="Y299" t="n">
        <v>1</v>
      </c>
      <c r="Z299" t="n">
        <v>10</v>
      </c>
    </row>
    <row r="300">
      <c r="A300" t="n">
        <v>15</v>
      </c>
      <c r="B300" t="n">
        <v>65</v>
      </c>
      <c r="C300" t="inlineStr">
        <is>
          <t xml:space="preserve">CONCLUIDO	</t>
        </is>
      </c>
      <c r="D300" t="n">
        <v>2.1907</v>
      </c>
      <c r="E300" t="n">
        <v>45.65</v>
      </c>
      <c r="F300" t="n">
        <v>42.92</v>
      </c>
      <c r="G300" t="n">
        <v>128.77</v>
      </c>
      <c r="H300" t="n">
        <v>1.84</v>
      </c>
      <c r="I300" t="n">
        <v>20</v>
      </c>
      <c r="J300" t="n">
        <v>153.75</v>
      </c>
      <c r="K300" t="n">
        <v>46.47</v>
      </c>
      <c r="L300" t="n">
        <v>16</v>
      </c>
      <c r="M300" t="n">
        <v>18</v>
      </c>
      <c r="N300" t="n">
        <v>26.28</v>
      </c>
      <c r="O300" t="n">
        <v>19196.18</v>
      </c>
      <c r="P300" t="n">
        <v>422.04</v>
      </c>
      <c r="Q300" t="n">
        <v>796.39</v>
      </c>
      <c r="R300" t="n">
        <v>134.83</v>
      </c>
      <c r="S300" t="n">
        <v>102.58</v>
      </c>
      <c r="T300" t="n">
        <v>12036.28</v>
      </c>
      <c r="U300" t="n">
        <v>0.76</v>
      </c>
      <c r="V300" t="n">
        <v>0.88</v>
      </c>
      <c r="W300" t="n">
        <v>12.31</v>
      </c>
      <c r="X300" t="n">
        <v>0.71</v>
      </c>
      <c r="Y300" t="n">
        <v>1</v>
      </c>
      <c r="Z300" t="n">
        <v>10</v>
      </c>
    </row>
    <row r="301">
      <c r="A301" t="n">
        <v>16</v>
      </c>
      <c r="B301" t="n">
        <v>65</v>
      </c>
      <c r="C301" t="inlineStr">
        <is>
          <t xml:space="preserve">CONCLUIDO	</t>
        </is>
      </c>
      <c r="D301" t="n">
        <v>2.1943</v>
      </c>
      <c r="E301" t="n">
        <v>45.57</v>
      </c>
      <c r="F301" t="n">
        <v>42.88</v>
      </c>
      <c r="G301" t="n">
        <v>135.39</v>
      </c>
      <c r="H301" t="n">
        <v>1.94</v>
      </c>
      <c r="I301" t="n">
        <v>19</v>
      </c>
      <c r="J301" t="n">
        <v>155.15</v>
      </c>
      <c r="K301" t="n">
        <v>46.47</v>
      </c>
      <c r="L301" t="n">
        <v>17</v>
      </c>
      <c r="M301" t="n">
        <v>17</v>
      </c>
      <c r="N301" t="n">
        <v>26.68</v>
      </c>
      <c r="O301" t="n">
        <v>19369.26</v>
      </c>
      <c r="P301" t="n">
        <v>420.07</v>
      </c>
      <c r="Q301" t="n">
        <v>796.4299999999999</v>
      </c>
      <c r="R301" t="n">
        <v>133.71</v>
      </c>
      <c r="S301" t="n">
        <v>102.58</v>
      </c>
      <c r="T301" t="n">
        <v>11481.76</v>
      </c>
      <c r="U301" t="n">
        <v>0.77</v>
      </c>
      <c r="V301" t="n">
        <v>0.88</v>
      </c>
      <c r="W301" t="n">
        <v>12.29</v>
      </c>
      <c r="X301" t="n">
        <v>0.66</v>
      </c>
      <c r="Y301" t="n">
        <v>1</v>
      </c>
      <c r="Z301" t="n">
        <v>10</v>
      </c>
    </row>
    <row r="302">
      <c r="A302" t="n">
        <v>17</v>
      </c>
      <c r="B302" t="n">
        <v>65</v>
      </c>
      <c r="C302" t="inlineStr">
        <is>
          <t xml:space="preserve">CONCLUIDO	</t>
        </is>
      </c>
      <c r="D302" t="n">
        <v>2.1967</v>
      </c>
      <c r="E302" t="n">
        <v>45.52</v>
      </c>
      <c r="F302" t="n">
        <v>42.85</v>
      </c>
      <c r="G302" t="n">
        <v>142.84</v>
      </c>
      <c r="H302" t="n">
        <v>2.04</v>
      </c>
      <c r="I302" t="n">
        <v>18</v>
      </c>
      <c r="J302" t="n">
        <v>156.56</v>
      </c>
      <c r="K302" t="n">
        <v>46.47</v>
      </c>
      <c r="L302" t="n">
        <v>18</v>
      </c>
      <c r="M302" t="n">
        <v>16</v>
      </c>
      <c r="N302" t="n">
        <v>27.09</v>
      </c>
      <c r="O302" t="n">
        <v>19542.89</v>
      </c>
      <c r="P302" t="n">
        <v>415.73</v>
      </c>
      <c r="Q302" t="n">
        <v>796.41</v>
      </c>
      <c r="R302" t="n">
        <v>132.68</v>
      </c>
      <c r="S302" t="n">
        <v>102.58</v>
      </c>
      <c r="T302" t="n">
        <v>10970.22</v>
      </c>
      <c r="U302" t="n">
        <v>0.77</v>
      </c>
      <c r="V302" t="n">
        <v>0.88</v>
      </c>
      <c r="W302" t="n">
        <v>12.3</v>
      </c>
      <c r="X302" t="n">
        <v>0.64</v>
      </c>
      <c r="Y302" t="n">
        <v>1</v>
      </c>
      <c r="Z302" t="n">
        <v>10</v>
      </c>
    </row>
    <row r="303">
      <c r="A303" t="n">
        <v>18</v>
      </c>
      <c r="B303" t="n">
        <v>65</v>
      </c>
      <c r="C303" t="inlineStr">
        <is>
          <t xml:space="preserve">CONCLUIDO	</t>
        </is>
      </c>
      <c r="D303" t="n">
        <v>2.2006</v>
      </c>
      <c r="E303" t="n">
        <v>45.44</v>
      </c>
      <c r="F303" t="n">
        <v>42.8</v>
      </c>
      <c r="G303" t="n">
        <v>151.05</v>
      </c>
      <c r="H303" t="n">
        <v>2.13</v>
      </c>
      <c r="I303" t="n">
        <v>17</v>
      </c>
      <c r="J303" t="n">
        <v>157.97</v>
      </c>
      <c r="K303" t="n">
        <v>46.47</v>
      </c>
      <c r="L303" t="n">
        <v>19</v>
      </c>
      <c r="M303" t="n">
        <v>15</v>
      </c>
      <c r="N303" t="n">
        <v>27.5</v>
      </c>
      <c r="O303" t="n">
        <v>19717.08</v>
      </c>
      <c r="P303" t="n">
        <v>410.31</v>
      </c>
      <c r="Q303" t="n">
        <v>796.35</v>
      </c>
      <c r="R303" t="n">
        <v>130.84</v>
      </c>
      <c r="S303" t="n">
        <v>102.58</v>
      </c>
      <c r="T303" t="n">
        <v>10057.77</v>
      </c>
      <c r="U303" t="n">
        <v>0.78</v>
      </c>
      <c r="V303" t="n">
        <v>0.88</v>
      </c>
      <c r="W303" t="n">
        <v>12.3</v>
      </c>
      <c r="X303" t="n">
        <v>0.59</v>
      </c>
      <c r="Y303" t="n">
        <v>1</v>
      </c>
      <c r="Z303" t="n">
        <v>10</v>
      </c>
    </row>
    <row r="304">
      <c r="A304" t="n">
        <v>19</v>
      </c>
      <c r="B304" t="n">
        <v>65</v>
      </c>
      <c r="C304" t="inlineStr">
        <is>
          <t xml:space="preserve">CONCLUIDO	</t>
        </is>
      </c>
      <c r="D304" t="n">
        <v>2.203</v>
      </c>
      <c r="E304" t="n">
        <v>45.39</v>
      </c>
      <c r="F304" t="n">
        <v>42.78</v>
      </c>
      <c r="G304" t="n">
        <v>160.41</v>
      </c>
      <c r="H304" t="n">
        <v>2.22</v>
      </c>
      <c r="I304" t="n">
        <v>16</v>
      </c>
      <c r="J304" t="n">
        <v>159.39</v>
      </c>
      <c r="K304" t="n">
        <v>46.47</v>
      </c>
      <c r="L304" t="n">
        <v>20</v>
      </c>
      <c r="M304" t="n">
        <v>14</v>
      </c>
      <c r="N304" t="n">
        <v>27.92</v>
      </c>
      <c r="O304" t="n">
        <v>19891.97</v>
      </c>
      <c r="P304" t="n">
        <v>405.67</v>
      </c>
      <c r="Q304" t="n">
        <v>796.34</v>
      </c>
      <c r="R304" t="n">
        <v>130.12</v>
      </c>
      <c r="S304" t="n">
        <v>102.58</v>
      </c>
      <c r="T304" t="n">
        <v>9701.780000000001</v>
      </c>
      <c r="U304" t="n">
        <v>0.79</v>
      </c>
      <c r="V304" t="n">
        <v>0.88</v>
      </c>
      <c r="W304" t="n">
        <v>12.3</v>
      </c>
      <c r="X304" t="n">
        <v>0.5600000000000001</v>
      </c>
      <c r="Y304" t="n">
        <v>1</v>
      </c>
      <c r="Z304" t="n">
        <v>10</v>
      </c>
    </row>
    <row r="305">
      <c r="A305" t="n">
        <v>20</v>
      </c>
      <c r="B305" t="n">
        <v>65</v>
      </c>
      <c r="C305" t="inlineStr">
        <is>
          <t xml:space="preserve">CONCLUIDO	</t>
        </is>
      </c>
      <c r="D305" t="n">
        <v>2.2062</v>
      </c>
      <c r="E305" t="n">
        <v>45.33</v>
      </c>
      <c r="F305" t="n">
        <v>42.74</v>
      </c>
      <c r="G305" t="n">
        <v>170.96</v>
      </c>
      <c r="H305" t="n">
        <v>2.31</v>
      </c>
      <c r="I305" t="n">
        <v>15</v>
      </c>
      <c r="J305" t="n">
        <v>160.81</v>
      </c>
      <c r="K305" t="n">
        <v>46.47</v>
      </c>
      <c r="L305" t="n">
        <v>21</v>
      </c>
      <c r="M305" t="n">
        <v>12</v>
      </c>
      <c r="N305" t="n">
        <v>28.34</v>
      </c>
      <c r="O305" t="n">
        <v>20067.32</v>
      </c>
      <c r="P305" t="n">
        <v>402.07</v>
      </c>
      <c r="Q305" t="n">
        <v>796.3200000000001</v>
      </c>
      <c r="R305" t="n">
        <v>128.83</v>
      </c>
      <c r="S305" t="n">
        <v>102.58</v>
      </c>
      <c r="T305" t="n">
        <v>9064.27</v>
      </c>
      <c r="U305" t="n">
        <v>0.8</v>
      </c>
      <c r="V305" t="n">
        <v>0.88</v>
      </c>
      <c r="W305" t="n">
        <v>12.3</v>
      </c>
      <c r="X305" t="n">
        <v>0.53</v>
      </c>
      <c r="Y305" t="n">
        <v>1</v>
      </c>
      <c r="Z305" t="n">
        <v>10</v>
      </c>
    </row>
    <row r="306">
      <c r="A306" t="n">
        <v>21</v>
      </c>
      <c r="B306" t="n">
        <v>65</v>
      </c>
      <c r="C306" t="inlineStr">
        <is>
          <t xml:space="preserve">CONCLUIDO	</t>
        </is>
      </c>
      <c r="D306" t="n">
        <v>2.2102</v>
      </c>
      <c r="E306" t="n">
        <v>45.24</v>
      </c>
      <c r="F306" t="n">
        <v>42.68</v>
      </c>
      <c r="G306" t="n">
        <v>182.93</v>
      </c>
      <c r="H306" t="n">
        <v>2.4</v>
      </c>
      <c r="I306" t="n">
        <v>14</v>
      </c>
      <c r="J306" t="n">
        <v>162.24</v>
      </c>
      <c r="K306" t="n">
        <v>46.47</v>
      </c>
      <c r="L306" t="n">
        <v>22</v>
      </c>
      <c r="M306" t="n">
        <v>8</v>
      </c>
      <c r="N306" t="n">
        <v>28.77</v>
      </c>
      <c r="O306" t="n">
        <v>20243.25</v>
      </c>
      <c r="P306" t="n">
        <v>396.38</v>
      </c>
      <c r="Q306" t="n">
        <v>796.36</v>
      </c>
      <c r="R306" t="n">
        <v>126.96</v>
      </c>
      <c r="S306" t="n">
        <v>102.58</v>
      </c>
      <c r="T306" t="n">
        <v>8133.23</v>
      </c>
      <c r="U306" t="n">
        <v>0.8100000000000001</v>
      </c>
      <c r="V306" t="n">
        <v>0.88</v>
      </c>
      <c r="W306" t="n">
        <v>12.3</v>
      </c>
      <c r="X306" t="n">
        <v>0.47</v>
      </c>
      <c r="Y306" t="n">
        <v>1</v>
      </c>
      <c r="Z306" t="n">
        <v>10</v>
      </c>
    </row>
    <row r="307">
      <c r="A307" t="n">
        <v>22</v>
      </c>
      <c r="B307" t="n">
        <v>65</v>
      </c>
      <c r="C307" t="inlineStr">
        <is>
          <t xml:space="preserve">CONCLUIDO	</t>
        </is>
      </c>
      <c r="D307" t="n">
        <v>2.209</v>
      </c>
      <c r="E307" t="n">
        <v>45.27</v>
      </c>
      <c r="F307" t="n">
        <v>42.71</v>
      </c>
      <c r="G307" t="n">
        <v>183.04</v>
      </c>
      <c r="H307" t="n">
        <v>2.49</v>
      </c>
      <c r="I307" t="n">
        <v>14</v>
      </c>
      <c r="J307" t="n">
        <v>163.67</v>
      </c>
      <c r="K307" t="n">
        <v>46.47</v>
      </c>
      <c r="L307" t="n">
        <v>23</v>
      </c>
      <c r="M307" t="n">
        <v>4</v>
      </c>
      <c r="N307" t="n">
        <v>29.2</v>
      </c>
      <c r="O307" t="n">
        <v>20419.76</v>
      </c>
      <c r="P307" t="n">
        <v>397.05</v>
      </c>
      <c r="Q307" t="n">
        <v>796.39</v>
      </c>
      <c r="R307" t="n">
        <v>127.65</v>
      </c>
      <c r="S307" t="n">
        <v>102.58</v>
      </c>
      <c r="T307" t="n">
        <v>8475.34</v>
      </c>
      <c r="U307" t="n">
        <v>0.8</v>
      </c>
      <c r="V307" t="n">
        <v>0.88</v>
      </c>
      <c r="W307" t="n">
        <v>12.3</v>
      </c>
      <c r="X307" t="n">
        <v>0.5</v>
      </c>
      <c r="Y307" t="n">
        <v>1</v>
      </c>
      <c r="Z307" t="n">
        <v>10</v>
      </c>
    </row>
    <row r="308">
      <c r="A308" t="n">
        <v>23</v>
      </c>
      <c r="B308" t="n">
        <v>65</v>
      </c>
      <c r="C308" t="inlineStr">
        <is>
          <t xml:space="preserve">CONCLUIDO	</t>
        </is>
      </c>
      <c r="D308" t="n">
        <v>2.2086</v>
      </c>
      <c r="E308" t="n">
        <v>45.28</v>
      </c>
      <c r="F308" t="n">
        <v>42.72</v>
      </c>
      <c r="G308" t="n">
        <v>183.07</v>
      </c>
      <c r="H308" t="n">
        <v>2.58</v>
      </c>
      <c r="I308" t="n">
        <v>14</v>
      </c>
      <c r="J308" t="n">
        <v>165.1</v>
      </c>
      <c r="K308" t="n">
        <v>46.47</v>
      </c>
      <c r="L308" t="n">
        <v>24</v>
      </c>
      <c r="M308" t="n">
        <v>1</v>
      </c>
      <c r="N308" t="n">
        <v>29.64</v>
      </c>
      <c r="O308" t="n">
        <v>20596.86</v>
      </c>
      <c r="P308" t="n">
        <v>398.06</v>
      </c>
      <c r="Q308" t="n">
        <v>796.4</v>
      </c>
      <c r="R308" t="n">
        <v>127.65</v>
      </c>
      <c r="S308" t="n">
        <v>102.58</v>
      </c>
      <c r="T308" t="n">
        <v>8479.51</v>
      </c>
      <c r="U308" t="n">
        <v>0.8</v>
      </c>
      <c r="V308" t="n">
        <v>0.88</v>
      </c>
      <c r="W308" t="n">
        <v>12.31</v>
      </c>
      <c r="X308" t="n">
        <v>0.5</v>
      </c>
      <c r="Y308" t="n">
        <v>1</v>
      </c>
      <c r="Z308" t="n">
        <v>10</v>
      </c>
    </row>
    <row r="309">
      <c r="A309" t="n">
        <v>24</v>
      </c>
      <c r="B309" t="n">
        <v>65</v>
      </c>
      <c r="C309" t="inlineStr">
        <is>
          <t xml:space="preserve">CONCLUIDO	</t>
        </is>
      </c>
      <c r="D309" t="n">
        <v>2.2085</v>
      </c>
      <c r="E309" t="n">
        <v>45.28</v>
      </c>
      <c r="F309" t="n">
        <v>42.72</v>
      </c>
      <c r="G309" t="n">
        <v>183.08</v>
      </c>
      <c r="H309" t="n">
        <v>2.66</v>
      </c>
      <c r="I309" t="n">
        <v>14</v>
      </c>
      <c r="J309" t="n">
        <v>166.54</v>
      </c>
      <c r="K309" t="n">
        <v>46.47</v>
      </c>
      <c r="L309" t="n">
        <v>25</v>
      </c>
      <c r="M309" t="n">
        <v>1</v>
      </c>
      <c r="N309" t="n">
        <v>30.08</v>
      </c>
      <c r="O309" t="n">
        <v>20774.56</v>
      </c>
      <c r="P309" t="n">
        <v>400.41</v>
      </c>
      <c r="Q309" t="n">
        <v>796.4</v>
      </c>
      <c r="R309" t="n">
        <v>127.71</v>
      </c>
      <c r="S309" t="n">
        <v>102.58</v>
      </c>
      <c r="T309" t="n">
        <v>8508.139999999999</v>
      </c>
      <c r="U309" t="n">
        <v>0.8</v>
      </c>
      <c r="V309" t="n">
        <v>0.88</v>
      </c>
      <c r="W309" t="n">
        <v>12.31</v>
      </c>
      <c r="X309" t="n">
        <v>0.51</v>
      </c>
      <c r="Y309" t="n">
        <v>1</v>
      </c>
      <c r="Z309" t="n">
        <v>10</v>
      </c>
    </row>
    <row r="310">
      <c r="A310" t="n">
        <v>25</v>
      </c>
      <c r="B310" t="n">
        <v>65</v>
      </c>
      <c r="C310" t="inlineStr">
        <is>
          <t xml:space="preserve">CONCLUIDO	</t>
        </is>
      </c>
      <c r="D310" t="n">
        <v>2.2085</v>
      </c>
      <c r="E310" t="n">
        <v>45.28</v>
      </c>
      <c r="F310" t="n">
        <v>42.72</v>
      </c>
      <c r="G310" t="n">
        <v>183.08</v>
      </c>
      <c r="H310" t="n">
        <v>2.74</v>
      </c>
      <c r="I310" t="n">
        <v>14</v>
      </c>
      <c r="J310" t="n">
        <v>167.99</v>
      </c>
      <c r="K310" t="n">
        <v>46.47</v>
      </c>
      <c r="L310" t="n">
        <v>26</v>
      </c>
      <c r="M310" t="n">
        <v>0</v>
      </c>
      <c r="N310" t="n">
        <v>30.52</v>
      </c>
      <c r="O310" t="n">
        <v>20952.87</v>
      </c>
      <c r="P310" t="n">
        <v>403.44</v>
      </c>
      <c r="Q310" t="n">
        <v>796.4299999999999</v>
      </c>
      <c r="R310" t="n">
        <v>127.72</v>
      </c>
      <c r="S310" t="n">
        <v>102.58</v>
      </c>
      <c r="T310" t="n">
        <v>8513.540000000001</v>
      </c>
      <c r="U310" t="n">
        <v>0.8</v>
      </c>
      <c r="V310" t="n">
        <v>0.88</v>
      </c>
      <c r="W310" t="n">
        <v>12.31</v>
      </c>
      <c r="X310" t="n">
        <v>0.51</v>
      </c>
      <c r="Y310" t="n">
        <v>1</v>
      </c>
      <c r="Z310" t="n">
        <v>10</v>
      </c>
    </row>
    <row r="311">
      <c r="A311" t="n">
        <v>0</v>
      </c>
      <c r="B311" t="n">
        <v>75</v>
      </c>
      <c r="C311" t="inlineStr">
        <is>
          <t xml:space="preserve">CONCLUIDO	</t>
        </is>
      </c>
      <c r="D311" t="n">
        <v>1.1976</v>
      </c>
      <c r="E311" t="n">
        <v>83.5</v>
      </c>
      <c r="F311" t="n">
        <v>64.18000000000001</v>
      </c>
      <c r="G311" t="n">
        <v>6.9</v>
      </c>
      <c r="H311" t="n">
        <v>0.12</v>
      </c>
      <c r="I311" t="n">
        <v>558</v>
      </c>
      <c r="J311" t="n">
        <v>150.44</v>
      </c>
      <c r="K311" t="n">
        <v>49.1</v>
      </c>
      <c r="L311" t="n">
        <v>1</v>
      </c>
      <c r="M311" t="n">
        <v>556</v>
      </c>
      <c r="N311" t="n">
        <v>25.34</v>
      </c>
      <c r="O311" t="n">
        <v>18787.76</v>
      </c>
      <c r="P311" t="n">
        <v>766.01</v>
      </c>
      <c r="Q311" t="n">
        <v>797.91</v>
      </c>
      <c r="R311" t="n">
        <v>845.74</v>
      </c>
      <c r="S311" t="n">
        <v>102.58</v>
      </c>
      <c r="T311" t="n">
        <v>364801.32</v>
      </c>
      <c r="U311" t="n">
        <v>0.12</v>
      </c>
      <c r="V311" t="n">
        <v>0.59</v>
      </c>
      <c r="W311" t="n">
        <v>13.19</v>
      </c>
      <c r="X311" t="n">
        <v>21.92</v>
      </c>
      <c r="Y311" t="n">
        <v>1</v>
      </c>
      <c r="Z311" t="n">
        <v>10</v>
      </c>
    </row>
    <row r="312">
      <c r="A312" t="n">
        <v>1</v>
      </c>
      <c r="B312" t="n">
        <v>75</v>
      </c>
      <c r="C312" t="inlineStr">
        <is>
          <t xml:space="preserve">CONCLUIDO	</t>
        </is>
      </c>
      <c r="D312" t="n">
        <v>1.683</v>
      </c>
      <c r="E312" t="n">
        <v>59.42</v>
      </c>
      <c r="F312" t="n">
        <v>50.48</v>
      </c>
      <c r="G312" t="n">
        <v>13.89</v>
      </c>
      <c r="H312" t="n">
        <v>0.23</v>
      </c>
      <c r="I312" t="n">
        <v>218</v>
      </c>
      <c r="J312" t="n">
        <v>151.83</v>
      </c>
      <c r="K312" t="n">
        <v>49.1</v>
      </c>
      <c r="L312" t="n">
        <v>2</v>
      </c>
      <c r="M312" t="n">
        <v>216</v>
      </c>
      <c r="N312" t="n">
        <v>25.73</v>
      </c>
      <c r="O312" t="n">
        <v>18959.54</v>
      </c>
      <c r="P312" t="n">
        <v>600.58</v>
      </c>
      <c r="Q312" t="n">
        <v>797.09</v>
      </c>
      <c r="R312" t="n">
        <v>386.68</v>
      </c>
      <c r="S312" t="n">
        <v>102.58</v>
      </c>
      <c r="T312" t="n">
        <v>136971.89</v>
      </c>
      <c r="U312" t="n">
        <v>0.27</v>
      </c>
      <c r="V312" t="n">
        <v>0.75</v>
      </c>
      <c r="W312" t="n">
        <v>12.63</v>
      </c>
      <c r="X312" t="n">
        <v>8.25</v>
      </c>
      <c r="Y312" t="n">
        <v>1</v>
      </c>
      <c r="Z312" t="n">
        <v>10</v>
      </c>
    </row>
    <row r="313">
      <c r="A313" t="n">
        <v>2</v>
      </c>
      <c r="B313" t="n">
        <v>75</v>
      </c>
      <c r="C313" t="inlineStr">
        <is>
          <t xml:space="preserve">CONCLUIDO	</t>
        </is>
      </c>
      <c r="D313" t="n">
        <v>1.8609</v>
      </c>
      <c r="E313" t="n">
        <v>53.74</v>
      </c>
      <c r="F313" t="n">
        <v>47.31</v>
      </c>
      <c r="G313" t="n">
        <v>20.87</v>
      </c>
      <c r="H313" t="n">
        <v>0.35</v>
      </c>
      <c r="I313" t="n">
        <v>136</v>
      </c>
      <c r="J313" t="n">
        <v>153.23</v>
      </c>
      <c r="K313" t="n">
        <v>49.1</v>
      </c>
      <c r="L313" t="n">
        <v>3</v>
      </c>
      <c r="M313" t="n">
        <v>134</v>
      </c>
      <c r="N313" t="n">
        <v>26.13</v>
      </c>
      <c r="O313" t="n">
        <v>19131.85</v>
      </c>
      <c r="P313" t="n">
        <v>560.26</v>
      </c>
      <c r="Q313" t="n">
        <v>796.76</v>
      </c>
      <c r="R313" t="n">
        <v>281.35</v>
      </c>
      <c r="S313" t="n">
        <v>102.58</v>
      </c>
      <c r="T313" t="n">
        <v>84718.06</v>
      </c>
      <c r="U313" t="n">
        <v>0.36</v>
      </c>
      <c r="V313" t="n">
        <v>0.8</v>
      </c>
      <c r="W313" t="n">
        <v>12.48</v>
      </c>
      <c r="X313" t="n">
        <v>5.08</v>
      </c>
      <c r="Y313" t="n">
        <v>1</v>
      </c>
      <c r="Z313" t="n">
        <v>10</v>
      </c>
    </row>
    <row r="314">
      <c r="A314" t="n">
        <v>3</v>
      </c>
      <c r="B314" t="n">
        <v>75</v>
      </c>
      <c r="C314" t="inlineStr">
        <is>
          <t xml:space="preserve">CONCLUIDO	</t>
        </is>
      </c>
      <c r="D314" t="n">
        <v>1.9561</v>
      </c>
      <c r="E314" t="n">
        <v>51.12</v>
      </c>
      <c r="F314" t="n">
        <v>45.85</v>
      </c>
      <c r="G314" t="n">
        <v>28.07</v>
      </c>
      <c r="H314" t="n">
        <v>0.46</v>
      </c>
      <c r="I314" t="n">
        <v>98</v>
      </c>
      <c r="J314" t="n">
        <v>154.63</v>
      </c>
      <c r="K314" t="n">
        <v>49.1</v>
      </c>
      <c r="L314" t="n">
        <v>4</v>
      </c>
      <c r="M314" t="n">
        <v>96</v>
      </c>
      <c r="N314" t="n">
        <v>26.53</v>
      </c>
      <c r="O314" t="n">
        <v>19304.72</v>
      </c>
      <c r="P314" t="n">
        <v>540.24</v>
      </c>
      <c r="Q314" t="n">
        <v>796.5</v>
      </c>
      <c r="R314" t="n">
        <v>232.66</v>
      </c>
      <c r="S314" t="n">
        <v>102.58</v>
      </c>
      <c r="T314" t="n">
        <v>60563.45</v>
      </c>
      <c r="U314" t="n">
        <v>0.44</v>
      </c>
      <c r="V314" t="n">
        <v>0.82</v>
      </c>
      <c r="W314" t="n">
        <v>12.43</v>
      </c>
      <c r="X314" t="n">
        <v>3.63</v>
      </c>
      <c r="Y314" t="n">
        <v>1</v>
      </c>
      <c r="Z314" t="n">
        <v>10</v>
      </c>
    </row>
    <row r="315">
      <c r="A315" t="n">
        <v>4</v>
      </c>
      <c r="B315" t="n">
        <v>75</v>
      </c>
      <c r="C315" t="inlineStr">
        <is>
          <t xml:space="preserve">CONCLUIDO	</t>
        </is>
      </c>
      <c r="D315" t="n">
        <v>2.0128</v>
      </c>
      <c r="E315" t="n">
        <v>49.68</v>
      </c>
      <c r="F315" t="n">
        <v>45.05</v>
      </c>
      <c r="G315" t="n">
        <v>35.11</v>
      </c>
      <c r="H315" t="n">
        <v>0.57</v>
      </c>
      <c r="I315" t="n">
        <v>77</v>
      </c>
      <c r="J315" t="n">
        <v>156.03</v>
      </c>
      <c r="K315" t="n">
        <v>49.1</v>
      </c>
      <c r="L315" t="n">
        <v>5</v>
      </c>
      <c r="M315" t="n">
        <v>75</v>
      </c>
      <c r="N315" t="n">
        <v>26.94</v>
      </c>
      <c r="O315" t="n">
        <v>19478.15</v>
      </c>
      <c r="P315" t="n">
        <v>528.11</v>
      </c>
      <c r="Q315" t="n">
        <v>796.58</v>
      </c>
      <c r="R315" t="n">
        <v>205.96</v>
      </c>
      <c r="S315" t="n">
        <v>102.58</v>
      </c>
      <c r="T315" t="n">
        <v>47317.59</v>
      </c>
      <c r="U315" t="n">
        <v>0.5</v>
      </c>
      <c r="V315" t="n">
        <v>0.84</v>
      </c>
      <c r="W315" t="n">
        <v>12.4</v>
      </c>
      <c r="X315" t="n">
        <v>2.83</v>
      </c>
      <c r="Y315" t="n">
        <v>1</v>
      </c>
      <c r="Z315" t="n">
        <v>10</v>
      </c>
    </row>
    <row r="316">
      <c r="A316" t="n">
        <v>5</v>
      </c>
      <c r="B316" t="n">
        <v>75</v>
      </c>
      <c r="C316" t="inlineStr">
        <is>
          <t xml:space="preserve">CONCLUIDO	</t>
        </is>
      </c>
      <c r="D316" t="n">
        <v>2.0477</v>
      </c>
      <c r="E316" t="n">
        <v>48.83</v>
      </c>
      <c r="F316" t="n">
        <v>44.6</v>
      </c>
      <c r="G316" t="n">
        <v>41.81</v>
      </c>
      <c r="H316" t="n">
        <v>0.67</v>
      </c>
      <c r="I316" t="n">
        <v>64</v>
      </c>
      <c r="J316" t="n">
        <v>157.44</v>
      </c>
      <c r="K316" t="n">
        <v>49.1</v>
      </c>
      <c r="L316" t="n">
        <v>6</v>
      </c>
      <c r="M316" t="n">
        <v>62</v>
      </c>
      <c r="N316" t="n">
        <v>27.35</v>
      </c>
      <c r="O316" t="n">
        <v>19652.13</v>
      </c>
      <c r="P316" t="n">
        <v>520.55</v>
      </c>
      <c r="Q316" t="n">
        <v>796.59</v>
      </c>
      <c r="R316" t="n">
        <v>191.11</v>
      </c>
      <c r="S316" t="n">
        <v>102.58</v>
      </c>
      <c r="T316" t="n">
        <v>39955.12</v>
      </c>
      <c r="U316" t="n">
        <v>0.54</v>
      </c>
      <c r="V316" t="n">
        <v>0.84</v>
      </c>
      <c r="W316" t="n">
        <v>12.37</v>
      </c>
      <c r="X316" t="n">
        <v>2.38</v>
      </c>
      <c r="Y316" t="n">
        <v>1</v>
      </c>
      <c r="Z316" t="n">
        <v>10</v>
      </c>
    </row>
    <row r="317">
      <c r="A317" t="n">
        <v>6</v>
      </c>
      <c r="B317" t="n">
        <v>75</v>
      </c>
      <c r="C317" t="inlineStr">
        <is>
          <t xml:space="preserve">CONCLUIDO	</t>
        </is>
      </c>
      <c r="D317" t="n">
        <v>2.0783</v>
      </c>
      <c r="E317" t="n">
        <v>48.12</v>
      </c>
      <c r="F317" t="n">
        <v>44.19</v>
      </c>
      <c r="G317" t="n">
        <v>49.1</v>
      </c>
      <c r="H317" t="n">
        <v>0.78</v>
      </c>
      <c r="I317" t="n">
        <v>54</v>
      </c>
      <c r="J317" t="n">
        <v>158.86</v>
      </c>
      <c r="K317" t="n">
        <v>49.1</v>
      </c>
      <c r="L317" t="n">
        <v>7</v>
      </c>
      <c r="M317" t="n">
        <v>52</v>
      </c>
      <c r="N317" t="n">
        <v>27.77</v>
      </c>
      <c r="O317" t="n">
        <v>19826.68</v>
      </c>
      <c r="P317" t="n">
        <v>512.28</v>
      </c>
      <c r="Q317" t="n">
        <v>796.48</v>
      </c>
      <c r="R317" t="n">
        <v>176.91</v>
      </c>
      <c r="S317" t="n">
        <v>102.58</v>
      </c>
      <c r="T317" t="n">
        <v>32906</v>
      </c>
      <c r="U317" t="n">
        <v>0.58</v>
      </c>
      <c r="V317" t="n">
        <v>0.85</v>
      </c>
      <c r="W317" t="n">
        <v>12.37</v>
      </c>
      <c r="X317" t="n">
        <v>1.97</v>
      </c>
      <c r="Y317" t="n">
        <v>1</v>
      </c>
      <c r="Z317" t="n">
        <v>10</v>
      </c>
    </row>
    <row r="318">
      <c r="A318" t="n">
        <v>7</v>
      </c>
      <c r="B318" t="n">
        <v>75</v>
      </c>
      <c r="C318" t="inlineStr">
        <is>
          <t xml:space="preserve">CONCLUIDO	</t>
        </is>
      </c>
      <c r="D318" t="n">
        <v>2.0974</v>
      </c>
      <c r="E318" t="n">
        <v>47.68</v>
      </c>
      <c r="F318" t="n">
        <v>43.96</v>
      </c>
      <c r="G318" t="n">
        <v>56.13</v>
      </c>
      <c r="H318" t="n">
        <v>0.88</v>
      </c>
      <c r="I318" t="n">
        <v>47</v>
      </c>
      <c r="J318" t="n">
        <v>160.28</v>
      </c>
      <c r="K318" t="n">
        <v>49.1</v>
      </c>
      <c r="L318" t="n">
        <v>8</v>
      </c>
      <c r="M318" t="n">
        <v>45</v>
      </c>
      <c r="N318" t="n">
        <v>28.19</v>
      </c>
      <c r="O318" t="n">
        <v>20001.93</v>
      </c>
      <c r="P318" t="n">
        <v>506.99</v>
      </c>
      <c r="Q318" t="n">
        <v>796.4299999999999</v>
      </c>
      <c r="R318" t="n">
        <v>169.6</v>
      </c>
      <c r="S318" t="n">
        <v>102.58</v>
      </c>
      <c r="T318" t="n">
        <v>29285.8</v>
      </c>
      <c r="U318" t="n">
        <v>0.6</v>
      </c>
      <c r="V318" t="n">
        <v>0.86</v>
      </c>
      <c r="W318" t="n">
        <v>12.35</v>
      </c>
      <c r="X318" t="n">
        <v>1.75</v>
      </c>
      <c r="Y318" t="n">
        <v>1</v>
      </c>
      <c r="Z318" t="n">
        <v>10</v>
      </c>
    </row>
    <row r="319">
      <c r="A319" t="n">
        <v>8</v>
      </c>
      <c r="B319" t="n">
        <v>75</v>
      </c>
      <c r="C319" t="inlineStr">
        <is>
          <t xml:space="preserve">CONCLUIDO	</t>
        </is>
      </c>
      <c r="D319" t="n">
        <v>2.1159</v>
      </c>
      <c r="E319" t="n">
        <v>47.26</v>
      </c>
      <c r="F319" t="n">
        <v>43.73</v>
      </c>
      <c r="G319" t="n">
        <v>64</v>
      </c>
      <c r="H319" t="n">
        <v>0.99</v>
      </c>
      <c r="I319" t="n">
        <v>41</v>
      </c>
      <c r="J319" t="n">
        <v>161.71</v>
      </c>
      <c r="K319" t="n">
        <v>49.1</v>
      </c>
      <c r="L319" t="n">
        <v>9</v>
      </c>
      <c r="M319" t="n">
        <v>39</v>
      </c>
      <c r="N319" t="n">
        <v>28.61</v>
      </c>
      <c r="O319" t="n">
        <v>20177.64</v>
      </c>
      <c r="P319" t="n">
        <v>501.48</v>
      </c>
      <c r="Q319" t="n">
        <v>796.4400000000001</v>
      </c>
      <c r="R319" t="n">
        <v>162.26</v>
      </c>
      <c r="S319" t="n">
        <v>102.58</v>
      </c>
      <c r="T319" t="n">
        <v>25645.46</v>
      </c>
      <c r="U319" t="n">
        <v>0.63</v>
      </c>
      <c r="V319" t="n">
        <v>0.86</v>
      </c>
      <c r="W319" t="n">
        <v>12.33</v>
      </c>
      <c r="X319" t="n">
        <v>1.52</v>
      </c>
      <c r="Y319" t="n">
        <v>1</v>
      </c>
      <c r="Z319" t="n">
        <v>10</v>
      </c>
    </row>
    <row r="320">
      <c r="A320" t="n">
        <v>9</v>
      </c>
      <c r="B320" t="n">
        <v>75</v>
      </c>
      <c r="C320" t="inlineStr">
        <is>
          <t xml:space="preserve">CONCLUIDO	</t>
        </is>
      </c>
      <c r="D320" t="n">
        <v>2.1293</v>
      </c>
      <c r="E320" t="n">
        <v>46.96</v>
      </c>
      <c r="F320" t="n">
        <v>43.56</v>
      </c>
      <c r="G320" t="n">
        <v>70.63</v>
      </c>
      <c r="H320" t="n">
        <v>1.09</v>
      </c>
      <c r="I320" t="n">
        <v>37</v>
      </c>
      <c r="J320" t="n">
        <v>163.13</v>
      </c>
      <c r="K320" t="n">
        <v>49.1</v>
      </c>
      <c r="L320" t="n">
        <v>10</v>
      </c>
      <c r="M320" t="n">
        <v>35</v>
      </c>
      <c r="N320" t="n">
        <v>29.04</v>
      </c>
      <c r="O320" t="n">
        <v>20353.94</v>
      </c>
      <c r="P320" t="n">
        <v>496.9</v>
      </c>
      <c r="Q320" t="n">
        <v>796.4400000000001</v>
      </c>
      <c r="R320" t="n">
        <v>156.08</v>
      </c>
      <c r="S320" t="n">
        <v>102.58</v>
      </c>
      <c r="T320" t="n">
        <v>22577.85</v>
      </c>
      <c r="U320" t="n">
        <v>0.66</v>
      </c>
      <c r="V320" t="n">
        <v>0.86</v>
      </c>
      <c r="W320" t="n">
        <v>12.33</v>
      </c>
      <c r="X320" t="n">
        <v>1.34</v>
      </c>
      <c r="Y320" t="n">
        <v>1</v>
      </c>
      <c r="Z320" t="n">
        <v>10</v>
      </c>
    </row>
    <row r="321">
      <c r="A321" t="n">
        <v>10</v>
      </c>
      <c r="B321" t="n">
        <v>75</v>
      </c>
      <c r="C321" t="inlineStr">
        <is>
          <t xml:space="preserve">CONCLUIDO	</t>
        </is>
      </c>
      <c r="D321" t="n">
        <v>2.1419</v>
      </c>
      <c r="E321" t="n">
        <v>46.69</v>
      </c>
      <c r="F321" t="n">
        <v>43.4</v>
      </c>
      <c r="G321" t="n">
        <v>78.91</v>
      </c>
      <c r="H321" t="n">
        <v>1.18</v>
      </c>
      <c r="I321" t="n">
        <v>33</v>
      </c>
      <c r="J321" t="n">
        <v>164.57</v>
      </c>
      <c r="K321" t="n">
        <v>49.1</v>
      </c>
      <c r="L321" t="n">
        <v>11</v>
      </c>
      <c r="M321" t="n">
        <v>31</v>
      </c>
      <c r="N321" t="n">
        <v>29.47</v>
      </c>
      <c r="O321" t="n">
        <v>20530.82</v>
      </c>
      <c r="P321" t="n">
        <v>491.27</v>
      </c>
      <c r="Q321" t="n">
        <v>796.51</v>
      </c>
      <c r="R321" t="n">
        <v>150.92</v>
      </c>
      <c r="S321" t="n">
        <v>102.58</v>
      </c>
      <c r="T321" t="n">
        <v>20017.21</v>
      </c>
      <c r="U321" t="n">
        <v>0.68</v>
      </c>
      <c r="V321" t="n">
        <v>0.87</v>
      </c>
      <c r="W321" t="n">
        <v>12.33</v>
      </c>
      <c r="X321" t="n">
        <v>1.19</v>
      </c>
      <c r="Y321" t="n">
        <v>1</v>
      </c>
      <c r="Z321" t="n">
        <v>10</v>
      </c>
    </row>
    <row r="322">
      <c r="A322" t="n">
        <v>11</v>
      </c>
      <c r="B322" t="n">
        <v>75</v>
      </c>
      <c r="C322" t="inlineStr">
        <is>
          <t xml:space="preserve">CONCLUIDO	</t>
        </is>
      </c>
      <c r="D322" t="n">
        <v>2.1485</v>
      </c>
      <c r="E322" t="n">
        <v>46.54</v>
      </c>
      <c r="F322" t="n">
        <v>43.32</v>
      </c>
      <c r="G322" t="n">
        <v>83.84999999999999</v>
      </c>
      <c r="H322" t="n">
        <v>1.28</v>
      </c>
      <c r="I322" t="n">
        <v>31</v>
      </c>
      <c r="J322" t="n">
        <v>166.01</v>
      </c>
      <c r="K322" t="n">
        <v>49.1</v>
      </c>
      <c r="L322" t="n">
        <v>12</v>
      </c>
      <c r="M322" t="n">
        <v>29</v>
      </c>
      <c r="N322" t="n">
        <v>29.91</v>
      </c>
      <c r="O322" t="n">
        <v>20708.3</v>
      </c>
      <c r="P322" t="n">
        <v>488.18</v>
      </c>
      <c r="Q322" t="n">
        <v>796.4</v>
      </c>
      <c r="R322" t="n">
        <v>148.4</v>
      </c>
      <c r="S322" t="n">
        <v>102.58</v>
      </c>
      <c r="T322" t="n">
        <v>18765.13</v>
      </c>
      <c r="U322" t="n">
        <v>0.6899999999999999</v>
      </c>
      <c r="V322" t="n">
        <v>0.87</v>
      </c>
      <c r="W322" t="n">
        <v>12.32</v>
      </c>
      <c r="X322" t="n">
        <v>1.11</v>
      </c>
      <c r="Y322" t="n">
        <v>1</v>
      </c>
      <c r="Z322" t="n">
        <v>10</v>
      </c>
    </row>
    <row r="323">
      <c r="A323" t="n">
        <v>12</v>
      </c>
      <c r="B323" t="n">
        <v>75</v>
      </c>
      <c r="C323" t="inlineStr">
        <is>
          <t xml:space="preserve">CONCLUIDO	</t>
        </is>
      </c>
      <c r="D323" t="n">
        <v>2.1578</v>
      </c>
      <c r="E323" t="n">
        <v>46.34</v>
      </c>
      <c r="F323" t="n">
        <v>43.21</v>
      </c>
      <c r="G323" t="n">
        <v>92.59</v>
      </c>
      <c r="H323" t="n">
        <v>1.38</v>
      </c>
      <c r="I323" t="n">
        <v>28</v>
      </c>
      <c r="J323" t="n">
        <v>167.45</v>
      </c>
      <c r="K323" t="n">
        <v>49.1</v>
      </c>
      <c r="L323" t="n">
        <v>13</v>
      </c>
      <c r="M323" t="n">
        <v>26</v>
      </c>
      <c r="N323" t="n">
        <v>30.36</v>
      </c>
      <c r="O323" t="n">
        <v>20886.38</v>
      </c>
      <c r="P323" t="n">
        <v>484.36</v>
      </c>
      <c r="Q323" t="n">
        <v>796.35</v>
      </c>
      <c r="R323" t="n">
        <v>144.82</v>
      </c>
      <c r="S323" t="n">
        <v>102.58</v>
      </c>
      <c r="T323" t="n">
        <v>16990.55</v>
      </c>
      <c r="U323" t="n">
        <v>0.71</v>
      </c>
      <c r="V323" t="n">
        <v>0.87</v>
      </c>
      <c r="W323" t="n">
        <v>12.31</v>
      </c>
      <c r="X323" t="n">
        <v>1</v>
      </c>
      <c r="Y323" t="n">
        <v>1</v>
      </c>
      <c r="Z323" t="n">
        <v>10</v>
      </c>
    </row>
    <row r="324">
      <c r="A324" t="n">
        <v>13</v>
      </c>
      <c r="B324" t="n">
        <v>75</v>
      </c>
      <c r="C324" t="inlineStr">
        <is>
          <t xml:space="preserve">CONCLUIDO	</t>
        </is>
      </c>
      <c r="D324" t="n">
        <v>2.1638</v>
      </c>
      <c r="E324" t="n">
        <v>46.22</v>
      </c>
      <c r="F324" t="n">
        <v>43.14</v>
      </c>
      <c r="G324" t="n">
        <v>99.56</v>
      </c>
      <c r="H324" t="n">
        <v>1.47</v>
      </c>
      <c r="I324" t="n">
        <v>26</v>
      </c>
      <c r="J324" t="n">
        <v>168.9</v>
      </c>
      <c r="K324" t="n">
        <v>49.1</v>
      </c>
      <c r="L324" t="n">
        <v>14</v>
      </c>
      <c r="M324" t="n">
        <v>24</v>
      </c>
      <c r="N324" t="n">
        <v>30.81</v>
      </c>
      <c r="O324" t="n">
        <v>21065.06</v>
      </c>
      <c r="P324" t="n">
        <v>480.71</v>
      </c>
      <c r="Q324" t="n">
        <v>796.38</v>
      </c>
      <c r="R324" t="n">
        <v>142.32</v>
      </c>
      <c r="S324" t="n">
        <v>102.58</v>
      </c>
      <c r="T324" t="n">
        <v>15753.02</v>
      </c>
      <c r="U324" t="n">
        <v>0.72</v>
      </c>
      <c r="V324" t="n">
        <v>0.87</v>
      </c>
      <c r="W324" t="n">
        <v>12.31</v>
      </c>
      <c r="X324" t="n">
        <v>0.93</v>
      </c>
      <c r="Y324" t="n">
        <v>1</v>
      </c>
      <c r="Z324" t="n">
        <v>10</v>
      </c>
    </row>
    <row r="325">
      <c r="A325" t="n">
        <v>14</v>
      </c>
      <c r="B325" t="n">
        <v>75</v>
      </c>
      <c r="C325" t="inlineStr">
        <is>
          <t xml:space="preserve">CONCLUIDO	</t>
        </is>
      </c>
      <c r="D325" t="n">
        <v>2.1699</v>
      </c>
      <c r="E325" t="n">
        <v>46.08</v>
      </c>
      <c r="F325" t="n">
        <v>43.07</v>
      </c>
      <c r="G325" t="n">
        <v>107.69</v>
      </c>
      <c r="H325" t="n">
        <v>1.56</v>
      </c>
      <c r="I325" t="n">
        <v>24</v>
      </c>
      <c r="J325" t="n">
        <v>170.35</v>
      </c>
      <c r="K325" t="n">
        <v>49.1</v>
      </c>
      <c r="L325" t="n">
        <v>15</v>
      </c>
      <c r="M325" t="n">
        <v>22</v>
      </c>
      <c r="N325" t="n">
        <v>31.26</v>
      </c>
      <c r="O325" t="n">
        <v>21244.37</v>
      </c>
      <c r="P325" t="n">
        <v>476.92</v>
      </c>
      <c r="Q325" t="n">
        <v>796.42</v>
      </c>
      <c r="R325" t="n">
        <v>140.1</v>
      </c>
      <c r="S325" t="n">
        <v>102.58</v>
      </c>
      <c r="T325" t="n">
        <v>14650</v>
      </c>
      <c r="U325" t="n">
        <v>0.73</v>
      </c>
      <c r="V325" t="n">
        <v>0.87</v>
      </c>
      <c r="W325" t="n">
        <v>12.31</v>
      </c>
      <c r="X325" t="n">
        <v>0.86</v>
      </c>
      <c r="Y325" t="n">
        <v>1</v>
      </c>
      <c r="Z325" t="n">
        <v>10</v>
      </c>
    </row>
    <row r="326">
      <c r="A326" t="n">
        <v>15</v>
      </c>
      <c r="B326" t="n">
        <v>75</v>
      </c>
      <c r="C326" t="inlineStr">
        <is>
          <t xml:space="preserve">CONCLUIDO	</t>
        </is>
      </c>
      <c r="D326" t="n">
        <v>2.1734</v>
      </c>
      <c r="E326" t="n">
        <v>46.01</v>
      </c>
      <c r="F326" t="n">
        <v>43.03</v>
      </c>
      <c r="G326" t="n">
        <v>112.26</v>
      </c>
      <c r="H326" t="n">
        <v>1.65</v>
      </c>
      <c r="I326" t="n">
        <v>23</v>
      </c>
      <c r="J326" t="n">
        <v>171.81</v>
      </c>
      <c r="K326" t="n">
        <v>49.1</v>
      </c>
      <c r="L326" t="n">
        <v>16</v>
      </c>
      <c r="M326" t="n">
        <v>21</v>
      </c>
      <c r="N326" t="n">
        <v>31.72</v>
      </c>
      <c r="O326" t="n">
        <v>21424.29</v>
      </c>
      <c r="P326" t="n">
        <v>474.13</v>
      </c>
      <c r="Q326" t="n">
        <v>796.39</v>
      </c>
      <c r="R326" t="n">
        <v>138.72</v>
      </c>
      <c r="S326" t="n">
        <v>102.58</v>
      </c>
      <c r="T326" t="n">
        <v>13965.3</v>
      </c>
      <c r="U326" t="n">
        <v>0.74</v>
      </c>
      <c r="V326" t="n">
        <v>0.87</v>
      </c>
      <c r="W326" t="n">
        <v>12.3</v>
      </c>
      <c r="X326" t="n">
        <v>0.82</v>
      </c>
      <c r="Y326" t="n">
        <v>1</v>
      </c>
      <c r="Z326" t="n">
        <v>10</v>
      </c>
    </row>
    <row r="327">
      <c r="A327" t="n">
        <v>16</v>
      </c>
      <c r="B327" t="n">
        <v>75</v>
      </c>
      <c r="C327" t="inlineStr">
        <is>
          <t xml:space="preserve">CONCLUIDO	</t>
        </is>
      </c>
      <c r="D327" t="n">
        <v>2.1796</v>
      </c>
      <c r="E327" t="n">
        <v>45.88</v>
      </c>
      <c r="F327" t="n">
        <v>42.96</v>
      </c>
      <c r="G327" t="n">
        <v>122.75</v>
      </c>
      <c r="H327" t="n">
        <v>1.74</v>
      </c>
      <c r="I327" t="n">
        <v>21</v>
      </c>
      <c r="J327" t="n">
        <v>173.28</v>
      </c>
      <c r="K327" t="n">
        <v>49.1</v>
      </c>
      <c r="L327" t="n">
        <v>17</v>
      </c>
      <c r="M327" t="n">
        <v>19</v>
      </c>
      <c r="N327" t="n">
        <v>32.18</v>
      </c>
      <c r="O327" t="n">
        <v>21604.83</v>
      </c>
      <c r="P327" t="n">
        <v>470.38</v>
      </c>
      <c r="Q327" t="n">
        <v>796.38</v>
      </c>
      <c r="R327" t="n">
        <v>136.32</v>
      </c>
      <c r="S327" t="n">
        <v>102.58</v>
      </c>
      <c r="T327" t="n">
        <v>12778.25</v>
      </c>
      <c r="U327" t="n">
        <v>0.75</v>
      </c>
      <c r="V327" t="n">
        <v>0.88</v>
      </c>
      <c r="W327" t="n">
        <v>12.31</v>
      </c>
      <c r="X327" t="n">
        <v>0.75</v>
      </c>
      <c r="Y327" t="n">
        <v>1</v>
      </c>
      <c r="Z327" t="n">
        <v>10</v>
      </c>
    </row>
    <row r="328">
      <c r="A328" t="n">
        <v>17</v>
      </c>
      <c r="B328" t="n">
        <v>75</v>
      </c>
      <c r="C328" t="inlineStr">
        <is>
          <t xml:space="preserve">CONCLUIDO	</t>
        </is>
      </c>
      <c r="D328" t="n">
        <v>2.1828</v>
      </c>
      <c r="E328" t="n">
        <v>45.81</v>
      </c>
      <c r="F328" t="n">
        <v>42.93</v>
      </c>
      <c r="G328" t="n">
        <v>128.78</v>
      </c>
      <c r="H328" t="n">
        <v>1.83</v>
      </c>
      <c r="I328" t="n">
        <v>20</v>
      </c>
      <c r="J328" t="n">
        <v>174.75</v>
      </c>
      <c r="K328" t="n">
        <v>49.1</v>
      </c>
      <c r="L328" t="n">
        <v>18</v>
      </c>
      <c r="M328" t="n">
        <v>18</v>
      </c>
      <c r="N328" t="n">
        <v>32.65</v>
      </c>
      <c r="O328" t="n">
        <v>21786.02</v>
      </c>
      <c r="P328" t="n">
        <v>466.9</v>
      </c>
      <c r="Q328" t="n">
        <v>796.34</v>
      </c>
      <c r="R328" t="n">
        <v>135.22</v>
      </c>
      <c r="S328" t="n">
        <v>102.58</v>
      </c>
      <c r="T328" t="n">
        <v>12232.13</v>
      </c>
      <c r="U328" t="n">
        <v>0.76</v>
      </c>
      <c r="V328" t="n">
        <v>0.88</v>
      </c>
      <c r="W328" t="n">
        <v>12.3</v>
      </c>
      <c r="X328" t="n">
        <v>0.71</v>
      </c>
      <c r="Y328" t="n">
        <v>1</v>
      </c>
      <c r="Z328" t="n">
        <v>10</v>
      </c>
    </row>
    <row r="329">
      <c r="A329" t="n">
        <v>18</v>
      </c>
      <c r="B329" t="n">
        <v>75</v>
      </c>
      <c r="C329" t="inlineStr">
        <is>
          <t xml:space="preserve">CONCLUIDO	</t>
        </is>
      </c>
      <c r="D329" t="n">
        <v>2.1862</v>
      </c>
      <c r="E329" t="n">
        <v>45.74</v>
      </c>
      <c r="F329" t="n">
        <v>42.89</v>
      </c>
      <c r="G329" t="n">
        <v>135.43</v>
      </c>
      <c r="H329" t="n">
        <v>1.91</v>
      </c>
      <c r="I329" t="n">
        <v>19</v>
      </c>
      <c r="J329" t="n">
        <v>176.22</v>
      </c>
      <c r="K329" t="n">
        <v>49.1</v>
      </c>
      <c r="L329" t="n">
        <v>19</v>
      </c>
      <c r="M329" t="n">
        <v>17</v>
      </c>
      <c r="N329" t="n">
        <v>33.13</v>
      </c>
      <c r="O329" t="n">
        <v>21967.84</v>
      </c>
      <c r="P329" t="n">
        <v>463.23</v>
      </c>
      <c r="Q329" t="n">
        <v>796.47</v>
      </c>
      <c r="R329" t="n">
        <v>133.86</v>
      </c>
      <c r="S329" t="n">
        <v>102.58</v>
      </c>
      <c r="T329" t="n">
        <v>11556.3</v>
      </c>
      <c r="U329" t="n">
        <v>0.77</v>
      </c>
      <c r="V329" t="n">
        <v>0.88</v>
      </c>
      <c r="W329" t="n">
        <v>12.3</v>
      </c>
      <c r="X329" t="n">
        <v>0.67</v>
      </c>
      <c r="Y329" t="n">
        <v>1</v>
      </c>
      <c r="Z329" t="n">
        <v>10</v>
      </c>
    </row>
    <row r="330">
      <c r="A330" t="n">
        <v>19</v>
      </c>
      <c r="B330" t="n">
        <v>75</v>
      </c>
      <c r="C330" t="inlineStr">
        <is>
          <t xml:space="preserve">CONCLUIDO	</t>
        </is>
      </c>
      <c r="D330" t="n">
        <v>2.1892</v>
      </c>
      <c r="E330" t="n">
        <v>45.68</v>
      </c>
      <c r="F330" t="n">
        <v>42.85</v>
      </c>
      <c r="G330" t="n">
        <v>142.84</v>
      </c>
      <c r="H330" t="n">
        <v>2</v>
      </c>
      <c r="I330" t="n">
        <v>18</v>
      </c>
      <c r="J330" t="n">
        <v>177.7</v>
      </c>
      <c r="K330" t="n">
        <v>49.1</v>
      </c>
      <c r="L330" t="n">
        <v>20</v>
      </c>
      <c r="M330" t="n">
        <v>16</v>
      </c>
      <c r="N330" t="n">
        <v>33.61</v>
      </c>
      <c r="O330" t="n">
        <v>22150.3</v>
      </c>
      <c r="P330" t="n">
        <v>461.17</v>
      </c>
      <c r="Q330" t="n">
        <v>796.34</v>
      </c>
      <c r="R330" t="n">
        <v>132.71</v>
      </c>
      <c r="S330" t="n">
        <v>102.58</v>
      </c>
      <c r="T330" t="n">
        <v>10986.74</v>
      </c>
      <c r="U330" t="n">
        <v>0.77</v>
      </c>
      <c r="V330" t="n">
        <v>0.88</v>
      </c>
      <c r="W330" t="n">
        <v>12.3</v>
      </c>
      <c r="X330" t="n">
        <v>0.64</v>
      </c>
      <c r="Y330" t="n">
        <v>1</v>
      </c>
      <c r="Z330" t="n">
        <v>10</v>
      </c>
    </row>
    <row r="331">
      <c r="A331" t="n">
        <v>20</v>
      </c>
      <c r="B331" t="n">
        <v>75</v>
      </c>
      <c r="C331" t="inlineStr">
        <is>
          <t xml:space="preserve">CONCLUIDO	</t>
        </is>
      </c>
      <c r="D331" t="n">
        <v>2.1928</v>
      </c>
      <c r="E331" t="n">
        <v>45.6</v>
      </c>
      <c r="F331" t="n">
        <v>42.81</v>
      </c>
      <c r="G331" t="n">
        <v>151.08</v>
      </c>
      <c r="H331" t="n">
        <v>2.08</v>
      </c>
      <c r="I331" t="n">
        <v>17</v>
      </c>
      <c r="J331" t="n">
        <v>179.18</v>
      </c>
      <c r="K331" t="n">
        <v>49.1</v>
      </c>
      <c r="L331" t="n">
        <v>21</v>
      </c>
      <c r="M331" t="n">
        <v>15</v>
      </c>
      <c r="N331" t="n">
        <v>34.09</v>
      </c>
      <c r="O331" t="n">
        <v>22333.43</v>
      </c>
      <c r="P331" t="n">
        <v>457.07</v>
      </c>
      <c r="Q331" t="n">
        <v>796.37</v>
      </c>
      <c r="R331" t="n">
        <v>131.32</v>
      </c>
      <c r="S331" t="n">
        <v>102.58</v>
      </c>
      <c r="T331" t="n">
        <v>10297.14</v>
      </c>
      <c r="U331" t="n">
        <v>0.78</v>
      </c>
      <c r="V331" t="n">
        <v>0.88</v>
      </c>
      <c r="W331" t="n">
        <v>12.3</v>
      </c>
      <c r="X331" t="n">
        <v>0.59</v>
      </c>
      <c r="Y331" t="n">
        <v>1</v>
      </c>
      <c r="Z331" t="n">
        <v>10</v>
      </c>
    </row>
    <row r="332">
      <c r="A332" t="n">
        <v>21</v>
      </c>
      <c r="B332" t="n">
        <v>75</v>
      </c>
      <c r="C332" t="inlineStr">
        <is>
          <t xml:space="preserve">CONCLUIDO	</t>
        </is>
      </c>
      <c r="D332" t="n">
        <v>2.1961</v>
      </c>
      <c r="E332" t="n">
        <v>45.54</v>
      </c>
      <c r="F332" t="n">
        <v>42.77</v>
      </c>
      <c r="G332" t="n">
        <v>160.39</v>
      </c>
      <c r="H332" t="n">
        <v>2.16</v>
      </c>
      <c r="I332" t="n">
        <v>16</v>
      </c>
      <c r="J332" t="n">
        <v>180.67</v>
      </c>
      <c r="K332" t="n">
        <v>49.1</v>
      </c>
      <c r="L332" t="n">
        <v>22</v>
      </c>
      <c r="M332" t="n">
        <v>14</v>
      </c>
      <c r="N332" t="n">
        <v>34.58</v>
      </c>
      <c r="O332" t="n">
        <v>22517.21</v>
      </c>
      <c r="P332" t="n">
        <v>453.1</v>
      </c>
      <c r="Q332" t="n">
        <v>796.4299999999999</v>
      </c>
      <c r="R332" t="n">
        <v>130.05</v>
      </c>
      <c r="S332" t="n">
        <v>102.58</v>
      </c>
      <c r="T332" t="n">
        <v>9666.09</v>
      </c>
      <c r="U332" t="n">
        <v>0.79</v>
      </c>
      <c r="V332" t="n">
        <v>0.88</v>
      </c>
      <c r="W332" t="n">
        <v>12.3</v>
      </c>
      <c r="X332" t="n">
        <v>0.5600000000000001</v>
      </c>
      <c r="Y332" t="n">
        <v>1</v>
      </c>
      <c r="Z332" t="n">
        <v>10</v>
      </c>
    </row>
    <row r="333">
      <c r="A333" t="n">
        <v>22</v>
      </c>
      <c r="B333" t="n">
        <v>75</v>
      </c>
      <c r="C333" t="inlineStr">
        <is>
          <t xml:space="preserve">CONCLUIDO	</t>
        </is>
      </c>
      <c r="D333" t="n">
        <v>2.1994</v>
      </c>
      <c r="E333" t="n">
        <v>45.47</v>
      </c>
      <c r="F333" t="n">
        <v>42.73</v>
      </c>
      <c r="G333" t="n">
        <v>170.93</v>
      </c>
      <c r="H333" t="n">
        <v>2.24</v>
      </c>
      <c r="I333" t="n">
        <v>15</v>
      </c>
      <c r="J333" t="n">
        <v>182.17</v>
      </c>
      <c r="K333" t="n">
        <v>49.1</v>
      </c>
      <c r="L333" t="n">
        <v>23</v>
      </c>
      <c r="M333" t="n">
        <v>13</v>
      </c>
      <c r="N333" t="n">
        <v>35.08</v>
      </c>
      <c r="O333" t="n">
        <v>22701.78</v>
      </c>
      <c r="P333" t="n">
        <v>448.99</v>
      </c>
      <c r="Q333" t="n">
        <v>796.38</v>
      </c>
      <c r="R333" t="n">
        <v>128.64</v>
      </c>
      <c r="S333" t="n">
        <v>102.58</v>
      </c>
      <c r="T333" t="n">
        <v>8965.049999999999</v>
      </c>
      <c r="U333" t="n">
        <v>0.8</v>
      </c>
      <c r="V333" t="n">
        <v>0.88</v>
      </c>
      <c r="W333" t="n">
        <v>12.3</v>
      </c>
      <c r="X333" t="n">
        <v>0.52</v>
      </c>
      <c r="Y333" t="n">
        <v>1</v>
      </c>
      <c r="Z333" t="n">
        <v>10</v>
      </c>
    </row>
    <row r="334">
      <c r="A334" t="n">
        <v>23</v>
      </c>
      <c r="B334" t="n">
        <v>75</v>
      </c>
      <c r="C334" t="inlineStr">
        <is>
          <t xml:space="preserve">CONCLUIDO	</t>
        </is>
      </c>
      <c r="D334" t="n">
        <v>2.1991</v>
      </c>
      <c r="E334" t="n">
        <v>45.47</v>
      </c>
      <c r="F334" t="n">
        <v>42.74</v>
      </c>
      <c r="G334" t="n">
        <v>170.95</v>
      </c>
      <c r="H334" t="n">
        <v>2.32</v>
      </c>
      <c r="I334" t="n">
        <v>15</v>
      </c>
      <c r="J334" t="n">
        <v>183.67</v>
      </c>
      <c r="K334" t="n">
        <v>49.1</v>
      </c>
      <c r="L334" t="n">
        <v>24</v>
      </c>
      <c r="M334" t="n">
        <v>13</v>
      </c>
      <c r="N334" t="n">
        <v>35.58</v>
      </c>
      <c r="O334" t="n">
        <v>22886.92</v>
      </c>
      <c r="P334" t="n">
        <v>446.03</v>
      </c>
      <c r="Q334" t="n">
        <v>796.33</v>
      </c>
      <c r="R334" t="n">
        <v>129.02</v>
      </c>
      <c r="S334" t="n">
        <v>102.58</v>
      </c>
      <c r="T334" t="n">
        <v>9156.639999999999</v>
      </c>
      <c r="U334" t="n">
        <v>0.8</v>
      </c>
      <c r="V334" t="n">
        <v>0.88</v>
      </c>
      <c r="W334" t="n">
        <v>12.29</v>
      </c>
      <c r="X334" t="n">
        <v>0.53</v>
      </c>
      <c r="Y334" t="n">
        <v>1</v>
      </c>
      <c r="Z334" t="n">
        <v>10</v>
      </c>
    </row>
    <row r="335">
      <c r="A335" t="n">
        <v>24</v>
      </c>
      <c r="B335" t="n">
        <v>75</v>
      </c>
      <c r="C335" t="inlineStr">
        <is>
          <t xml:space="preserve">CONCLUIDO	</t>
        </is>
      </c>
      <c r="D335" t="n">
        <v>2.2029</v>
      </c>
      <c r="E335" t="n">
        <v>45.39</v>
      </c>
      <c r="F335" t="n">
        <v>42.69</v>
      </c>
      <c r="G335" t="n">
        <v>182.96</v>
      </c>
      <c r="H335" t="n">
        <v>2.4</v>
      </c>
      <c r="I335" t="n">
        <v>14</v>
      </c>
      <c r="J335" t="n">
        <v>185.18</v>
      </c>
      <c r="K335" t="n">
        <v>49.1</v>
      </c>
      <c r="L335" t="n">
        <v>25</v>
      </c>
      <c r="M335" t="n">
        <v>12</v>
      </c>
      <c r="N335" t="n">
        <v>36.08</v>
      </c>
      <c r="O335" t="n">
        <v>23072.73</v>
      </c>
      <c r="P335" t="n">
        <v>445.33</v>
      </c>
      <c r="Q335" t="n">
        <v>796.3200000000001</v>
      </c>
      <c r="R335" t="n">
        <v>127.4</v>
      </c>
      <c r="S335" t="n">
        <v>102.58</v>
      </c>
      <c r="T335" t="n">
        <v>8353.08</v>
      </c>
      <c r="U335" t="n">
        <v>0.8100000000000001</v>
      </c>
      <c r="V335" t="n">
        <v>0.88</v>
      </c>
      <c r="W335" t="n">
        <v>12.29</v>
      </c>
      <c r="X335" t="n">
        <v>0.48</v>
      </c>
      <c r="Y335" t="n">
        <v>1</v>
      </c>
      <c r="Z335" t="n">
        <v>10</v>
      </c>
    </row>
    <row r="336">
      <c r="A336" t="n">
        <v>25</v>
      </c>
      <c r="B336" t="n">
        <v>75</v>
      </c>
      <c r="C336" t="inlineStr">
        <is>
          <t xml:space="preserve">CONCLUIDO	</t>
        </is>
      </c>
      <c r="D336" t="n">
        <v>2.2064</v>
      </c>
      <c r="E336" t="n">
        <v>45.32</v>
      </c>
      <c r="F336" t="n">
        <v>42.65</v>
      </c>
      <c r="G336" t="n">
        <v>196.84</v>
      </c>
      <c r="H336" t="n">
        <v>2.47</v>
      </c>
      <c r="I336" t="n">
        <v>13</v>
      </c>
      <c r="J336" t="n">
        <v>186.69</v>
      </c>
      <c r="K336" t="n">
        <v>49.1</v>
      </c>
      <c r="L336" t="n">
        <v>26</v>
      </c>
      <c r="M336" t="n">
        <v>11</v>
      </c>
      <c r="N336" t="n">
        <v>36.6</v>
      </c>
      <c r="O336" t="n">
        <v>23259.24</v>
      </c>
      <c r="P336" t="n">
        <v>436.05</v>
      </c>
      <c r="Q336" t="n">
        <v>796.39</v>
      </c>
      <c r="R336" t="n">
        <v>125.92</v>
      </c>
      <c r="S336" t="n">
        <v>102.58</v>
      </c>
      <c r="T336" t="n">
        <v>7616.75</v>
      </c>
      <c r="U336" t="n">
        <v>0.8100000000000001</v>
      </c>
      <c r="V336" t="n">
        <v>0.88</v>
      </c>
      <c r="W336" t="n">
        <v>12.29</v>
      </c>
      <c r="X336" t="n">
        <v>0.44</v>
      </c>
      <c r="Y336" t="n">
        <v>1</v>
      </c>
      <c r="Z336" t="n">
        <v>10</v>
      </c>
    </row>
    <row r="337">
      <c r="A337" t="n">
        <v>26</v>
      </c>
      <c r="B337" t="n">
        <v>75</v>
      </c>
      <c r="C337" t="inlineStr">
        <is>
          <t xml:space="preserve">CONCLUIDO	</t>
        </is>
      </c>
      <c r="D337" t="n">
        <v>2.2058</v>
      </c>
      <c r="E337" t="n">
        <v>45.33</v>
      </c>
      <c r="F337" t="n">
        <v>42.66</v>
      </c>
      <c r="G337" t="n">
        <v>196.9</v>
      </c>
      <c r="H337" t="n">
        <v>2.55</v>
      </c>
      <c r="I337" t="n">
        <v>13</v>
      </c>
      <c r="J337" t="n">
        <v>188.21</v>
      </c>
      <c r="K337" t="n">
        <v>49.1</v>
      </c>
      <c r="L337" t="n">
        <v>27</v>
      </c>
      <c r="M337" t="n">
        <v>10</v>
      </c>
      <c r="N337" t="n">
        <v>37.11</v>
      </c>
      <c r="O337" t="n">
        <v>23446.45</v>
      </c>
      <c r="P337" t="n">
        <v>439.13</v>
      </c>
      <c r="Q337" t="n">
        <v>796.37</v>
      </c>
      <c r="R337" t="n">
        <v>126.36</v>
      </c>
      <c r="S337" t="n">
        <v>102.58</v>
      </c>
      <c r="T337" t="n">
        <v>7837.33</v>
      </c>
      <c r="U337" t="n">
        <v>0.8100000000000001</v>
      </c>
      <c r="V337" t="n">
        <v>0.88</v>
      </c>
      <c r="W337" t="n">
        <v>12.29</v>
      </c>
      <c r="X337" t="n">
        <v>0.45</v>
      </c>
      <c r="Y337" t="n">
        <v>1</v>
      </c>
      <c r="Z337" t="n">
        <v>10</v>
      </c>
    </row>
    <row r="338">
      <c r="A338" t="n">
        <v>27</v>
      </c>
      <c r="B338" t="n">
        <v>75</v>
      </c>
      <c r="C338" t="inlineStr">
        <is>
          <t xml:space="preserve">CONCLUIDO	</t>
        </is>
      </c>
      <c r="D338" t="n">
        <v>2.2055</v>
      </c>
      <c r="E338" t="n">
        <v>45.34</v>
      </c>
      <c r="F338" t="n">
        <v>42.67</v>
      </c>
      <c r="G338" t="n">
        <v>196.93</v>
      </c>
      <c r="H338" t="n">
        <v>2.62</v>
      </c>
      <c r="I338" t="n">
        <v>13</v>
      </c>
      <c r="J338" t="n">
        <v>189.73</v>
      </c>
      <c r="K338" t="n">
        <v>49.1</v>
      </c>
      <c r="L338" t="n">
        <v>28</v>
      </c>
      <c r="M338" t="n">
        <v>9</v>
      </c>
      <c r="N338" t="n">
        <v>37.64</v>
      </c>
      <c r="O338" t="n">
        <v>23634.36</v>
      </c>
      <c r="P338" t="n">
        <v>434.78</v>
      </c>
      <c r="Q338" t="n">
        <v>796.4400000000001</v>
      </c>
      <c r="R338" t="n">
        <v>126.36</v>
      </c>
      <c r="S338" t="n">
        <v>102.58</v>
      </c>
      <c r="T338" t="n">
        <v>7835.73</v>
      </c>
      <c r="U338" t="n">
        <v>0.8100000000000001</v>
      </c>
      <c r="V338" t="n">
        <v>0.88</v>
      </c>
      <c r="W338" t="n">
        <v>12.3</v>
      </c>
      <c r="X338" t="n">
        <v>0.46</v>
      </c>
      <c r="Y338" t="n">
        <v>1</v>
      </c>
      <c r="Z338" t="n">
        <v>10</v>
      </c>
    </row>
    <row r="339">
      <c r="A339" t="n">
        <v>28</v>
      </c>
      <c r="B339" t="n">
        <v>75</v>
      </c>
      <c r="C339" t="inlineStr">
        <is>
          <t xml:space="preserve">CONCLUIDO	</t>
        </is>
      </c>
      <c r="D339" t="n">
        <v>2.2093</v>
      </c>
      <c r="E339" t="n">
        <v>45.26</v>
      </c>
      <c r="F339" t="n">
        <v>42.62</v>
      </c>
      <c r="G339" t="n">
        <v>213.1</v>
      </c>
      <c r="H339" t="n">
        <v>2.69</v>
      </c>
      <c r="I339" t="n">
        <v>12</v>
      </c>
      <c r="J339" t="n">
        <v>191.26</v>
      </c>
      <c r="K339" t="n">
        <v>49.1</v>
      </c>
      <c r="L339" t="n">
        <v>29</v>
      </c>
      <c r="M339" t="n">
        <v>5</v>
      </c>
      <c r="N339" t="n">
        <v>38.17</v>
      </c>
      <c r="O339" t="n">
        <v>23822.99</v>
      </c>
      <c r="P339" t="n">
        <v>433.17</v>
      </c>
      <c r="Q339" t="n">
        <v>796.38</v>
      </c>
      <c r="R339" t="n">
        <v>124.84</v>
      </c>
      <c r="S339" t="n">
        <v>102.58</v>
      </c>
      <c r="T339" t="n">
        <v>7081.73</v>
      </c>
      <c r="U339" t="n">
        <v>0.82</v>
      </c>
      <c r="V339" t="n">
        <v>0.88</v>
      </c>
      <c r="W339" t="n">
        <v>12.29</v>
      </c>
      <c r="X339" t="n">
        <v>0.41</v>
      </c>
      <c r="Y339" t="n">
        <v>1</v>
      </c>
      <c r="Z339" t="n">
        <v>10</v>
      </c>
    </row>
    <row r="340">
      <c r="A340" t="n">
        <v>29</v>
      </c>
      <c r="B340" t="n">
        <v>75</v>
      </c>
      <c r="C340" t="inlineStr">
        <is>
          <t xml:space="preserve">CONCLUIDO	</t>
        </is>
      </c>
      <c r="D340" t="n">
        <v>2.209</v>
      </c>
      <c r="E340" t="n">
        <v>45.27</v>
      </c>
      <c r="F340" t="n">
        <v>42.63</v>
      </c>
      <c r="G340" t="n">
        <v>213.13</v>
      </c>
      <c r="H340" t="n">
        <v>2.76</v>
      </c>
      <c r="I340" t="n">
        <v>12</v>
      </c>
      <c r="J340" t="n">
        <v>192.8</v>
      </c>
      <c r="K340" t="n">
        <v>49.1</v>
      </c>
      <c r="L340" t="n">
        <v>30</v>
      </c>
      <c r="M340" t="n">
        <v>1</v>
      </c>
      <c r="N340" t="n">
        <v>38.7</v>
      </c>
      <c r="O340" t="n">
        <v>24012.34</v>
      </c>
      <c r="P340" t="n">
        <v>434.76</v>
      </c>
      <c r="Q340" t="n">
        <v>796.38</v>
      </c>
      <c r="R340" t="n">
        <v>124.84</v>
      </c>
      <c r="S340" t="n">
        <v>102.58</v>
      </c>
      <c r="T340" t="n">
        <v>7082.77</v>
      </c>
      <c r="U340" t="n">
        <v>0.82</v>
      </c>
      <c r="V340" t="n">
        <v>0.88</v>
      </c>
      <c r="W340" t="n">
        <v>12.3</v>
      </c>
      <c r="X340" t="n">
        <v>0.41</v>
      </c>
      <c r="Y340" t="n">
        <v>1</v>
      </c>
      <c r="Z340" t="n">
        <v>10</v>
      </c>
    </row>
    <row r="341">
      <c r="A341" t="n">
        <v>30</v>
      </c>
      <c r="B341" t="n">
        <v>75</v>
      </c>
      <c r="C341" t="inlineStr">
        <is>
          <t xml:space="preserve">CONCLUIDO	</t>
        </is>
      </c>
      <c r="D341" t="n">
        <v>2.2088</v>
      </c>
      <c r="E341" t="n">
        <v>45.27</v>
      </c>
      <c r="F341" t="n">
        <v>42.63</v>
      </c>
      <c r="G341" t="n">
        <v>213.15</v>
      </c>
      <c r="H341" t="n">
        <v>2.83</v>
      </c>
      <c r="I341" t="n">
        <v>12</v>
      </c>
      <c r="J341" t="n">
        <v>194.34</v>
      </c>
      <c r="K341" t="n">
        <v>49.1</v>
      </c>
      <c r="L341" t="n">
        <v>31</v>
      </c>
      <c r="M341" t="n">
        <v>0</v>
      </c>
      <c r="N341" t="n">
        <v>39.24</v>
      </c>
      <c r="O341" t="n">
        <v>24202.42</v>
      </c>
      <c r="P341" t="n">
        <v>438</v>
      </c>
      <c r="Q341" t="n">
        <v>796.41</v>
      </c>
      <c r="R341" t="n">
        <v>124.95</v>
      </c>
      <c r="S341" t="n">
        <v>102.58</v>
      </c>
      <c r="T341" t="n">
        <v>7137.61</v>
      </c>
      <c r="U341" t="n">
        <v>0.82</v>
      </c>
      <c r="V341" t="n">
        <v>0.88</v>
      </c>
      <c r="W341" t="n">
        <v>12.3</v>
      </c>
      <c r="X341" t="n">
        <v>0.42</v>
      </c>
      <c r="Y341" t="n">
        <v>1</v>
      </c>
      <c r="Z341" t="n">
        <v>10</v>
      </c>
    </row>
    <row r="342">
      <c r="A342" t="n">
        <v>0</v>
      </c>
      <c r="B342" t="n">
        <v>95</v>
      </c>
      <c r="C342" t="inlineStr">
        <is>
          <t xml:space="preserve">CONCLUIDO	</t>
        </is>
      </c>
      <c r="D342" t="n">
        <v>1.0143</v>
      </c>
      <c r="E342" t="n">
        <v>98.59999999999999</v>
      </c>
      <c r="F342" t="n">
        <v>70.11</v>
      </c>
      <c r="G342" t="n">
        <v>6.02</v>
      </c>
      <c r="H342" t="n">
        <v>0.1</v>
      </c>
      <c r="I342" t="n">
        <v>699</v>
      </c>
      <c r="J342" t="n">
        <v>185.69</v>
      </c>
      <c r="K342" t="n">
        <v>53.44</v>
      </c>
      <c r="L342" t="n">
        <v>1</v>
      </c>
      <c r="M342" t="n">
        <v>697</v>
      </c>
      <c r="N342" t="n">
        <v>36.26</v>
      </c>
      <c r="O342" t="n">
        <v>23136.14</v>
      </c>
      <c r="P342" t="n">
        <v>957.66</v>
      </c>
      <c r="Q342" t="n">
        <v>798.41</v>
      </c>
      <c r="R342" t="n">
        <v>1043.85</v>
      </c>
      <c r="S342" t="n">
        <v>102.58</v>
      </c>
      <c r="T342" t="n">
        <v>463151.83</v>
      </c>
      <c r="U342" t="n">
        <v>0.1</v>
      </c>
      <c r="V342" t="n">
        <v>0.54</v>
      </c>
      <c r="W342" t="n">
        <v>13.44</v>
      </c>
      <c r="X342" t="n">
        <v>27.84</v>
      </c>
      <c r="Y342" t="n">
        <v>1</v>
      </c>
      <c r="Z342" t="n">
        <v>10</v>
      </c>
    </row>
    <row r="343">
      <c r="A343" t="n">
        <v>1</v>
      </c>
      <c r="B343" t="n">
        <v>95</v>
      </c>
      <c r="C343" t="inlineStr">
        <is>
          <t xml:space="preserve">CONCLUIDO	</t>
        </is>
      </c>
      <c r="D343" t="n">
        <v>1.5618</v>
      </c>
      <c r="E343" t="n">
        <v>64.03</v>
      </c>
      <c r="F343" t="n">
        <v>51.99</v>
      </c>
      <c r="G343" t="n">
        <v>12.14</v>
      </c>
      <c r="H343" t="n">
        <v>0.19</v>
      </c>
      <c r="I343" t="n">
        <v>257</v>
      </c>
      <c r="J343" t="n">
        <v>187.21</v>
      </c>
      <c r="K343" t="n">
        <v>53.44</v>
      </c>
      <c r="L343" t="n">
        <v>2</v>
      </c>
      <c r="M343" t="n">
        <v>255</v>
      </c>
      <c r="N343" t="n">
        <v>36.77</v>
      </c>
      <c r="O343" t="n">
        <v>23322.88</v>
      </c>
      <c r="P343" t="n">
        <v>709.51</v>
      </c>
      <c r="Q343" t="n">
        <v>797.03</v>
      </c>
      <c r="R343" t="n">
        <v>437.02</v>
      </c>
      <c r="S343" t="n">
        <v>102.58</v>
      </c>
      <c r="T343" t="n">
        <v>161948.45</v>
      </c>
      <c r="U343" t="n">
        <v>0.23</v>
      </c>
      <c r="V343" t="n">
        <v>0.72</v>
      </c>
      <c r="W343" t="n">
        <v>12.71</v>
      </c>
      <c r="X343" t="n">
        <v>9.77</v>
      </c>
      <c r="Y343" t="n">
        <v>1</v>
      </c>
      <c r="Z343" t="n">
        <v>10</v>
      </c>
    </row>
    <row r="344">
      <c r="A344" t="n">
        <v>2</v>
      </c>
      <c r="B344" t="n">
        <v>95</v>
      </c>
      <c r="C344" t="inlineStr">
        <is>
          <t xml:space="preserve">CONCLUIDO	</t>
        </is>
      </c>
      <c r="D344" t="n">
        <v>1.7674</v>
      </c>
      <c r="E344" t="n">
        <v>56.58</v>
      </c>
      <c r="F344" t="n">
        <v>48.19</v>
      </c>
      <c r="G344" t="n">
        <v>18.19</v>
      </c>
      <c r="H344" t="n">
        <v>0.28</v>
      </c>
      <c r="I344" t="n">
        <v>159</v>
      </c>
      <c r="J344" t="n">
        <v>188.73</v>
      </c>
      <c r="K344" t="n">
        <v>53.44</v>
      </c>
      <c r="L344" t="n">
        <v>3</v>
      </c>
      <c r="M344" t="n">
        <v>157</v>
      </c>
      <c r="N344" t="n">
        <v>37.29</v>
      </c>
      <c r="O344" t="n">
        <v>23510.33</v>
      </c>
      <c r="P344" t="n">
        <v>656.05</v>
      </c>
      <c r="Q344" t="n">
        <v>796.64</v>
      </c>
      <c r="R344" t="n">
        <v>310.38</v>
      </c>
      <c r="S344" t="n">
        <v>102.58</v>
      </c>
      <c r="T344" t="n">
        <v>99119.21000000001</v>
      </c>
      <c r="U344" t="n">
        <v>0.33</v>
      </c>
      <c r="V344" t="n">
        <v>0.78</v>
      </c>
      <c r="W344" t="n">
        <v>12.54</v>
      </c>
      <c r="X344" t="n">
        <v>5.97</v>
      </c>
      <c r="Y344" t="n">
        <v>1</v>
      </c>
      <c r="Z344" t="n">
        <v>10</v>
      </c>
    </row>
    <row r="345">
      <c r="A345" t="n">
        <v>3</v>
      </c>
      <c r="B345" t="n">
        <v>95</v>
      </c>
      <c r="C345" t="inlineStr">
        <is>
          <t xml:space="preserve">CONCLUIDO	</t>
        </is>
      </c>
      <c r="D345" t="n">
        <v>1.8771</v>
      </c>
      <c r="E345" t="n">
        <v>53.27</v>
      </c>
      <c r="F345" t="n">
        <v>46.52</v>
      </c>
      <c r="G345" t="n">
        <v>24.27</v>
      </c>
      <c r="H345" t="n">
        <v>0.37</v>
      </c>
      <c r="I345" t="n">
        <v>115</v>
      </c>
      <c r="J345" t="n">
        <v>190.25</v>
      </c>
      <c r="K345" t="n">
        <v>53.44</v>
      </c>
      <c r="L345" t="n">
        <v>4</v>
      </c>
      <c r="M345" t="n">
        <v>113</v>
      </c>
      <c r="N345" t="n">
        <v>37.82</v>
      </c>
      <c r="O345" t="n">
        <v>23698.48</v>
      </c>
      <c r="P345" t="n">
        <v>631.53</v>
      </c>
      <c r="Q345" t="n">
        <v>796.75</v>
      </c>
      <c r="R345" t="n">
        <v>254.71</v>
      </c>
      <c r="S345" t="n">
        <v>102.58</v>
      </c>
      <c r="T345" t="n">
        <v>71503.00999999999</v>
      </c>
      <c r="U345" t="n">
        <v>0.4</v>
      </c>
      <c r="V345" t="n">
        <v>0.8100000000000001</v>
      </c>
      <c r="W345" t="n">
        <v>12.47</v>
      </c>
      <c r="X345" t="n">
        <v>4.3</v>
      </c>
      <c r="Y345" t="n">
        <v>1</v>
      </c>
      <c r="Z345" t="n">
        <v>10</v>
      </c>
    </row>
    <row r="346">
      <c r="A346" t="n">
        <v>4</v>
      </c>
      <c r="B346" t="n">
        <v>95</v>
      </c>
      <c r="C346" t="inlineStr">
        <is>
          <t xml:space="preserve">CONCLUIDO	</t>
        </is>
      </c>
      <c r="D346" t="n">
        <v>1.9459</v>
      </c>
      <c r="E346" t="n">
        <v>51.39</v>
      </c>
      <c r="F346" t="n">
        <v>45.57</v>
      </c>
      <c r="G346" t="n">
        <v>30.38</v>
      </c>
      <c r="H346" t="n">
        <v>0.46</v>
      </c>
      <c r="I346" t="n">
        <v>90</v>
      </c>
      <c r="J346" t="n">
        <v>191.78</v>
      </c>
      <c r="K346" t="n">
        <v>53.44</v>
      </c>
      <c r="L346" t="n">
        <v>5</v>
      </c>
      <c r="M346" t="n">
        <v>88</v>
      </c>
      <c r="N346" t="n">
        <v>38.35</v>
      </c>
      <c r="O346" t="n">
        <v>23887.36</v>
      </c>
      <c r="P346" t="n">
        <v>616.61</v>
      </c>
      <c r="Q346" t="n">
        <v>796.66</v>
      </c>
      <c r="R346" t="n">
        <v>223.25</v>
      </c>
      <c r="S346" t="n">
        <v>102.58</v>
      </c>
      <c r="T346" t="n">
        <v>55899.06</v>
      </c>
      <c r="U346" t="n">
        <v>0.46</v>
      </c>
      <c r="V346" t="n">
        <v>0.83</v>
      </c>
      <c r="W346" t="n">
        <v>12.42</v>
      </c>
      <c r="X346" t="n">
        <v>3.35</v>
      </c>
      <c r="Y346" t="n">
        <v>1</v>
      </c>
      <c r="Z346" t="n">
        <v>10</v>
      </c>
    </row>
    <row r="347">
      <c r="A347" t="n">
        <v>5</v>
      </c>
      <c r="B347" t="n">
        <v>95</v>
      </c>
      <c r="C347" t="inlineStr">
        <is>
          <t xml:space="preserve">CONCLUIDO	</t>
        </is>
      </c>
      <c r="D347" t="n">
        <v>1.9923</v>
      </c>
      <c r="E347" t="n">
        <v>50.19</v>
      </c>
      <c r="F347" t="n">
        <v>44.97</v>
      </c>
      <c r="G347" t="n">
        <v>36.46</v>
      </c>
      <c r="H347" t="n">
        <v>0.55</v>
      </c>
      <c r="I347" t="n">
        <v>74</v>
      </c>
      <c r="J347" t="n">
        <v>193.32</v>
      </c>
      <c r="K347" t="n">
        <v>53.44</v>
      </c>
      <c r="L347" t="n">
        <v>6</v>
      </c>
      <c r="M347" t="n">
        <v>72</v>
      </c>
      <c r="N347" t="n">
        <v>38.89</v>
      </c>
      <c r="O347" t="n">
        <v>24076.95</v>
      </c>
      <c r="P347" t="n">
        <v>607.04</v>
      </c>
      <c r="Q347" t="n">
        <v>796.55</v>
      </c>
      <c r="R347" t="n">
        <v>202.6</v>
      </c>
      <c r="S347" t="n">
        <v>102.58</v>
      </c>
      <c r="T347" t="n">
        <v>45653.81</v>
      </c>
      <c r="U347" t="n">
        <v>0.51</v>
      </c>
      <c r="V347" t="n">
        <v>0.84</v>
      </c>
      <c r="W347" t="n">
        <v>12.41</v>
      </c>
      <c r="X347" t="n">
        <v>2.75</v>
      </c>
      <c r="Y347" t="n">
        <v>1</v>
      </c>
      <c r="Z347" t="n">
        <v>10</v>
      </c>
    </row>
    <row r="348">
      <c r="A348" t="n">
        <v>6</v>
      </c>
      <c r="B348" t="n">
        <v>95</v>
      </c>
      <c r="C348" t="inlineStr">
        <is>
          <t xml:space="preserve">CONCLUIDO	</t>
        </is>
      </c>
      <c r="D348" t="n">
        <v>2.0259</v>
      </c>
      <c r="E348" t="n">
        <v>49.36</v>
      </c>
      <c r="F348" t="n">
        <v>44.55</v>
      </c>
      <c r="G348" t="n">
        <v>42.43</v>
      </c>
      <c r="H348" t="n">
        <v>0.64</v>
      </c>
      <c r="I348" t="n">
        <v>63</v>
      </c>
      <c r="J348" t="n">
        <v>194.86</v>
      </c>
      <c r="K348" t="n">
        <v>53.44</v>
      </c>
      <c r="L348" t="n">
        <v>7</v>
      </c>
      <c r="M348" t="n">
        <v>61</v>
      </c>
      <c r="N348" t="n">
        <v>39.43</v>
      </c>
      <c r="O348" t="n">
        <v>24267.28</v>
      </c>
      <c r="P348" t="n">
        <v>599.36</v>
      </c>
      <c r="Q348" t="n">
        <v>796.5</v>
      </c>
      <c r="R348" t="n">
        <v>188.94</v>
      </c>
      <c r="S348" t="n">
        <v>102.58</v>
      </c>
      <c r="T348" t="n">
        <v>38875.2</v>
      </c>
      <c r="U348" t="n">
        <v>0.54</v>
      </c>
      <c r="V348" t="n">
        <v>0.84</v>
      </c>
      <c r="W348" t="n">
        <v>12.38</v>
      </c>
      <c r="X348" t="n">
        <v>2.33</v>
      </c>
      <c r="Y348" t="n">
        <v>1</v>
      </c>
      <c r="Z348" t="n">
        <v>10</v>
      </c>
    </row>
    <row r="349">
      <c r="A349" t="n">
        <v>7</v>
      </c>
      <c r="B349" t="n">
        <v>95</v>
      </c>
      <c r="C349" t="inlineStr">
        <is>
          <t xml:space="preserve">CONCLUIDO	</t>
        </is>
      </c>
      <c r="D349" t="n">
        <v>2.0504</v>
      </c>
      <c r="E349" t="n">
        <v>48.77</v>
      </c>
      <c r="F349" t="n">
        <v>44.26</v>
      </c>
      <c r="G349" t="n">
        <v>48.28</v>
      </c>
      <c r="H349" t="n">
        <v>0.72</v>
      </c>
      <c r="I349" t="n">
        <v>55</v>
      </c>
      <c r="J349" t="n">
        <v>196.41</v>
      </c>
      <c r="K349" t="n">
        <v>53.44</v>
      </c>
      <c r="L349" t="n">
        <v>8</v>
      </c>
      <c r="M349" t="n">
        <v>53</v>
      </c>
      <c r="N349" t="n">
        <v>39.98</v>
      </c>
      <c r="O349" t="n">
        <v>24458.36</v>
      </c>
      <c r="P349" t="n">
        <v>593.6900000000001</v>
      </c>
      <c r="Q349" t="n">
        <v>796.45</v>
      </c>
      <c r="R349" t="n">
        <v>179.5</v>
      </c>
      <c r="S349" t="n">
        <v>102.58</v>
      </c>
      <c r="T349" t="n">
        <v>34195.07</v>
      </c>
      <c r="U349" t="n">
        <v>0.57</v>
      </c>
      <c r="V349" t="n">
        <v>0.85</v>
      </c>
      <c r="W349" t="n">
        <v>12.36</v>
      </c>
      <c r="X349" t="n">
        <v>2.04</v>
      </c>
      <c r="Y349" t="n">
        <v>1</v>
      </c>
      <c r="Z349" t="n">
        <v>10</v>
      </c>
    </row>
    <row r="350">
      <c r="A350" t="n">
        <v>8</v>
      </c>
      <c r="B350" t="n">
        <v>95</v>
      </c>
      <c r="C350" t="inlineStr">
        <is>
          <t xml:space="preserve">CONCLUIDO	</t>
        </is>
      </c>
      <c r="D350" t="n">
        <v>2.0738</v>
      </c>
      <c r="E350" t="n">
        <v>48.22</v>
      </c>
      <c r="F350" t="n">
        <v>43.97</v>
      </c>
      <c r="G350" t="n">
        <v>54.96</v>
      </c>
      <c r="H350" t="n">
        <v>0.8100000000000001</v>
      </c>
      <c r="I350" t="n">
        <v>48</v>
      </c>
      <c r="J350" t="n">
        <v>197.97</v>
      </c>
      <c r="K350" t="n">
        <v>53.44</v>
      </c>
      <c r="L350" t="n">
        <v>9</v>
      </c>
      <c r="M350" t="n">
        <v>46</v>
      </c>
      <c r="N350" t="n">
        <v>40.53</v>
      </c>
      <c r="O350" t="n">
        <v>24650.18</v>
      </c>
      <c r="P350" t="n">
        <v>587.48</v>
      </c>
      <c r="Q350" t="n">
        <v>796.37</v>
      </c>
      <c r="R350" t="n">
        <v>169.64</v>
      </c>
      <c r="S350" t="n">
        <v>102.58</v>
      </c>
      <c r="T350" t="n">
        <v>29303.71</v>
      </c>
      <c r="U350" t="n">
        <v>0.6</v>
      </c>
      <c r="V350" t="n">
        <v>0.86</v>
      </c>
      <c r="W350" t="n">
        <v>12.35</v>
      </c>
      <c r="X350" t="n">
        <v>1.75</v>
      </c>
      <c r="Y350" t="n">
        <v>1</v>
      </c>
      <c r="Z350" t="n">
        <v>10</v>
      </c>
    </row>
    <row r="351">
      <c r="A351" t="n">
        <v>9</v>
      </c>
      <c r="B351" t="n">
        <v>95</v>
      </c>
      <c r="C351" t="inlineStr">
        <is>
          <t xml:space="preserve">CONCLUIDO	</t>
        </is>
      </c>
      <c r="D351" t="n">
        <v>2.0898</v>
      </c>
      <c r="E351" t="n">
        <v>47.85</v>
      </c>
      <c r="F351" t="n">
        <v>43.78</v>
      </c>
      <c r="G351" t="n">
        <v>61.09</v>
      </c>
      <c r="H351" t="n">
        <v>0.89</v>
      </c>
      <c r="I351" t="n">
        <v>43</v>
      </c>
      <c r="J351" t="n">
        <v>199.53</v>
      </c>
      <c r="K351" t="n">
        <v>53.44</v>
      </c>
      <c r="L351" t="n">
        <v>10</v>
      </c>
      <c r="M351" t="n">
        <v>41</v>
      </c>
      <c r="N351" t="n">
        <v>41.1</v>
      </c>
      <c r="O351" t="n">
        <v>24842.77</v>
      </c>
      <c r="P351" t="n">
        <v>583.83</v>
      </c>
      <c r="Q351" t="n">
        <v>796.4299999999999</v>
      </c>
      <c r="R351" t="n">
        <v>163.42</v>
      </c>
      <c r="S351" t="n">
        <v>102.58</v>
      </c>
      <c r="T351" t="n">
        <v>26214.69</v>
      </c>
      <c r="U351" t="n">
        <v>0.63</v>
      </c>
      <c r="V351" t="n">
        <v>0.86</v>
      </c>
      <c r="W351" t="n">
        <v>12.35</v>
      </c>
      <c r="X351" t="n">
        <v>1.57</v>
      </c>
      <c r="Y351" t="n">
        <v>1</v>
      </c>
      <c r="Z351" t="n">
        <v>10</v>
      </c>
    </row>
    <row r="352">
      <c r="A352" t="n">
        <v>10</v>
      </c>
      <c r="B352" t="n">
        <v>95</v>
      </c>
      <c r="C352" t="inlineStr">
        <is>
          <t xml:space="preserve">CONCLUIDO	</t>
        </is>
      </c>
      <c r="D352" t="n">
        <v>2.1029</v>
      </c>
      <c r="E352" t="n">
        <v>47.55</v>
      </c>
      <c r="F352" t="n">
        <v>43.63</v>
      </c>
      <c r="G352" t="n">
        <v>67.13</v>
      </c>
      <c r="H352" t="n">
        <v>0.97</v>
      </c>
      <c r="I352" t="n">
        <v>39</v>
      </c>
      <c r="J352" t="n">
        <v>201.1</v>
      </c>
      <c r="K352" t="n">
        <v>53.44</v>
      </c>
      <c r="L352" t="n">
        <v>11</v>
      </c>
      <c r="M352" t="n">
        <v>37</v>
      </c>
      <c r="N352" t="n">
        <v>41.66</v>
      </c>
      <c r="O352" t="n">
        <v>25036.12</v>
      </c>
      <c r="P352" t="n">
        <v>579.62</v>
      </c>
      <c r="Q352" t="n">
        <v>796.4400000000001</v>
      </c>
      <c r="R352" t="n">
        <v>158.77</v>
      </c>
      <c r="S352" t="n">
        <v>102.58</v>
      </c>
      <c r="T352" t="n">
        <v>23910.24</v>
      </c>
      <c r="U352" t="n">
        <v>0.65</v>
      </c>
      <c r="V352" t="n">
        <v>0.86</v>
      </c>
      <c r="W352" t="n">
        <v>12.34</v>
      </c>
      <c r="X352" t="n">
        <v>1.42</v>
      </c>
      <c r="Y352" t="n">
        <v>1</v>
      </c>
      <c r="Z352" t="n">
        <v>10</v>
      </c>
    </row>
    <row r="353">
      <c r="A353" t="n">
        <v>11</v>
      </c>
      <c r="B353" t="n">
        <v>95</v>
      </c>
      <c r="C353" t="inlineStr">
        <is>
          <t xml:space="preserve">CONCLUIDO	</t>
        </is>
      </c>
      <c r="D353" t="n">
        <v>2.1126</v>
      </c>
      <c r="E353" t="n">
        <v>47.33</v>
      </c>
      <c r="F353" t="n">
        <v>43.53</v>
      </c>
      <c r="G353" t="n">
        <v>72.54000000000001</v>
      </c>
      <c r="H353" t="n">
        <v>1.05</v>
      </c>
      <c r="I353" t="n">
        <v>36</v>
      </c>
      <c r="J353" t="n">
        <v>202.67</v>
      </c>
      <c r="K353" t="n">
        <v>53.44</v>
      </c>
      <c r="L353" t="n">
        <v>12</v>
      </c>
      <c r="M353" t="n">
        <v>34</v>
      </c>
      <c r="N353" t="n">
        <v>42.24</v>
      </c>
      <c r="O353" t="n">
        <v>25230.25</v>
      </c>
      <c r="P353" t="n">
        <v>576.75</v>
      </c>
      <c r="Q353" t="n">
        <v>796.41</v>
      </c>
      <c r="R353" t="n">
        <v>155.2</v>
      </c>
      <c r="S353" t="n">
        <v>102.58</v>
      </c>
      <c r="T353" t="n">
        <v>22141.7</v>
      </c>
      <c r="U353" t="n">
        <v>0.66</v>
      </c>
      <c r="V353" t="n">
        <v>0.86</v>
      </c>
      <c r="W353" t="n">
        <v>12.33</v>
      </c>
      <c r="X353" t="n">
        <v>1.31</v>
      </c>
      <c r="Y353" t="n">
        <v>1</v>
      </c>
      <c r="Z353" t="n">
        <v>10</v>
      </c>
    </row>
    <row r="354">
      <c r="A354" t="n">
        <v>12</v>
      </c>
      <c r="B354" t="n">
        <v>95</v>
      </c>
      <c r="C354" t="inlineStr">
        <is>
          <t xml:space="preserve">CONCLUIDO	</t>
        </is>
      </c>
      <c r="D354" t="n">
        <v>2.1229</v>
      </c>
      <c r="E354" t="n">
        <v>47.11</v>
      </c>
      <c r="F354" t="n">
        <v>43.41</v>
      </c>
      <c r="G354" t="n">
        <v>78.93000000000001</v>
      </c>
      <c r="H354" t="n">
        <v>1.13</v>
      </c>
      <c r="I354" t="n">
        <v>33</v>
      </c>
      <c r="J354" t="n">
        <v>204.25</v>
      </c>
      <c r="K354" t="n">
        <v>53.44</v>
      </c>
      <c r="L354" t="n">
        <v>13</v>
      </c>
      <c r="M354" t="n">
        <v>31</v>
      </c>
      <c r="N354" t="n">
        <v>42.82</v>
      </c>
      <c r="O354" t="n">
        <v>25425.3</v>
      </c>
      <c r="P354" t="n">
        <v>573.48</v>
      </c>
      <c r="Q354" t="n">
        <v>796.39</v>
      </c>
      <c r="R354" t="n">
        <v>151.15</v>
      </c>
      <c r="S354" t="n">
        <v>102.58</v>
      </c>
      <c r="T354" t="n">
        <v>20133.69</v>
      </c>
      <c r="U354" t="n">
        <v>0.68</v>
      </c>
      <c r="V354" t="n">
        <v>0.87</v>
      </c>
      <c r="W354" t="n">
        <v>12.33</v>
      </c>
      <c r="X354" t="n">
        <v>1.2</v>
      </c>
      <c r="Y354" t="n">
        <v>1</v>
      </c>
      <c r="Z354" t="n">
        <v>10</v>
      </c>
    </row>
    <row r="355">
      <c r="A355" t="n">
        <v>13</v>
      </c>
      <c r="B355" t="n">
        <v>95</v>
      </c>
      <c r="C355" t="inlineStr">
        <is>
          <t xml:space="preserve">CONCLUIDO	</t>
        </is>
      </c>
      <c r="D355" t="n">
        <v>2.13</v>
      </c>
      <c r="E355" t="n">
        <v>46.95</v>
      </c>
      <c r="F355" t="n">
        <v>43.33</v>
      </c>
      <c r="G355" t="n">
        <v>83.84999999999999</v>
      </c>
      <c r="H355" t="n">
        <v>1.21</v>
      </c>
      <c r="I355" t="n">
        <v>31</v>
      </c>
      <c r="J355" t="n">
        <v>205.84</v>
      </c>
      <c r="K355" t="n">
        <v>53.44</v>
      </c>
      <c r="L355" t="n">
        <v>14</v>
      </c>
      <c r="M355" t="n">
        <v>29</v>
      </c>
      <c r="N355" t="n">
        <v>43.4</v>
      </c>
      <c r="O355" t="n">
        <v>25621.03</v>
      </c>
      <c r="P355" t="n">
        <v>570.24</v>
      </c>
      <c r="Q355" t="n">
        <v>796.4400000000001</v>
      </c>
      <c r="R355" t="n">
        <v>148.48</v>
      </c>
      <c r="S355" t="n">
        <v>102.58</v>
      </c>
      <c r="T355" t="n">
        <v>18805.85</v>
      </c>
      <c r="U355" t="n">
        <v>0.6899999999999999</v>
      </c>
      <c r="V355" t="n">
        <v>0.87</v>
      </c>
      <c r="W355" t="n">
        <v>12.32</v>
      </c>
      <c r="X355" t="n">
        <v>1.11</v>
      </c>
      <c r="Y355" t="n">
        <v>1</v>
      </c>
      <c r="Z355" t="n">
        <v>10</v>
      </c>
    </row>
    <row r="356">
      <c r="A356" t="n">
        <v>14</v>
      </c>
      <c r="B356" t="n">
        <v>95</v>
      </c>
      <c r="C356" t="inlineStr">
        <is>
          <t xml:space="preserve">CONCLUIDO	</t>
        </is>
      </c>
      <c r="D356" t="n">
        <v>2.136</v>
      </c>
      <c r="E356" t="n">
        <v>46.82</v>
      </c>
      <c r="F356" t="n">
        <v>43.27</v>
      </c>
      <c r="G356" t="n">
        <v>89.52</v>
      </c>
      <c r="H356" t="n">
        <v>1.28</v>
      </c>
      <c r="I356" t="n">
        <v>29</v>
      </c>
      <c r="J356" t="n">
        <v>207.43</v>
      </c>
      <c r="K356" t="n">
        <v>53.44</v>
      </c>
      <c r="L356" t="n">
        <v>15</v>
      </c>
      <c r="M356" t="n">
        <v>27</v>
      </c>
      <c r="N356" t="n">
        <v>44</v>
      </c>
      <c r="O356" t="n">
        <v>25817.56</v>
      </c>
      <c r="P356" t="n">
        <v>567.59</v>
      </c>
      <c r="Q356" t="n">
        <v>796.38</v>
      </c>
      <c r="R356" t="n">
        <v>146.65</v>
      </c>
      <c r="S356" t="n">
        <v>102.58</v>
      </c>
      <c r="T356" t="n">
        <v>17903.8</v>
      </c>
      <c r="U356" t="n">
        <v>0.7</v>
      </c>
      <c r="V356" t="n">
        <v>0.87</v>
      </c>
      <c r="W356" t="n">
        <v>12.32</v>
      </c>
      <c r="X356" t="n">
        <v>1.06</v>
      </c>
      <c r="Y356" t="n">
        <v>1</v>
      </c>
      <c r="Z356" t="n">
        <v>10</v>
      </c>
    </row>
    <row r="357">
      <c r="A357" t="n">
        <v>15</v>
      </c>
      <c r="B357" t="n">
        <v>95</v>
      </c>
      <c r="C357" t="inlineStr">
        <is>
          <t xml:space="preserve">CONCLUIDO	</t>
        </is>
      </c>
      <c r="D357" t="n">
        <v>2.1433</v>
      </c>
      <c r="E357" t="n">
        <v>46.66</v>
      </c>
      <c r="F357" t="n">
        <v>43.18</v>
      </c>
      <c r="G357" t="n">
        <v>95.95999999999999</v>
      </c>
      <c r="H357" t="n">
        <v>1.36</v>
      </c>
      <c r="I357" t="n">
        <v>27</v>
      </c>
      <c r="J357" t="n">
        <v>209.03</v>
      </c>
      <c r="K357" t="n">
        <v>53.44</v>
      </c>
      <c r="L357" t="n">
        <v>16</v>
      </c>
      <c r="M357" t="n">
        <v>25</v>
      </c>
      <c r="N357" t="n">
        <v>44.6</v>
      </c>
      <c r="O357" t="n">
        <v>26014.91</v>
      </c>
      <c r="P357" t="n">
        <v>564.89</v>
      </c>
      <c r="Q357" t="n">
        <v>796.38</v>
      </c>
      <c r="R357" t="n">
        <v>143.82</v>
      </c>
      <c r="S357" t="n">
        <v>102.58</v>
      </c>
      <c r="T357" t="n">
        <v>16497.49</v>
      </c>
      <c r="U357" t="n">
        <v>0.71</v>
      </c>
      <c r="V357" t="n">
        <v>0.87</v>
      </c>
      <c r="W357" t="n">
        <v>12.32</v>
      </c>
      <c r="X357" t="n">
        <v>0.97</v>
      </c>
      <c r="Y357" t="n">
        <v>1</v>
      </c>
      <c r="Z357" t="n">
        <v>10</v>
      </c>
    </row>
    <row r="358">
      <c r="A358" t="n">
        <v>16</v>
      </c>
      <c r="B358" t="n">
        <v>95</v>
      </c>
      <c r="C358" t="inlineStr">
        <is>
          <t xml:space="preserve">CONCLUIDO	</t>
        </is>
      </c>
      <c r="D358" t="n">
        <v>2.1503</v>
      </c>
      <c r="E358" t="n">
        <v>46.51</v>
      </c>
      <c r="F358" t="n">
        <v>43.11</v>
      </c>
      <c r="G358" t="n">
        <v>103.46</v>
      </c>
      <c r="H358" t="n">
        <v>1.43</v>
      </c>
      <c r="I358" t="n">
        <v>25</v>
      </c>
      <c r="J358" t="n">
        <v>210.64</v>
      </c>
      <c r="K358" t="n">
        <v>53.44</v>
      </c>
      <c r="L358" t="n">
        <v>17</v>
      </c>
      <c r="M358" t="n">
        <v>23</v>
      </c>
      <c r="N358" t="n">
        <v>45.21</v>
      </c>
      <c r="O358" t="n">
        <v>26213.09</v>
      </c>
      <c r="P358" t="n">
        <v>562.9</v>
      </c>
      <c r="Q358" t="n">
        <v>796.38</v>
      </c>
      <c r="R358" t="n">
        <v>141.07</v>
      </c>
      <c r="S358" t="n">
        <v>102.58</v>
      </c>
      <c r="T358" t="n">
        <v>15130.82</v>
      </c>
      <c r="U358" t="n">
        <v>0.73</v>
      </c>
      <c r="V358" t="n">
        <v>0.87</v>
      </c>
      <c r="W358" t="n">
        <v>12.31</v>
      </c>
      <c r="X358" t="n">
        <v>0.89</v>
      </c>
      <c r="Y358" t="n">
        <v>1</v>
      </c>
      <c r="Z358" t="n">
        <v>10</v>
      </c>
    </row>
    <row r="359">
      <c r="A359" t="n">
        <v>17</v>
      </c>
      <c r="B359" t="n">
        <v>95</v>
      </c>
      <c r="C359" t="inlineStr">
        <is>
          <t xml:space="preserve">CONCLUIDO	</t>
        </is>
      </c>
      <c r="D359" t="n">
        <v>2.1527</v>
      </c>
      <c r="E359" t="n">
        <v>46.45</v>
      </c>
      <c r="F359" t="n">
        <v>43.09</v>
      </c>
      <c r="G359" t="n">
        <v>107.73</v>
      </c>
      <c r="H359" t="n">
        <v>1.51</v>
      </c>
      <c r="I359" t="n">
        <v>24</v>
      </c>
      <c r="J359" t="n">
        <v>212.25</v>
      </c>
      <c r="K359" t="n">
        <v>53.44</v>
      </c>
      <c r="L359" t="n">
        <v>18</v>
      </c>
      <c r="M359" t="n">
        <v>22</v>
      </c>
      <c r="N359" t="n">
        <v>45.82</v>
      </c>
      <c r="O359" t="n">
        <v>26412.11</v>
      </c>
      <c r="P359" t="n">
        <v>559.54</v>
      </c>
      <c r="Q359" t="n">
        <v>796.34</v>
      </c>
      <c r="R359" t="n">
        <v>140.79</v>
      </c>
      <c r="S359" t="n">
        <v>102.58</v>
      </c>
      <c r="T359" t="n">
        <v>14996.03</v>
      </c>
      <c r="U359" t="n">
        <v>0.73</v>
      </c>
      <c r="V359" t="n">
        <v>0.87</v>
      </c>
      <c r="W359" t="n">
        <v>12.31</v>
      </c>
      <c r="X359" t="n">
        <v>0.88</v>
      </c>
      <c r="Y359" t="n">
        <v>1</v>
      </c>
      <c r="Z359" t="n">
        <v>10</v>
      </c>
    </row>
    <row r="360">
      <c r="A360" t="n">
        <v>18</v>
      </c>
      <c r="B360" t="n">
        <v>95</v>
      </c>
      <c r="C360" t="inlineStr">
        <is>
          <t xml:space="preserve">CONCLUIDO	</t>
        </is>
      </c>
      <c r="D360" t="n">
        <v>2.1602</v>
      </c>
      <c r="E360" t="n">
        <v>46.29</v>
      </c>
      <c r="F360" t="n">
        <v>43.01</v>
      </c>
      <c r="G360" t="n">
        <v>117.29</v>
      </c>
      <c r="H360" t="n">
        <v>1.58</v>
      </c>
      <c r="I360" t="n">
        <v>22</v>
      </c>
      <c r="J360" t="n">
        <v>213.87</v>
      </c>
      <c r="K360" t="n">
        <v>53.44</v>
      </c>
      <c r="L360" t="n">
        <v>19</v>
      </c>
      <c r="M360" t="n">
        <v>20</v>
      </c>
      <c r="N360" t="n">
        <v>46.44</v>
      </c>
      <c r="O360" t="n">
        <v>26611.98</v>
      </c>
      <c r="P360" t="n">
        <v>557.4</v>
      </c>
      <c r="Q360" t="n">
        <v>796.39</v>
      </c>
      <c r="R360" t="n">
        <v>137.66</v>
      </c>
      <c r="S360" t="n">
        <v>102.58</v>
      </c>
      <c r="T360" t="n">
        <v>13440.94</v>
      </c>
      <c r="U360" t="n">
        <v>0.75</v>
      </c>
      <c r="V360" t="n">
        <v>0.87</v>
      </c>
      <c r="W360" t="n">
        <v>12.31</v>
      </c>
      <c r="X360" t="n">
        <v>0.79</v>
      </c>
      <c r="Y360" t="n">
        <v>1</v>
      </c>
      <c r="Z360" t="n">
        <v>10</v>
      </c>
    </row>
    <row r="361">
      <c r="A361" t="n">
        <v>19</v>
      </c>
      <c r="B361" t="n">
        <v>95</v>
      </c>
      <c r="C361" t="inlineStr">
        <is>
          <t xml:space="preserve">CONCLUIDO	</t>
        </is>
      </c>
      <c r="D361" t="n">
        <v>2.164</v>
      </c>
      <c r="E361" t="n">
        <v>46.21</v>
      </c>
      <c r="F361" t="n">
        <v>42.96</v>
      </c>
      <c r="G361" t="n">
        <v>122.74</v>
      </c>
      <c r="H361" t="n">
        <v>1.65</v>
      </c>
      <c r="I361" t="n">
        <v>21</v>
      </c>
      <c r="J361" t="n">
        <v>215.5</v>
      </c>
      <c r="K361" t="n">
        <v>53.44</v>
      </c>
      <c r="L361" t="n">
        <v>20</v>
      </c>
      <c r="M361" t="n">
        <v>19</v>
      </c>
      <c r="N361" t="n">
        <v>47.07</v>
      </c>
      <c r="O361" t="n">
        <v>26812.71</v>
      </c>
      <c r="P361" t="n">
        <v>554.78</v>
      </c>
      <c r="Q361" t="n">
        <v>796.41</v>
      </c>
      <c r="R361" t="n">
        <v>136.1</v>
      </c>
      <c r="S361" t="n">
        <v>102.58</v>
      </c>
      <c r="T361" t="n">
        <v>12668.02</v>
      </c>
      <c r="U361" t="n">
        <v>0.75</v>
      </c>
      <c r="V361" t="n">
        <v>0.88</v>
      </c>
      <c r="W361" t="n">
        <v>12.31</v>
      </c>
      <c r="X361" t="n">
        <v>0.75</v>
      </c>
      <c r="Y361" t="n">
        <v>1</v>
      </c>
      <c r="Z361" t="n">
        <v>10</v>
      </c>
    </row>
    <row r="362">
      <c r="A362" t="n">
        <v>20</v>
      </c>
      <c r="B362" t="n">
        <v>95</v>
      </c>
      <c r="C362" t="inlineStr">
        <is>
          <t xml:space="preserve">CONCLUIDO	</t>
        </is>
      </c>
      <c r="D362" t="n">
        <v>2.1676</v>
      </c>
      <c r="E362" t="n">
        <v>46.13</v>
      </c>
      <c r="F362" t="n">
        <v>42.92</v>
      </c>
      <c r="G362" t="n">
        <v>128.76</v>
      </c>
      <c r="H362" t="n">
        <v>1.72</v>
      </c>
      <c r="I362" t="n">
        <v>20</v>
      </c>
      <c r="J362" t="n">
        <v>217.14</v>
      </c>
      <c r="K362" t="n">
        <v>53.44</v>
      </c>
      <c r="L362" t="n">
        <v>21</v>
      </c>
      <c r="M362" t="n">
        <v>18</v>
      </c>
      <c r="N362" t="n">
        <v>47.7</v>
      </c>
      <c r="O362" t="n">
        <v>27014.3</v>
      </c>
      <c r="P362" t="n">
        <v>552.66</v>
      </c>
      <c r="Q362" t="n">
        <v>796.34</v>
      </c>
      <c r="R362" t="n">
        <v>135.07</v>
      </c>
      <c r="S362" t="n">
        <v>102.58</v>
      </c>
      <c r="T362" t="n">
        <v>12159.2</v>
      </c>
      <c r="U362" t="n">
        <v>0.76</v>
      </c>
      <c r="V362" t="n">
        <v>0.88</v>
      </c>
      <c r="W362" t="n">
        <v>12.3</v>
      </c>
      <c r="X362" t="n">
        <v>0.71</v>
      </c>
      <c r="Y362" t="n">
        <v>1</v>
      </c>
      <c r="Z362" t="n">
        <v>10</v>
      </c>
    </row>
    <row r="363">
      <c r="A363" t="n">
        <v>21</v>
      </c>
      <c r="B363" t="n">
        <v>95</v>
      </c>
      <c r="C363" t="inlineStr">
        <is>
          <t xml:space="preserve">CONCLUIDO	</t>
        </is>
      </c>
      <c r="D363" t="n">
        <v>2.1714</v>
      </c>
      <c r="E363" t="n">
        <v>46.05</v>
      </c>
      <c r="F363" t="n">
        <v>42.88</v>
      </c>
      <c r="G363" t="n">
        <v>135.4</v>
      </c>
      <c r="H363" t="n">
        <v>1.79</v>
      </c>
      <c r="I363" t="n">
        <v>19</v>
      </c>
      <c r="J363" t="n">
        <v>218.78</v>
      </c>
      <c r="K363" t="n">
        <v>53.44</v>
      </c>
      <c r="L363" t="n">
        <v>22</v>
      </c>
      <c r="M363" t="n">
        <v>17</v>
      </c>
      <c r="N363" t="n">
        <v>48.34</v>
      </c>
      <c r="O363" t="n">
        <v>27216.79</v>
      </c>
      <c r="P363" t="n">
        <v>551.15</v>
      </c>
      <c r="Q363" t="n">
        <v>796.34</v>
      </c>
      <c r="R363" t="n">
        <v>133.48</v>
      </c>
      <c r="S363" t="n">
        <v>102.58</v>
      </c>
      <c r="T363" t="n">
        <v>11366.2</v>
      </c>
      <c r="U363" t="n">
        <v>0.77</v>
      </c>
      <c r="V363" t="n">
        <v>0.88</v>
      </c>
      <c r="W363" t="n">
        <v>12.3</v>
      </c>
      <c r="X363" t="n">
        <v>0.66</v>
      </c>
      <c r="Y363" t="n">
        <v>1</v>
      </c>
      <c r="Z363" t="n">
        <v>10</v>
      </c>
    </row>
    <row r="364">
      <c r="A364" t="n">
        <v>22</v>
      </c>
      <c r="B364" t="n">
        <v>95</v>
      </c>
      <c r="C364" t="inlineStr">
        <is>
          <t xml:space="preserve">CONCLUIDO	</t>
        </is>
      </c>
      <c r="D364" t="n">
        <v>2.1701</v>
      </c>
      <c r="E364" t="n">
        <v>46.08</v>
      </c>
      <c r="F364" t="n">
        <v>42.9</v>
      </c>
      <c r="G364" t="n">
        <v>135.49</v>
      </c>
      <c r="H364" t="n">
        <v>1.85</v>
      </c>
      <c r="I364" t="n">
        <v>19</v>
      </c>
      <c r="J364" t="n">
        <v>220.43</v>
      </c>
      <c r="K364" t="n">
        <v>53.44</v>
      </c>
      <c r="L364" t="n">
        <v>23</v>
      </c>
      <c r="M364" t="n">
        <v>17</v>
      </c>
      <c r="N364" t="n">
        <v>48.99</v>
      </c>
      <c r="O364" t="n">
        <v>27420.16</v>
      </c>
      <c r="P364" t="n">
        <v>547.96</v>
      </c>
      <c r="Q364" t="n">
        <v>796.38</v>
      </c>
      <c r="R364" t="n">
        <v>134.53</v>
      </c>
      <c r="S364" t="n">
        <v>102.58</v>
      </c>
      <c r="T364" t="n">
        <v>11890.97</v>
      </c>
      <c r="U364" t="n">
        <v>0.76</v>
      </c>
      <c r="V364" t="n">
        <v>0.88</v>
      </c>
      <c r="W364" t="n">
        <v>12.3</v>
      </c>
      <c r="X364" t="n">
        <v>0.6899999999999999</v>
      </c>
      <c r="Y364" t="n">
        <v>1</v>
      </c>
      <c r="Z364" t="n">
        <v>10</v>
      </c>
    </row>
    <row r="365">
      <c r="A365" t="n">
        <v>23</v>
      </c>
      <c r="B365" t="n">
        <v>95</v>
      </c>
      <c r="C365" t="inlineStr">
        <is>
          <t xml:space="preserve">CONCLUIDO	</t>
        </is>
      </c>
      <c r="D365" t="n">
        <v>2.1747</v>
      </c>
      <c r="E365" t="n">
        <v>45.98</v>
      </c>
      <c r="F365" t="n">
        <v>42.84</v>
      </c>
      <c r="G365" t="n">
        <v>142.82</v>
      </c>
      <c r="H365" t="n">
        <v>1.92</v>
      </c>
      <c r="I365" t="n">
        <v>18</v>
      </c>
      <c r="J365" t="n">
        <v>222.08</v>
      </c>
      <c r="K365" t="n">
        <v>53.44</v>
      </c>
      <c r="L365" t="n">
        <v>24</v>
      </c>
      <c r="M365" t="n">
        <v>16</v>
      </c>
      <c r="N365" t="n">
        <v>49.65</v>
      </c>
      <c r="O365" t="n">
        <v>27624.44</v>
      </c>
      <c r="P365" t="n">
        <v>548.3200000000001</v>
      </c>
      <c r="Q365" t="n">
        <v>796.33</v>
      </c>
      <c r="R365" t="n">
        <v>132.39</v>
      </c>
      <c r="S365" t="n">
        <v>102.58</v>
      </c>
      <c r="T365" t="n">
        <v>10828.17</v>
      </c>
      <c r="U365" t="n">
        <v>0.77</v>
      </c>
      <c r="V365" t="n">
        <v>0.88</v>
      </c>
      <c r="W365" t="n">
        <v>12.3</v>
      </c>
      <c r="X365" t="n">
        <v>0.63</v>
      </c>
      <c r="Y365" t="n">
        <v>1</v>
      </c>
      <c r="Z365" t="n">
        <v>10</v>
      </c>
    </row>
    <row r="366">
      <c r="A366" t="n">
        <v>24</v>
      </c>
      <c r="B366" t="n">
        <v>95</v>
      </c>
      <c r="C366" t="inlineStr">
        <is>
          <t xml:space="preserve">CONCLUIDO	</t>
        </is>
      </c>
      <c r="D366" t="n">
        <v>2.1783</v>
      </c>
      <c r="E366" t="n">
        <v>45.91</v>
      </c>
      <c r="F366" t="n">
        <v>42.81</v>
      </c>
      <c r="G366" t="n">
        <v>151.08</v>
      </c>
      <c r="H366" t="n">
        <v>1.99</v>
      </c>
      <c r="I366" t="n">
        <v>17</v>
      </c>
      <c r="J366" t="n">
        <v>223.75</v>
      </c>
      <c r="K366" t="n">
        <v>53.44</v>
      </c>
      <c r="L366" t="n">
        <v>25</v>
      </c>
      <c r="M366" t="n">
        <v>15</v>
      </c>
      <c r="N366" t="n">
        <v>50.31</v>
      </c>
      <c r="O366" t="n">
        <v>27829.77</v>
      </c>
      <c r="P366" t="n">
        <v>545.1900000000001</v>
      </c>
      <c r="Q366" t="n">
        <v>796.33</v>
      </c>
      <c r="R366" t="n">
        <v>131.25</v>
      </c>
      <c r="S366" t="n">
        <v>102.58</v>
      </c>
      <c r="T366" t="n">
        <v>10259.7</v>
      </c>
      <c r="U366" t="n">
        <v>0.78</v>
      </c>
      <c r="V366" t="n">
        <v>0.88</v>
      </c>
      <c r="W366" t="n">
        <v>12.3</v>
      </c>
      <c r="X366" t="n">
        <v>0.59</v>
      </c>
      <c r="Y366" t="n">
        <v>1</v>
      </c>
      <c r="Z366" t="n">
        <v>10</v>
      </c>
    </row>
    <row r="367">
      <c r="A367" t="n">
        <v>25</v>
      </c>
      <c r="B367" t="n">
        <v>95</v>
      </c>
      <c r="C367" t="inlineStr">
        <is>
          <t xml:space="preserve">CONCLUIDO	</t>
        </is>
      </c>
      <c r="D367" t="n">
        <v>2.1822</v>
      </c>
      <c r="E367" t="n">
        <v>45.82</v>
      </c>
      <c r="F367" t="n">
        <v>42.76</v>
      </c>
      <c r="G367" t="n">
        <v>160.35</v>
      </c>
      <c r="H367" t="n">
        <v>2.05</v>
      </c>
      <c r="I367" t="n">
        <v>16</v>
      </c>
      <c r="J367" t="n">
        <v>225.42</v>
      </c>
      <c r="K367" t="n">
        <v>53.44</v>
      </c>
      <c r="L367" t="n">
        <v>26</v>
      </c>
      <c r="M367" t="n">
        <v>14</v>
      </c>
      <c r="N367" t="n">
        <v>50.98</v>
      </c>
      <c r="O367" t="n">
        <v>28035.92</v>
      </c>
      <c r="P367" t="n">
        <v>541.72</v>
      </c>
      <c r="Q367" t="n">
        <v>796.35</v>
      </c>
      <c r="R367" t="n">
        <v>129.8</v>
      </c>
      <c r="S367" t="n">
        <v>102.58</v>
      </c>
      <c r="T367" t="n">
        <v>9543.92</v>
      </c>
      <c r="U367" t="n">
        <v>0.79</v>
      </c>
      <c r="V367" t="n">
        <v>0.88</v>
      </c>
      <c r="W367" t="n">
        <v>12.29</v>
      </c>
      <c r="X367" t="n">
        <v>0.55</v>
      </c>
      <c r="Y367" t="n">
        <v>1</v>
      </c>
      <c r="Z367" t="n">
        <v>10</v>
      </c>
    </row>
    <row r="368">
      <c r="A368" t="n">
        <v>26</v>
      </c>
      <c r="B368" t="n">
        <v>95</v>
      </c>
      <c r="C368" t="inlineStr">
        <is>
          <t xml:space="preserve">CONCLUIDO	</t>
        </is>
      </c>
      <c r="D368" t="n">
        <v>2.1823</v>
      </c>
      <c r="E368" t="n">
        <v>45.82</v>
      </c>
      <c r="F368" t="n">
        <v>42.76</v>
      </c>
      <c r="G368" t="n">
        <v>160.35</v>
      </c>
      <c r="H368" t="n">
        <v>2.11</v>
      </c>
      <c r="I368" t="n">
        <v>16</v>
      </c>
      <c r="J368" t="n">
        <v>227.1</v>
      </c>
      <c r="K368" t="n">
        <v>53.44</v>
      </c>
      <c r="L368" t="n">
        <v>27</v>
      </c>
      <c r="M368" t="n">
        <v>14</v>
      </c>
      <c r="N368" t="n">
        <v>51.66</v>
      </c>
      <c r="O368" t="n">
        <v>28243</v>
      </c>
      <c r="P368" t="n">
        <v>541.46</v>
      </c>
      <c r="Q368" t="n">
        <v>796.34</v>
      </c>
      <c r="R368" t="n">
        <v>129.82</v>
      </c>
      <c r="S368" t="n">
        <v>102.58</v>
      </c>
      <c r="T368" t="n">
        <v>9549.73</v>
      </c>
      <c r="U368" t="n">
        <v>0.79</v>
      </c>
      <c r="V368" t="n">
        <v>0.88</v>
      </c>
      <c r="W368" t="n">
        <v>12.29</v>
      </c>
      <c r="X368" t="n">
        <v>0.55</v>
      </c>
      <c r="Y368" t="n">
        <v>1</v>
      </c>
      <c r="Z368" t="n">
        <v>10</v>
      </c>
    </row>
    <row r="369">
      <c r="A369" t="n">
        <v>27</v>
      </c>
      <c r="B369" t="n">
        <v>95</v>
      </c>
      <c r="C369" t="inlineStr">
        <is>
          <t xml:space="preserve">CONCLUIDO	</t>
        </is>
      </c>
      <c r="D369" t="n">
        <v>2.1856</v>
      </c>
      <c r="E369" t="n">
        <v>45.75</v>
      </c>
      <c r="F369" t="n">
        <v>42.73</v>
      </c>
      <c r="G369" t="n">
        <v>170.91</v>
      </c>
      <c r="H369" t="n">
        <v>2.18</v>
      </c>
      <c r="I369" t="n">
        <v>15</v>
      </c>
      <c r="J369" t="n">
        <v>228.79</v>
      </c>
      <c r="K369" t="n">
        <v>53.44</v>
      </c>
      <c r="L369" t="n">
        <v>28</v>
      </c>
      <c r="M369" t="n">
        <v>13</v>
      </c>
      <c r="N369" t="n">
        <v>52.35</v>
      </c>
      <c r="O369" t="n">
        <v>28451.04</v>
      </c>
      <c r="P369" t="n">
        <v>538.51</v>
      </c>
      <c r="Q369" t="n">
        <v>796.36</v>
      </c>
      <c r="R369" t="n">
        <v>128.53</v>
      </c>
      <c r="S369" t="n">
        <v>102.58</v>
      </c>
      <c r="T369" t="n">
        <v>8910.629999999999</v>
      </c>
      <c r="U369" t="n">
        <v>0.8</v>
      </c>
      <c r="V369" t="n">
        <v>0.88</v>
      </c>
      <c r="W369" t="n">
        <v>12.29</v>
      </c>
      <c r="X369" t="n">
        <v>0.51</v>
      </c>
      <c r="Y369" t="n">
        <v>1</v>
      </c>
      <c r="Z369" t="n">
        <v>10</v>
      </c>
    </row>
    <row r="370">
      <c r="A370" t="n">
        <v>28</v>
      </c>
      <c r="B370" t="n">
        <v>95</v>
      </c>
      <c r="C370" t="inlineStr">
        <is>
          <t xml:space="preserve">CONCLUIDO	</t>
        </is>
      </c>
      <c r="D370" t="n">
        <v>2.185</v>
      </c>
      <c r="E370" t="n">
        <v>45.77</v>
      </c>
      <c r="F370" t="n">
        <v>42.74</v>
      </c>
      <c r="G370" t="n">
        <v>170.96</v>
      </c>
      <c r="H370" t="n">
        <v>2.24</v>
      </c>
      <c r="I370" t="n">
        <v>15</v>
      </c>
      <c r="J370" t="n">
        <v>230.48</v>
      </c>
      <c r="K370" t="n">
        <v>53.44</v>
      </c>
      <c r="L370" t="n">
        <v>29</v>
      </c>
      <c r="M370" t="n">
        <v>13</v>
      </c>
      <c r="N370" t="n">
        <v>53.05</v>
      </c>
      <c r="O370" t="n">
        <v>28660.06</v>
      </c>
      <c r="P370" t="n">
        <v>537.45</v>
      </c>
      <c r="Q370" t="n">
        <v>796.37</v>
      </c>
      <c r="R370" t="n">
        <v>129.12</v>
      </c>
      <c r="S370" t="n">
        <v>102.58</v>
      </c>
      <c r="T370" t="n">
        <v>9205.799999999999</v>
      </c>
      <c r="U370" t="n">
        <v>0.79</v>
      </c>
      <c r="V370" t="n">
        <v>0.88</v>
      </c>
      <c r="W370" t="n">
        <v>12.29</v>
      </c>
      <c r="X370" t="n">
        <v>0.53</v>
      </c>
      <c r="Y370" t="n">
        <v>1</v>
      </c>
      <c r="Z370" t="n">
        <v>10</v>
      </c>
    </row>
    <row r="371">
      <c r="A371" t="n">
        <v>29</v>
      </c>
      <c r="B371" t="n">
        <v>95</v>
      </c>
      <c r="C371" t="inlineStr">
        <is>
          <t xml:space="preserve">CONCLUIDO	</t>
        </is>
      </c>
      <c r="D371" t="n">
        <v>2.1892</v>
      </c>
      <c r="E371" t="n">
        <v>45.68</v>
      </c>
      <c r="F371" t="n">
        <v>42.69</v>
      </c>
      <c r="G371" t="n">
        <v>182.95</v>
      </c>
      <c r="H371" t="n">
        <v>2.3</v>
      </c>
      <c r="I371" t="n">
        <v>14</v>
      </c>
      <c r="J371" t="n">
        <v>232.18</v>
      </c>
      <c r="K371" t="n">
        <v>53.44</v>
      </c>
      <c r="L371" t="n">
        <v>30</v>
      </c>
      <c r="M371" t="n">
        <v>12</v>
      </c>
      <c r="N371" t="n">
        <v>53.75</v>
      </c>
      <c r="O371" t="n">
        <v>28870.05</v>
      </c>
      <c r="P371" t="n">
        <v>536.53</v>
      </c>
      <c r="Q371" t="n">
        <v>796.37</v>
      </c>
      <c r="R371" t="n">
        <v>127.3</v>
      </c>
      <c r="S371" t="n">
        <v>102.58</v>
      </c>
      <c r="T371" t="n">
        <v>8301.42</v>
      </c>
      <c r="U371" t="n">
        <v>0.8100000000000001</v>
      </c>
      <c r="V371" t="n">
        <v>0.88</v>
      </c>
      <c r="W371" t="n">
        <v>12.29</v>
      </c>
      <c r="X371" t="n">
        <v>0.48</v>
      </c>
      <c r="Y371" t="n">
        <v>1</v>
      </c>
      <c r="Z371" t="n">
        <v>10</v>
      </c>
    </row>
    <row r="372">
      <c r="A372" t="n">
        <v>30</v>
      </c>
      <c r="B372" t="n">
        <v>95</v>
      </c>
      <c r="C372" t="inlineStr">
        <is>
          <t xml:space="preserve">CONCLUIDO	</t>
        </is>
      </c>
      <c r="D372" t="n">
        <v>2.1889</v>
      </c>
      <c r="E372" t="n">
        <v>45.69</v>
      </c>
      <c r="F372" t="n">
        <v>42.7</v>
      </c>
      <c r="G372" t="n">
        <v>182.98</v>
      </c>
      <c r="H372" t="n">
        <v>2.36</v>
      </c>
      <c r="I372" t="n">
        <v>14</v>
      </c>
      <c r="J372" t="n">
        <v>233.89</v>
      </c>
      <c r="K372" t="n">
        <v>53.44</v>
      </c>
      <c r="L372" t="n">
        <v>31</v>
      </c>
      <c r="M372" t="n">
        <v>12</v>
      </c>
      <c r="N372" t="n">
        <v>54.46</v>
      </c>
      <c r="O372" t="n">
        <v>29081.05</v>
      </c>
      <c r="P372" t="n">
        <v>533.4299999999999</v>
      </c>
      <c r="Q372" t="n">
        <v>796.33</v>
      </c>
      <c r="R372" t="n">
        <v>127.51</v>
      </c>
      <c r="S372" t="n">
        <v>102.58</v>
      </c>
      <c r="T372" t="n">
        <v>8405.040000000001</v>
      </c>
      <c r="U372" t="n">
        <v>0.8</v>
      </c>
      <c r="V372" t="n">
        <v>0.88</v>
      </c>
      <c r="W372" t="n">
        <v>12.29</v>
      </c>
      <c r="X372" t="n">
        <v>0.48</v>
      </c>
      <c r="Y372" t="n">
        <v>1</v>
      </c>
      <c r="Z372" t="n">
        <v>10</v>
      </c>
    </row>
    <row r="373">
      <c r="A373" t="n">
        <v>31</v>
      </c>
      <c r="B373" t="n">
        <v>95</v>
      </c>
      <c r="C373" t="inlineStr">
        <is>
          <t xml:space="preserve">CONCLUIDO	</t>
        </is>
      </c>
      <c r="D373" t="n">
        <v>2.1932</v>
      </c>
      <c r="E373" t="n">
        <v>45.6</v>
      </c>
      <c r="F373" t="n">
        <v>42.64</v>
      </c>
      <c r="G373" t="n">
        <v>196.82</v>
      </c>
      <c r="H373" t="n">
        <v>2.41</v>
      </c>
      <c r="I373" t="n">
        <v>13</v>
      </c>
      <c r="J373" t="n">
        <v>235.61</v>
      </c>
      <c r="K373" t="n">
        <v>53.44</v>
      </c>
      <c r="L373" t="n">
        <v>32</v>
      </c>
      <c r="M373" t="n">
        <v>11</v>
      </c>
      <c r="N373" t="n">
        <v>55.18</v>
      </c>
      <c r="O373" t="n">
        <v>29293.06</v>
      </c>
      <c r="P373" t="n">
        <v>530.49</v>
      </c>
      <c r="Q373" t="n">
        <v>796.38</v>
      </c>
      <c r="R373" t="n">
        <v>125.7</v>
      </c>
      <c r="S373" t="n">
        <v>102.58</v>
      </c>
      <c r="T373" t="n">
        <v>7509.24</v>
      </c>
      <c r="U373" t="n">
        <v>0.82</v>
      </c>
      <c r="V373" t="n">
        <v>0.88</v>
      </c>
      <c r="W373" t="n">
        <v>12.29</v>
      </c>
      <c r="X373" t="n">
        <v>0.43</v>
      </c>
      <c r="Y373" t="n">
        <v>1</v>
      </c>
      <c r="Z373" t="n">
        <v>10</v>
      </c>
    </row>
    <row r="374">
      <c r="A374" t="n">
        <v>32</v>
      </c>
      <c r="B374" t="n">
        <v>95</v>
      </c>
      <c r="C374" t="inlineStr">
        <is>
          <t xml:space="preserve">CONCLUIDO	</t>
        </is>
      </c>
      <c r="D374" t="n">
        <v>2.1924</v>
      </c>
      <c r="E374" t="n">
        <v>45.61</v>
      </c>
      <c r="F374" t="n">
        <v>42.66</v>
      </c>
      <c r="G374" t="n">
        <v>196.89</v>
      </c>
      <c r="H374" t="n">
        <v>2.47</v>
      </c>
      <c r="I374" t="n">
        <v>13</v>
      </c>
      <c r="J374" t="n">
        <v>237.34</v>
      </c>
      <c r="K374" t="n">
        <v>53.44</v>
      </c>
      <c r="L374" t="n">
        <v>33</v>
      </c>
      <c r="M374" t="n">
        <v>11</v>
      </c>
      <c r="N374" t="n">
        <v>55.91</v>
      </c>
      <c r="O374" t="n">
        <v>29506.09</v>
      </c>
      <c r="P374" t="n">
        <v>533.55</v>
      </c>
      <c r="Q374" t="n">
        <v>796.3200000000001</v>
      </c>
      <c r="R374" t="n">
        <v>126.44</v>
      </c>
      <c r="S374" t="n">
        <v>102.58</v>
      </c>
      <c r="T374" t="n">
        <v>7876.45</v>
      </c>
      <c r="U374" t="n">
        <v>0.8100000000000001</v>
      </c>
      <c r="V374" t="n">
        <v>0.88</v>
      </c>
      <c r="W374" t="n">
        <v>12.29</v>
      </c>
      <c r="X374" t="n">
        <v>0.45</v>
      </c>
      <c r="Y374" t="n">
        <v>1</v>
      </c>
      <c r="Z374" t="n">
        <v>10</v>
      </c>
    </row>
    <row r="375">
      <c r="A375" t="n">
        <v>33</v>
      </c>
      <c r="B375" t="n">
        <v>95</v>
      </c>
      <c r="C375" t="inlineStr">
        <is>
          <t xml:space="preserve">CONCLUIDO	</t>
        </is>
      </c>
      <c r="D375" t="n">
        <v>2.1914</v>
      </c>
      <c r="E375" t="n">
        <v>45.63</v>
      </c>
      <c r="F375" t="n">
        <v>42.68</v>
      </c>
      <c r="G375" t="n">
        <v>196.99</v>
      </c>
      <c r="H375" t="n">
        <v>2.53</v>
      </c>
      <c r="I375" t="n">
        <v>13</v>
      </c>
      <c r="J375" t="n">
        <v>239.08</v>
      </c>
      <c r="K375" t="n">
        <v>53.44</v>
      </c>
      <c r="L375" t="n">
        <v>34</v>
      </c>
      <c r="M375" t="n">
        <v>11</v>
      </c>
      <c r="N375" t="n">
        <v>56.64</v>
      </c>
      <c r="O375" t="n">
        <v>29720.17</v>
      </c>
      <c r="P375" t="n">
        <v>528.17</v>
      </c>
      <c r="Q375" t="n">
        <v>796.37</v>
      </c>
      <c r="R375" t="n">
        <v>126.98</v>
      </c>
      <c r="S375" t="n">
        <v>102.58</v>
      </c>
      <c r="T375" t="n">
        <v>8147.44</v>
      </c>
      <c r="U375" t="n">
        <v>0.8100000000000001</v>
      </c>
      <c r="V375" t="n">
        <v>0.88</v>
      </c>
      <c r="W375" t="n">
        <v>12.29</v>
      </c>
      <c r="X375" t="n">
        <v>0.47</v>
      </c>
      <c r="Y375" t="n">
        <v>1</v>
      </c>
      <c r="Z375" t="n">
        <v>10</v>
      </c>
    </row>
    <row r="376">
      <c r="A376" t="n">
        <v>34</v>
      </c>
      <c r="B376" t="n">
        <v>95</v>
      </c>
      <c r="C376" t="inlineStr">
        <is>
          <t xml:space="preserve">CONCLUIDO	</t>
        </is>
      </c>
      <c r="D376" t="n">
        <v>2.1965</v>
      </c>
      <c r="E376" t="n">
        <v>45.53</v>
      </c>
      <c r="F376" t="n">
        <v>42.61</v>
      </c>
      <c r="G376" t="n">
        <v>213.06</v>
      </c>
      <c r="H376" t="n">
        <v>2.58</v>
      </c>
      <c r="I376" t="n">
        <v>12</v>
      </c>
      <c r="J376" t="n">
        <v>240.82</v>
      </c>
      <c r="K376" t="n">
        <v>53.44</v>
      </c>
      <c r="L376" t="n">
        <v>35</v>
      </c>
      <c r="M376" t="n">
        <v>10</v>
      </c>
      <c r="N376" t="n">
        <v>57.39</v>
      </c>
      <c r="O376" t="n">
        <v>29935.43</v>
      </c>
      <c r="P376" t="n">
        <v>527.0700000000001</v>
      </c>
      <c r="Q376" t="n">
        <v>796.33</v>
      </c>
      <c r="R376" t="n">
        <v>124.77</v>
      </c>
      <c r="S376" t="n">
        <v>102.58</v>
      </c>
      <c r="T376" t="n">
        <v>7048.1</v>
      </c>
      <c r="U376" t="n">
        <v>0.82</v>
      </c>
      <c r="V376" t="n">
        <v>0.88</v>
      </c>
      <c r="W376" t="n">
        <v>12.29</v>
      </c>
      <c r="X376" t="n">
        <v>0.4</v>
      </c>
      <c r="Y376" t="n">
        <v>1</v>
      </c>
      <c r="Z376" t="n">
        <v>10</v>
      </c>
    </row>
    <row r="377">
      <c r="A377" t="n">
        <v>35</v>
      </c>
      <c r="B377" t="n">
        <v>95</v>
      </c>
      <c r="C377" t="inlineStr">
        <is>
          <t xml:space="preserve">CONCLUIDO	</t>
        </is>
      </c>
      <c r="D377" t="n">
        <v>2.1962</v>
      </c>
      <c r="E377" t="n">
        <v>45.53</v>
      </c>
      <c r="F377" t="n">
        <v>42.62</v>
      </c>
      <c r="G377" t="n">
        <v>213.09</v>
      </c>
      <c r="H377" t="n">
        <v>2.64</v>
      </c>
      <c r="I377" t="n">
        <v>12</v>
      </c>
      <c r="J377" t="n">
        <v>242.57</v>
      </c>
      <c r="K377" t="n">
        <v>53.44</v>
      </c>
      <c r="L377" t="n">
        <v>36</v>
      </c>
      <c r="M377" t="n">
        <v>10</v>
      </c>
      <c r="N377" t="n">
        <v>58.14</v>
      </c>
      <c r="O377" t="n">
        <v>30151.65</v>
      </c>
      <c r="P377" t="n">
        <v>527.52</v>
      </c>
      <c r="Q377" t="n">
        <v>796.37</v>
      </c>
      <c r="R377" t="n">
        <v>124.94</v>
      </c>
      <c r="S377" t="n">
        <v>102.58</v>
      </c>
      <c r="T377" t="n">
        <v>7130.95</v>
      </c>
      <c r="U377" t="n">
        <v>0.82</v>
      </c>
      <c r="V377" t="n">
        <v>0.88</v>
      </c>
      <c r="W377" t="n">
        <v>12.29</v>
      </c>
      <c r="X377" t="n">
        <v>0.41</v>
      </c>
      <c r="Y377" t="n">
        <v>1</v>
      </c>
      <c r="Z377" t="n">
        <v>10</v>
      </c>
    </row>
    <row r="378">
      <c r="A378" t="n">
        <v>36</v>
      </c>
      <c r="B378" t="n">
        <v>95</v>
      </c>
      <c r="C378" t="inlineStr">
        <is>
          <t xml:space="preserve">CONCLUIDO	</t>
        </is>
      </c>
      <c r="D378" t="n">
        <v>2.196</v>
      </c>
      <c r="E378" t="n">
        <v>45.54</v>
      </c>
      <c r="F378" t="n">
        <v>42.62</v>
      </c>
      <c r="G378" t="n">
        <v>213.11</v>
      </c>
      <c r="H378" t="n">
        <v>2.69</v>
      </c>
      <c r="I378" t="n">
        <v>12</v>
      </c>
      <c r="J378" t="n">
        <v>244.34</v>
      </c>
      <c r="K378" t="n">
        <v>53.44</v>
      </c>
      <c r="L378" t="n">
        <v>37</v>
      </c>
      <c r="M378" t="n">
        <v>10</v>
      </c>
      <c r="N378" t="n">
        <v>58.9</v>
      </c>
      <c r="O378" t="n">
        <v>30368.96</v>
      </c>
      <c r="P378" t="n">
        <v>522.8099999999999</v>
      </c>
      <c r="Q378" t="n">
        <v>796.33</v>
      </c>
      <c r="R378" t="n">
        <v>125.08</v>
      </c>
      <c r="S378" t="n">
        <v>102.58</v>
      </c>
      <c r="T378" t="n">
        <v>7200.01</v>
      </c>
      <c r="U378" t="n">
        <v>0.82</v>
      </c>
      <c r="V378" t="n">
        <v>0.88</v>
      </c>
      <c r="W378" t="n">
        <v>12.29</v>
      </c>
      <c r="X378" t="n">
        <v>0.41</v>
      </c>
      <c r="Y378" t="n">
        <v>1</v>
      </c>
      <c r="Z378" t="n">
        <v>10</v>
      </c>
    </row>
    <row r="379">
      <c r="A379" t="n">
        <v>37</v>
      </c>
      <c r="B379" t="n">
        <v>95</v>
      </c>
      <c r="C379" t="inlineStr">
        <is>
          <t xml:space="preserve">CONCLUIDO	</t>
        </is>
      </c>
      <c r="D379" t="n">
        <v>2.1998</v>
      </c>
      <c r="E379" t="n">
        <v>45.46</v>
      </c>
      <c r="F379" t="n">
        <v>42.58</v>
      </c>
      <c r="G379" t="n">
        <v>232.25</v>
      </c>
      <c r="H379" t="n">
        <v>2.75</v>
      </c>
      <c r="I379" t="n">
        <v>11</v>
      </c>
      <c r="J379" t="n">
        <v>246.11</v>
      </c>
      <c r="K379" t="n">
        <v>53.44</v>
      </c>
      <c r="L379" t="n">
        <v>38</v>
      </c>
      <c r="M379" t="n">
        <v>9</v>
      </c>
      <c r="N379" t="n">
        <v>59.67</v>
      </c>
      <c r="O379" t="n">
        <v>30587.38</v>
      </c>
      <c r="P379" t="n">
        <v>521.62</v>
      </c>
      <c r="Q379" t="n">
        <v>796.34</v>
      </c>
      <c r="R379" t="n">
        <v>123.64</v>
      </c>
      <c r="S379" t="n">
        <v>102.58</v>
      </c>
      <c r="T379" t="n">
        <v>6485.71</v>
      </c>
      <c r="U379" t="n">
        <v>0.83</v>
      </c>
      <c r="V379" t="n">
        <v>0.88</v>
      </c>
      <c r="W379" t="n">
        <v>12.29</v>
      </c>
      <c r="X379" t="n">
        <v>0.37</v>
      </c>
      <c r="Y379" t="n">
        <v>1</v>
      </c>
      <c r="Z379" t="n">
        <v>10</v>
      </c>
    </row>
    <row r="380">
      <c r="A380" t="n">
        <v>38</v>
      </c>
      <c r="B380" t="n">
        <v>95</v>
      </c>
      <c r="C380" t="inlineStr">
        <is>
          <t xml:space="preserve">CONCLUIDO	</t>
        </is>
      </c>
      <c r="D380" t="n">
        <v>2.1993</v>
      </c>
      <c r="E380" t="n">
        <v>45.47</v>
      </c>
      <c r="F380" t="n">
        <v>42.59</v>
      </c>
      <c r="G380" t="n">
        <v>232.31</v>
      </c>
      <c r="H380" t="n">
        <v>2.8</v>
      </c>
      <c r="I380" t="n">
        <v>11</v>
      </c>
      <c r="J380" t="n">
        <v>247.89</v>
      </c>
      <c r="K380" t="n">
        <v>53.44</v>
      </c>
      <c r="L380" t="n">
        <v>39</v>
      </c>
      <c r="M380" t="n">
        <v>9</v>
      </c>
      <c r="N380" t="n">
        <v>60.45</v>
      </c>
      <c r="O380" t="n">
        <v>30806.92</v>
      </c>
      <c r="P380" t="n">
        <v>521.49</v>
      </c>
      <c r="Q380" t="n">
        <v>796.36</v>
      </c>
      <c r="R380" t="n">
        <v>124.04</v>
      </c>
      <c r="S380" t="n">
        <v>102.58</v>
      </c>
      <c r="T380" t="n">
        <v>6688.26</v>
      </c>
      <c r="U380" t="n">
        <v>0.83</v>
      </c>
      <c r="V380" t="n">
        <v>0.88</v>
      </c>
      <c r="W380" t="n">
        <v>12.29</v>
      </c>
      <c r="X380" t="n">
        <v>0.38</v>
      </c>
      <c r="Y380" t="n">
        <v>1</v>
      </c>
      <c r="Z380" t="n">
        <v>10</v>
      </c>
    </row>
    <row r="381">
      <c r="A381" t="n">
        <v>39</v>
      </c>
      <c r="B381" t="n">
        <v>95</v>
      </c>
      <c r="C381" t="inlineStr">
        <is>
          <t xml:space="preserve">CONCLUIDO	</t>
        </is>
      </c>
      <c r="D381" t="n">
        <v>2.1997</v>
      </c>
      <c r="E381" t="n">
        <v>45.46</v>
      </c>
      <c r="F381" t="n">
        <v>42.58</v>
      </c>
      <c r="G381" t="n">
        <v>232.27</v>
      </c>
      <c r="H381" t="n">
        <v>2.85</v>
      </c>
      <c r="I381" t="n">
        <v>11</v>
      </c>
      <c r="J381" t="n">
        <v>249.68</v>
      </c>
      <c r="K381" t="n">
        <v>53.44</v>
      </c>
      <c r="L381" t="n">
        <v>40</v>
      </c>
      <c r="M381" t="n">
        <v>9</v>
      </c>
      <c r="N381" t="n">
        <v>61.24</v>
      </c>
      <c r="O381" t="n">
        <v>31027.6</v>
      </c>
      <c r="P381" t="n">
        <v>519.6900000000001</v>
      </c>
      <c r="Q381" t="n">
        <v>796.36</v>
      </c>
      <c r="R381" t="n">
        <v>123.77</v>
      </c>
      <c r="S381" t="n">
        <v>102.58</v>
      </c>
      <c r="T381" t="n">
        <v>6550.42</v>
      </c>
      <c r="U381" t="n">
        <v>0.83</v>
      </c>
      <c r="V381" t="n">
        <v>0.88</v>
      </c>
      <c r="W381" t="n">
        <v>12.29</v>
      </c>
      <c r="X381" t="n">
        <v>0.37</v>
      </c>
      <c r="Y381" t="n">
        <v>1</v>
      </c>
      <c r="Z381" t="n">
        <v>10</v>
      </c>
    </row>
    <row r="382">
      <c r="A382" t="n">
        <v>0</v>
      </c>
      <c r="B382" t="n">
        <v>55</v>
      </c>
      <c r="C382" t="inlineStr">
        <is>
          <t xml:space="preserve">CONCLUIDO	</t>
        </is>
      </c>
      <c r="D382" t="n">
        <v>1.4018</v>
      </c>
      <c r="E382" t="n">
        <v>71.34</v>
      </c>
      <c r="F382" t="n">
        <v>58.96</v>
      </c>
      <c r="G382" t="n">
        <v>8.210000000000001</v>
      </c>
      <c r="H382" t="n">
        <v>0.15</v>
      </c>
      <c r="I382" t="n">
        <v>431</v>
      </c>
      <c r="J382" t="n">
        <v>116.05</v>
      </c>
      <c r="K382" t="n">
        <v>43.4</v>
      </c>
      <c r="L382" t="n">
        <v>1</v>
      </c>
      <c r="M382" t="n">
        <v>429</v>
      </c>
      <c r="N382" t="n">
        <v>16.65</v>
      </c>
      <c r="O382" t="n">
        <v>14546.17</v>
      </c>
      <c r="P382" t="n">
        <v>593.55</v>
      </c>
      <c r="Q382" t="n">
        <v>797.77</v>
      </c>
      <c r="R382" t="n">
        <v>669.98</v>
      </c>
      <c r="S382" t="n">
        <v>102.58</v>
      </c>
      <c r="T382" t="n">
        <v>277558.53</v>
      </c>
      <c r="U382" t="n">
        <v>0.15</v>
      </c>
      <c r="V382" t="n">
        <v>0.64</v>
      </c>
      <c r="W382" t="n">
        <v>13</v>
      </c>
      <c r="X382" t="n">
        <v>16.71</v>
      </c>
      <c r="Y382" t="n">
        <v>1</v>
      </c>
      <c r="Z382" t="n">
        <v>10</v>
      </c>
    </row>
    <row r="383">
      <c r="A383" t="n">
        <v>1</v>
      </c>
      <c r="B383" t="n">
        <v>55</v>
      </c>
      <c r="C383" t="inlineStr">
        <is>
          <t xml:space="preserve">CONCLUIDO	</t>
        </is>
      </c>
      <c r="D383" t="n">
        <v>1.8117</v>
      </c>
      <c r="E383" t="n">
        <v>55.2</v>
      </c>
      <c r="F383" t="n">
        <v>48.88</v>
      </c>
      <c r="G383" t="n">
        <v>16.57</v>
      </c>
      <c r="H383" t="n">
        <v>0.3</v>
      </c>
      <c r="I383" t="n">
        <v>177</v>
      </c>
      <c r="J383" t="n">
        <v>117.34</v>
      </c>
      <c r="K383" t="n">
        <v>43.4</v>
      </c>
      <c r="L383" t="n">
        <v>2</v>
      </c>
      <c r="M383" t="n">
        <v>175</v>
      </c>
      <c r="N383" t="n">
        <v>16.94</v>
      </c>
      <c r="O383" t="n">
        <v>14705.49</v>
      </c>
      <c r="P383" t="n">
        <v>488.57</v>
      </c>
      <c r="Q383" t="n">
        <v>796.9</v>
      </c>
      <c r="R383" t="n">
        <v>334.03</v>
      </c>
      <c r="S383" t="n">
        <v>102.58</v>
      </c>
      <c r="T383" t="n">
        <v>110851.62</v>
      </c>
      <c r="U383" t="n">
        <v>0.31</v>
      </c>
      <c r="V383" t="n">
        <v>0.77</v>
      </c>
      <c r="W383" t="n">
        <v>12.56</v>
      </c>
      <c r="X383" t="n">
        <v>6.66</v>
      </c>
      <c r="Y383" t="n">
        <v>1</v>
      </c>
      <c r="Z383" t="n">
        <v>10</v>
      </c>
    </row>
    <row r="384">
      <c r="A384" t="n">
        <v>2</v>
      </c>
      <c r="B384" t="n">
        <v>55</v>
      </c>
      <c r="C384" t="inlineStr">
        <is>
          <t xml:space="preserve">CONCLUIDO	</t>
        </is>
      </c>
      <c r="D384" t="n">
        <v>1.9578</v>
      </c>
      <c r="E384" t="n">
        <v>51.08</v>
      </c>
      <c r="F384" t="n">
        <v>46.34</v>
      </c>
      <c r="G384" t="n">
        <v>25.05</v>
      </c>
      <c r="H384" t="n">
        <v>0.45</v>
      </c>
      <c r="I384" t="n">
        <v>111</v>
      </c>
      <c r="J384" t="n">
        <v>118.63</v>
      </c>
      <c r="K384" t="n">
        <v>43.4</v>
      </c>
      <c r="L384" t="n">
        <v>3</v>
      </c>
      <c r="M384" t="n">
        <v>109</v>
      </c>
      <c r="N384" t="n">
        <v>17.23</v>
      </c>
      <c r="O384" t="n">
        <v>14865.24</v>
      </c>
      <c r="P384" t="n">
        <v>459.09</v>
      </c>
      <c r="Q384" t="n">
        <v>796.62</v>
      </c>
      <c r="R384" t="n">
        <v>249.2</v>
      </c>
      <c r="S384" t="n">
        <v>102.58</v>
      </c>
      <c r="T384" t="n">
        <v>68768.52</v>
      </c>
      <c r="U384" t="n">
        <v>0.41</v>
      </c>
      <c r="V384" t="n">
        <v>0.8100000000000001</v>
      </c>
      <c r="W384" t="n">
        <v>12.45</v>
      </c>
      <c r="X384" t="n">
        <v>4.12</v>
      </c>
      <c r="Y384" t="n">
        <v>1</v>
      </c>
      <c r="Z384" t="n">
        <v>10</v>
      </c>
    </row>
    <row r="385">
      <c r="A385" t="n">
        <v>3</v>
      </c>
      <c r="B385" t="n">
        <v>55</v>
      </c>
      <c r="C385" t="inlineStr">
        <is>
          <t xml:space="preserve">CONCLUIDO	</t>
        </is>
      </c>
      <c r="D385" t="n">
        <v>2.0307</v>
      </c>
      <c r="E385" t="n">
        <v>49.24</v>
      </c>
      <c r="F385" t="n">
        <v>45.22</v>
      </c>
      <c r="G385" t="n">
        <v>33.5</v>
      </c>
      <c r="H385" t="n">
        <v>0.59</v>
      </c>
      <c r="I385" t="n">
        <v>81</v>
      </c>
      <c r="J385" t="n">
        <v>119.93</v>
      </c>
      <c r="K385" t="n">
        <v>43.4</v>
      </c>
      <c r="L385" t="n">
        <v>4</v>
      </c>
      <c r="M385" t="n">
        <v>79</v>
      </c>
      <c r="N385" t="n">
        <v>17.53</v>
      </c>
      <c r="O385" t="n">
        <v>15025.44</v>
      </c>
      <c r="P385" t="n">
        <v>443.99</v>
      </c>
      <c r="Q385" t="n">
        <v>796.52</v>
      </c>
      <c r="R385" t="n">
        <v>212.2</v>
      </c>
      <c r="S385" t="n">
        <v>102.58</v>
      </c>
      <c r="T385" t="n">
        <v>50416.32</v>
      </c>
      <c r="U385" t="n">
        <v>0.48</v>
      </c>
      <c r="V385" t="n">
        <v>0.83</v>
      </c>
      <c r="W385" t="n">
        <v>12.39</v>
      </c>
      <c r="X385" t="n">
        <v>3.01</v>
      </c>
      <c r="Y385" t="n">
        <v>1</v>
      </c>
      <c r="Z385" t="n">
        <v>10</v>
      </c>
    </row>
    <row r="386">
      <c r="A386" t="n">
        <v>4</v>
      </c>
      <c r="B386" t="n">
        <v>55</v>
      </c>
      <c r="C386" t="inlineStr">
        <is>
          <t xml:space="preserve">CONCLUIDO	</t>
        </is>
      </c>
      <c r="D386" t="n">
        <v>2.0739</v>
      </c>
      <c r="E386" t="n">
        <v>48.22</v>
      </c>
      <c r="F386" t="n">
        <v>44.61</v>
      </c>
      <c r="G386" t="n">
        <v>41.82</v>
      </c>
      <c r="H386" t="n">
        <v>0.73</v>
      </c>
      <c r="I386" t="n">
        <v>64</v>
      </c>
      <c r="J386" t="n">
        <v>121.23</v>
      </c>
      <c r="K386" t="n">
        <v>43.4</v>
      </c>
      <c r="L386" t="n">
        <v>5</v>
      </c>
      <c r="M386" t="n">
        <v>62</v>
      </c>
      <c r="N386" t="n">
        <v>17.83</v>
      </c>
      <c r="O386" t="n">
        <v>15186.08</v>
      </c>
      <c r="P386" t="n">
        <v>434.24</v>
      </c>
      <c r="Q386" t="n">
        <v>796.5700000000001</v>
      </c>
      <c r="R386" t="n">
        <v>191.22</v>
      </c>
      <c r="S386" t="n">
        <v>102.58</v>
      </c>
      <c r="T386" t="n">
        <v>40014.24</v>
      </c>
      <c r="U386" t="n">
        <v>0.54</v>
      </c>
      <c r="V386" t="n">
        <v>0.84</v>
      </c>
      <c r="W386" t="n">
        <v>12.37</v>
      </c>
      <c r="X386" t="n">
        <v>2.39</v>
      </c>
      <c r="Y386" t="n">
        <v>1</v>
      </c>
      <c r="Z386" t="n">
        <v>10</v>
      </c>
    </row>
    <row r="387">
      <c r="A387" t="n">
        <v>5</v>
      </c>
      <c r="B387" t="n">
        <v>55</v>
      </c>
      <c r="C387" t="inlineStr">
        <is>
          <t xml:space="preserve">CONCLUIDO	</t>
        </is>
      </c>
      <c r="D387" t="n">
        <v>2.1069</v>
      </c>
      <c r="E387" t="n">
        <v>47.46</v>
      </c>
      <c r="F387" t="n">
        <v>44.14</v>
      </c>
      <c r="G387" t="n">
        <v>50.93</v>
      </c>
      <c r="H387" t="n">
        <v>0.86</v>
      </c>
      <c r="I387" t="n">
        <v>52</v>
      </c>
      <c r="J387" t="n">
        <v>122.54</v>
      </c>
      <c r="K387" t="n">
        <v>43.4</v>
      </c>
      <c r="L387" t="n">
        <v>6</v>
      </c>
      <c r="M387" t="n">
        <v>50</v>
      </c>
      <c r="N387" t="n">
        <v>18.14</v>
      </c>
      <c r="O387" t="n">
        <v>15347.16</v>
      </c>
      <c r="P387" t="n">
        <v>425.12</v>
      </c>
      <c r="Q387" t="n">
        <v>796.46</v>
      </c>
      <c r="R387" t="n">
        <v>175.3</v>
      </c>
      <c r="S387" t="n">
        <v>102.58</v>
      </c>
      <c r="T387" t="n">
        <v>32111.58</v>
      </c>
      <c r="U387" t="n">
        <v>0.59</v>
      </c>
      <c r="V387" t="n">
        <v>0.85</v>
      </c>
      <c r="W387" t="n">
        <v>12.36</v>
      </c>
      <c r="X387" t="n">
        <v>1.92</v>
      </c>
      <c r="Y387" t="n">
        <v>1</v>
      </c>
      <c r="Z387" t="n">
        <v>10</v>
      </c>
    </row>
    <row r="388">
      <c r="A388" t="n">
        <v>6</v>
      </c>
      <c r="B388" t="n">
        <v>55</v>
      </c>
      <c r="C388" t="inlineStr">
        <is>
          <t xml:space="preserve">CONCLUIDO	</t>
        </is>
      </c>
      <c r="D388" t="n">
        <v>2.1299</v>
      </c>
      <c r="E388" t="n">
        <v>46.95</v>
      </c>
      <c r="F388" t="n">
        <v>43.82</v>
      </c>
      <c r="G388" t="n">
        <v>59.75</v>
      </c>
      <c r="H388" t="n">
        <v>1</v>
      </c>
      <c r="I388" t="n">
        <v>44</v>
      </c>
      <c r="J388" t="n">
        <v>123.85</v>
      </c>
      <c r="K388" t="n">
        <v>43.4</v>
      </c>
      <c r="L388" t="n">
        <v>7</v>
      </c>
      <c r="M388" t="n">
        <v>42</v>
      </c>
      <c r="N388" t="n">
        <v>18.45</v>
      </c>
      <c r="O388" t="n">
        <v>15508.69</v>
      </c>
      <c r="P388" t="n">
        <v>417.21</v>
      </c>
      <c r="Q388" t="n">
        <v>796.47</v>
      </c>
      <c r="R388" t="n">
        <v>164.78</v>
      </c>
      <c r="S388" t="n">
        <v>102.58</v>
      </c>
      <c r="T388" t="n">
        <v>26892.21</v>
      </c>
      <c r="U388" t="n">
        <v>0.62</v>
      </c>
      <c r="V388" t="n">
        <v>0.86</v>
      </c>
      <c r="W388" t="n">
        <v>12.34</v>
      </c>
      <c r="X388" t="n">
        <v>1.6</v>
      </c>
      <c r="Y388" t="n">
        <v>1</v>
      </c>
      <c r="Z388" t="n">
        <v>10</v>
      </c>
    </row>
    <row r="389">
      <c r="A389" t="n">
        <v>7</v>
      </c>
      <c r="B389" t="n">
        <v>55</v>
      </c>
      <c r="C389" t="inlineStr">
        <is>
          <t xml:space="preserve">CONCLUIDO	</t>
        </is>
      </c>
      <c r="D389" t="n">
        <v>2.147</v>
      </c>
      <c r="E389" t="n">
        <v>46.58</v>
      </c>
      <c r="F389" t="n">
        <v>43.58</v>
      </c>
      <c r="G389" t="n">
        <v>68.81999999999999</v>
      </c>
      <c r="H389" t="n">
        <v>1.13</v>
      </c>
      <c r="I389" t="n">
        <v>38</v>
      </c>
      <c r="J389" t="n">
        <v>125.16</v>
      </c>
      <c r="K389" t="n">
        <v>43.4</v>
      </c>
      <c r="L389" t="n">
        <v>8</v>
      </c>
      <c r="M389" t="n">
        <v>36</v>
      </c>
      <c r="N389" t="n">
        <v>18.76</v>
      </c>
      <c r="O389" t="n">
        <v>15670.68</v>
      </c>
      <c r="P389" t="n">
        <v>411.06</v>
      </c>
      <c r="Q389" t="n">
        <v>796.38</v>
      </c>
      <c r="R389" t="n">
        <v>157.1</v>
      </c>
      <c r="S389" t="n">
        <v>102.58</v>
      </c>
      <c r="T389" t="n">
        <v>23081.13</v>
      </c>
      <c r="U389" t="n">
        <v>0.65</v>
      </c>
      <c r="V389" t="n">
        <v>0.86</v>
      </c>
      <c r="W389" t="n">
        <v>12.33</v>
      </c>
      <c r="X389" t="n">
        <v>1.37</v>
      </c>
      <c r="Y389" t="n">
        <v>1</v>
      </c>
      <c r="Z389" t="n">
        <v>10</v>
      </c>
    </row>
    <row r="390">
      <c r="A390" t="n">
        <v>8</v>
      </c>
      <c r="B390" t="n">
        <v>55</v>
      </c>
      <c r="C390" t="inlineStr">
        <is>
          <t xml:space="preserve">CONCLUIDO	</t>
        </is>
      </c>
      <c r="D390" t="n">
        <v>2.1569</v>
      </c>
      <c r="E390" t="n">
        <v>46.36</v>
      </c>
      <c r="F390" t="n">
        <v>43.47</v>
      </c>
      <c r="G390" t="n">
        <v>76.7</v>
      </c>
      <c r="H390" t="n">
        <v>1.26</v>
      </c>
      <c r="I390" t="n">
        <v>34</v>
      </c>
      <c r="J390" t="n">
        <v>126.48</v>
      </c>
      <c r="K390" t="n">
        <v>43.4</v>
      </c>
      <c r="L390" t="n">
        <v>9</v>
      </c>
      <c r="M390" t="n">
        <v>32</v>
      </c>
      <c r="N390" t="n">
        <v>19.08</v>
      </c>
      <c r="O390" t="n">
        <v>15833.12</v>
      </c>
      <c r="P390" t="n">
        <v>404.91</v>
      </c>
      <c r="Q390" t="n">
        <v>796.45</v>
      </c>
      <c r="R390" t="n">
        <v>152.75</v>
      </c>
      <c r="S390" t="n">
        <v>102.58</v>
      </c>
      <c r="T390" t="n">
        <v>20929.64</v>
      </c>
      <c r="U390" t="n">
        <v>0.67</v>
      </c>
      <c r="V390" t="n">
        <v>0.87</v>
      </c>
      <c r="W390" t="n">
        <v>12.34</v>
      </c>
      <c r="X390" t="n">
        <v>1.25</v>
      </c>
      <c r="Y390" t="n">
        <v>1</v>
      </c>
      <c r="Z390" t="n">
        <v>10</v>
      </c>
    </row>
    <row r="391">
      <c r="A391" t="n">
        <v>9</v>
      </c>
      <c r="B391" t="n">
        <v>55</v>
      </c>
      <c r="C391" t="inlineStr">
        <is>
          <t xml:space="preserve">CONCLUIDO	</t>
        </is>
      </c>
      <c r="D391" t="n">
        <v>2.1694</v>
      </c>
      <c r="E391" t="n">
        <v>46.1</v>
      </c>
      <c r="F391" t="n">
        <v>43.3</v>
      </c>
      <c r="G391" t="n">
        <v>86.59</v>
      </c>
      <c r="H391" t="n">
        <v>1.38</v>
      </c>
      <c r="I391" t="n">
        <v>30</v>
      </c>
      <c r="J391" t="n">
        <v>127.8</v>
      </c>
      <c r="K391" t="n">
        <v>43.4</v>
      </c>
      <c r="L391" t="n">
        <v>10</v>
      </c>
      <c r="M391" t="n">
        <v>28</v>
      </c>
      <c r="N391" t="n">
        <v>19.4</v>
      </c>
      <c r="O391" t="n">
        <v>15996.02</v>
      </c>
      <c r="P391" t="n">
        <v>399.77</v>
      </c>
      <c r="Q391" t="n">
        <v>796.34</v>
      </c>
      <c r="R391" t="n">
        <v>147.59</v>
      </c>
      <c r="S391" t="n">
        <v>102.58</v>
      </c>
      <c r="T391" t="n">
        <v>18368.7</v>
      </c>
      <c r="U391" t="n">
        <v>0.7</v>
      </c>
      <c r="V391" t="n">
        <v>0.87</v>
      </c>
      <c r="W391" t="n">
        <v>12.32</v>
      </c>
      <c r="X391" t="n">
        <v>1.08</v>
      </c>
      <c r="Y391" t="n">
        <v>1</v>
      </c>
      <c r="Z391" t="n">
        <v>10</v>
      </c>
    </row>
    <row r="392">
      <c r="A392" t="n">
        <v>10</v>
      </c>
      <c r="B392" t="n">
        <v>55</v>
      </c>
      <c r="C392" t="inlineStr">
        <is>
          <t xml:space="preserve">CONCLUIDO	</t>
        </is>
      </c>
      <c r="D392" t="n">
        <v>2.1781</v>
      </c>
      <c r="E392" t="n">
        <v>45.91</v>
      </c>
      <c r="F392" t="n">
        <v>43.18</v>
      </c>
      <c r="G392" t="n">
        <v>95.95999999999999</v>
      </c>
      <c r="H392" t="n">
        <v>1.5</v>
      </c>
      <c r="I392" t="n">
        <v>27</v>
      </c>
      <c r="J392" t="n">
        <v>129.13</v>
      </c>
      <c r="K392" t="n">
        <v>43.4</v>
      </c>
      <c r="L392" t="n">
        <v>11</v>
      </c>
      <c r="M392" t="n">
        <v>25</v>
      </c>
      <c r="N392" t="n">
        <v>19.73</v>
      </c>
      <c r="O392" t="n">
        <v>16159.39</v>
      </c>
      <c r="P392" t="n">
        <v>394</v>
      </c>
      <c r="Q392" t="n">
        <v>796.42</v>
      </c>
      <c r="R392" t="n">
        <v>143.52</v>
      </c>
      <c r="S392" t="n">
        <v>102.58</v>
      </c>
      <c r="T392" t="n">
        <v>16348.11</v>
      </c>
      <c r="U392" t="n">
        <v>0.71</v>
      </c>
      <c r="V392" t="n">
        <v>0.87</v>
      </c>
      <c r="W392" t="n">
        <v>12.32</v>
      </c>
      <c r="X392" t="n">
        <v>0.97</v>
      </c>
      <c r="Y392" t="n">
        <v>1</v>
      </c>
      <c r="Z392" t="n">
        <v>10</v>
      </c>
    </row>
    <row r="393">
      <c r="A393" t="n">
        <v>11</v>
      </c>
      <c r="B393" t="n">
        <v>55</v>
      </c>
      <c r="C393" t="inlineStr">
        <is>
          <t xml:space="preserve">CONCLUIDO	</t>
        </is>
      </c>
      <c r="D393" t="n">
        <v>2.184</v>
      </c>
      <c r="E393" t="n">
        <v>45.79</v>
      </c>
      <c r="F393" t="n">
        <v>43.11</v>
      </c>
      <c r="G393" t="n">
        <v>103.45</v>
      </c>
      <c r="H393" t="n">
        <v>1.63</v>
      </c>
      <c r="I393" t="n">
        <v>25</v>
      </c>
      <c r="J393" t="n">
        <v>130.45</v>
      </c>
      <c r="K393" t="n">
        <v>43.4</v>
      </c>
      <c r="L393" t="n">
        <v>12</v>
      </c>
      <c r="M393" t="n">
        <v>23</v>
      </c>
      <c r="N393" t="n">
        <v>20.05</v>
      </c>
      <c r="O393" t="n">
        <v>16323.22</v>
      </c>
      <c r="P393" t="n">
        <v>388.83</v>
      </c>
      <c r="Q393" t="n">
        <v>796.34</v>
      </c>
      <c r="R393" t="n">
        <v>141.21</v>
      </c>
      <c r="S393" t="n">
        <v>102.58</v>
      </c>
      <c r="T393" t="n">
        <v>15201.83</v>
      </c>
      <c r="U393" t="n">
        <v>0.73</v>
      </c>
      <c r="V393" t="n">
        <v>0.87</v>
      </c>
      <c r="W393" t="n">
        <v>12.31</v>
      </c>
      <c r="X393" t="n">
        <v>0.89</v>
      </c>
      <c r="Y393" t="n">
        <v>1</v>
      </c>
      <c r="Z393" t="n">
        <v>10</v>
      </c>
    </row>
    <row r="394">
      <c r="A394" t="n">
        <v>12</v>
      </c>
      <c r="B394" t="n">
        <v>55</v>
      </c>
      <c r="C394" t="inlineStr">
        <is>
          <t xml:space="preserve">CONCLUIDO	</t>
        </is>
      </c>
      <c r="D394" t="n">
        <v>2.1895</v>
      </c>
      <c r="E394" t="n">
        <v>45.67</v>
      </c>
      <c r="F394" t="n">
        <v>43.04</v>
      </c>
      <c r="G394" t="n">
        <v>112.28</v>
      </c>
      <c r="H394" t="n">
        <v>1.74</v>
      </c>
      <c r="I394" t="n">
        <v>23</v>
      </c>
      <c r="J394" t="n">
        <v>131.79</v>
      </c>
      <c r="K394" t="n">
        <v>43.4</v>
      </c>
      <c r="L394" t="n">
        <v>13</v>
      </c>
      <c r="M394" t="n">
        <v>21</v>
      </c>
      <c r="N394" t="n">
        <v>20.39</v>
      </c>
      <c r="O394" t="n">
        <v>16487.53</v>
      </c>
      <c r="P394" t="n">
        <v>384.06</v>
      </c>
      <c r="Q394" t="n">
        <v>796.42</v>
      </c>
      <c r="R394" t="n">
        <v>139.03</v>
      </c>
      <c r="S394" t="n">
        <v>102.58</v>
      </c>
      <c r="T394" t="n">
        <v>14119.7</v>
      </c>
      <c r="U394" t="n">
        <v>0.74</v>
      </c>
      <c r="V394" t="n">
        <v>0.87</v>
      </c>
      <c r="W394" t="n">
        <v>12.31</v>
      </c>
      <c r="X394" t="n">
        <v>0.82</v>
      </c>
      <c r="Y394" t="n">
        <v>1</v>
      </c>
      <c r="Z394" t="n">
        <v>10</v>
      </c>
    </row>
    <row r="395">
      <c r="A395" t="n">
        <v>13</v>
      </c>
      <c r="B395" t="n">
        <v>55</v>
      </c>
      <c r="C395" t="inlineStr">
        <is>
          <t xml:space="preserve">CONCLUIDO	</t>
        </is>
      </c>
      <c r="D395" t="n">
        <v>2.195</v>
      </c>
      <c r="E395" t="n">
        <v>45.56</v>
      </c>
      <c r="F395" t="n">
        <v>42.97</v>
      </c>
      <c r="G395" t="n">
        <v>122.78</v>
      </c>
      <c r="H395" t="n">
        <v>1.86</v>
      </c>
      <c r="I395" t="n">
        <v>21</v>
      </c>
      <c r="J395" t="n">
        <v>133.12</v>
      </c>
      <c r="K395" t="n">
        <v>43.4</v>
      </c>
      <c r="L395" t="n">
        <v>14</v>
      </c>
      <c r="M395" t="n">
        <v>19</v>
      </c>
      <c r="N395" t="n">
        <v>20.72</v>
      </c>
      <c r="O395" t="n">
        <v>16652.31</v>
      </c>
      <c r="P395" t="n">
        <v>379.03</v>
      </c>
      <c r="Q395" t="n">
        <v>796.36</v>
      </c>
      <c r="R395" t="n">
        <v>136.76</v>
      </c>
      <c r="S395" t="n">
        <v>102.58</v>
      </c>
      <c r="T395" t="n">
        <v>12999.45</v>
      </c>
      <c r="U395" t="n">
        <v>0.75</v>
      </c>
      <c r="V395" t="n">
        <v>0.88</v>
      </c>
      <c r="W395" t="n">
        <v>12.31</v>
      </c>
      <c r="X395" t="n">
        <v>0.76</v>
      </c>
      <c r="Y395" t="n">
        <v>1</v>
      </c>
      <c r="Z395" t="n">
        <v>10</v>
      </c>
    </row>
    <row r="396">
      <c r="A396" t="n">
        <v>14</v>
      </c>
      <c r="B396" t="n">
        <v>55</v>
      </c>
      <c r="C396" t="inlineStr">
        <is>
          <t xml:space="preserve">CONCLUIDO	</t>
        </is>
      </c>
      <c r="D396" t="n">
        <v>2.2011</v>
      </c>
      <c r="E396" t="n">
        <v>45.43</v>
      </c>
      <c r="F396" t="n">
        <v>42.89</v>
      </c>
      <c r="G396" t="n">
        <v>135.45</v>
      </c>
      <c r="H396" t="n">
        <v>1.97</v>
      </c>
      <c r="I396" t="n">
        <v>19</v>
      </c>
      <c r="J396" t="n">
        <v>134.46</v>
      </c>
      <c r="K396" t="n">
        <v>43.4</v>
      </c>
      <c r="L396" t="n">
        <v>15</v>
      </c>
      <c r="M396" t="n">
        <v>17</v>
      </c>
      <c r="N396" t="n">
        <v>21.06</v>
      </c>
      <c r="O396" t="n">
        <v>16817.7</v>
      </c>
      <c r="P396" t="n">
        <v>373.1</v>
      </c>
      <c r="Q396" t="n">
        <v>796.34</v>
      </c>
      <c r="R396" t="n">
        <v>134.1</v>
      </c>
      <c r="S396" t="n">
        <v>102.58</v>
      </c>
      <c r="T396" t="n">
        <v>11675.63</v>
      </c>
      <c r="U396" t="n">
        <v>0.76</v>
      </c>
      <c r="V396" t="n">
        <v>0.88</v>
      </c>
      <c r="W396" t="n">
        <v>12.3</v>
      </c>
      <c r="X396" t="n">
        <v>0.68</v>
      </c>
      <c r="Y396" t="n">
        <v>1</v>
      </c>
      <c r="Z396" t="n">
        <v>10</v>
      </c>
    </row>
    <row r="397">
      <c r="A397" t="n">
        <v>15</v>
      </c>
      <c r="B397" t="n">
        <v>55</v>
      </c>
      <c r="C397" t="inlineStr">
        <is>
          <t xml:space="preserve">CONCLUIDO	</t>
        </is>
      </c>
      <c r="D397" t="n">
        <v>2.2048</v>
      </c>
      <c r="E397" t="n">
        <v>45.36</v>
      </c>
      <c r="F397" t="n">
        <v>42.84</v>
      </c>
      <c r="G397" t="n">
        <v>142.81</v>
      </c>
      <c r="H397" t="n">
        <v>2.08</v>
      </c>
      <c r="I397" t="n">
        <v>18</v>
      </c>
      <c r="J397" t="n">
        <v>135.81</v>
      </c>
      <c r="K397" t="n">
        <v>43.4</v>
      </c>
      <c r="L397" t="n">
        <v>16</v>
      </c>
      <c r="M397" t="n">
        <v>16</v>
      </c>
      <c r="N397" t="n">
        <v>21.41</v>
      </c>
      <c r="O397" t="n">
        <v>16983.46</v>
      </c>
      <c r="P397" t="n">
        <v>368.22</v>
      </c>
      <c r="Q397" t="n">
        <v>796.36</v>
      </c>
      <c r="R397" t="n">
        <v>132.3</v>
      </c>
      <c r="S397" t="n">
        <v>102.58</v>
      </c>
      <c r="T397" t="n">
        <v>10784.08</v>
      </c>
      <c r="U397" t="n">
        <v>0.78</v>
      </c>
      <c r="V397" t="n">
        <v>0.88</v>
      </c>
      <c r="W397" t="n">
        <v>12.3</v>
      </c>
      <c r="X397" t="n">
        <v>0.63</v>
      </c>
      <c r="Y397" t="n">
        <v>1</v>
      </c>
      <c r="Z397" t="n">
        <v>10</v>
      </c>
    </row>
    <row r="398">
      <c r="A398" t="n">
        <v>16</v>
      </c>
      <c r="B398" t="n">
        <v>55</v>
      </c>
      <c r="C398" t="inlineStr">
        <is>
          <t xml:space="preserve">CONCLUIDO	</t>
        </is>
      </c>
      <c r="D398" t="n">
        <v>2.208</v>
      </c>
      <c r="E398" t="n">
        <v>45.29</v>
      </c>
      <c r="F398" t="n">
        <v>42.8</v>
      </c>
      <c r="G398" t="n">
        <v>151.05</v>
      </c>
      <c r="H398" t="n">
        <v>2.19</v>
      </c>
      <c r="I398" t="n">
        <v>17</v>
      </c>
      <c r="J398" t="n">
        <v>137.15</v>
      </c>
      <c r="K398" t="n">
        <v>43.4</v>
      </c>
      <c r="L398" t="n">
        <v>17</v>
      </c>
      <c r="M398" t="n">
        <v>12</v>
      </c>
      <c r="N398" t="n">
        <v>21.75</v>
      </c>
      <c r="O398" t="n">
        <v>17149.71</v>
      </c>
      <c r="P398" t="n">
        <v>360.68</v>
      </c>
      <c r="Q398" t="n">
        <v>796.38</v>
      </c>
      <c r="R398" t="n">
        <v>130.78</v>
      </c>
      <c r="S398" t="n">
        <v>102.58</v>
      </c>
      <c r="T398" t="n">
        <v>10027.54</v>
      </c>
      <c r="U398" t="n">
        <v>0.78</v>
      </c>
      <c r="V398" t="n">
        <v>0.88</v>
      </c>
      <c r="W398" t="n">
        <v>12.3</v>
      </c>
      <c r="X398" t="n">
        <v>0.59</v>
      </c>
      <c r="Y398" t="n">
        <v>1</v>
      </c>
      <c r="Z398" t="n">
        <v>10</v>
      </c>
    </row>
    <row r="399">
      <c r="A399" t="n">
        <v>17</v>
      </c>
      <c r="B399" t="n">
        <v>55</v>
      </c>
      <c r="C399" t="inlineStr">
        <is>
          <t xml:space="preserve">CONCLUIDO	</t>
        </is>
      </c>
      <c r="D399" t="n">
        <v>2.2104</v>
      </c>
      <c r="E399" t="n">
        <v>45.24</v>
      </c>
      <c r="F399" t="n">
        <v>42.77</v>
      </c>
      <c r="G399" t="n">
        <v>160.41</v>
      </c>
      <c r="H399" t="n">
        <v>2.3</v>
      </c>
      <c r="I399" t="n">
        <v>16</v>
      </c>
      <c r="J399" t="n">
        <v>138.51</v>
      </c>
      <c r="K399" t="n">
        <v>43.4</v>
      </c>
      <c r="L399" t="n">
        <v>18</v>
      </c>
      <c r="M399" t="n">
        <v>5</v>
      </c>
      <c r="N399" t="n">
        <v>22.11</v>
      </c>
      <c r="O399" t="n">
        <v>17316.45</v>
      </c>
      <c r="P399" t="n">
        <v>360.16</v>
      </c>
      <c r="Q399" t="n">
        <v>796.42</v>
      </c>
      <c r="R399" t="n">
        <v>129.89</v>
      </c>
      <c r="S399" t="n">
        <v>102.58</v>
      </c>
      <c r="T399" t="n">
        <v>9585.809999999999</v>
      </c>
      <c r="U399" t="n">
        <v>0.79</v>
      </c>
      <c r="V399" t="n">
        <v>0.88</v>
      </c>
      <c r="W399" t="n">
        <v>12.3</v>
      </c>
      <c r="X399" t="n">
        <v>0.5600000000000001</v>
      </c>
      <c r="Y399" t="n">
        <v>1</v>
      </c>
      <c r="Z399" t="n">
        <v>10</v>
      </c>
    </row>
    <row r="400">
      <c r="A400" t="n">
        <v>18</v>
      </c>
      <c r="B400" t="n">
        <v>55</v>
      </c>
      <c r="C400" t="inlineStr">
        <is>
          <t xml:space="preserve">CONCLUIDO	</t>
        </is>
      </c>
      <c r="D400" t="n">
        <v>2.2095</v>
      </c>
      <c r="E400" t="n">
        <v>45.26</v>
      </c>
      <c r="F400" t="n">
        <v>42.79</v>
      </c>
      <c r="G400" t="n">
        <v>160.47</v>
      </c>
      <c r="H400" t="n">
        <v>2.4</v>
      </c>
      <c r="I400" t="n">
        <v>16</v>
      </c>
      <c r="J400" t="n">
        <v>139.86</v>
      </c>
      <c r="K400" t="n">
        <v>43.4</v>
      </c>
      <c r="L400" t="n">
        <v>19</v>
      </c>
      <c r="M400" t="n">
        <v>1</v>
      </c>
      <c r="N400" t="n">
        <v>22.46</v>
      </c>
      <c r="O400" t="n">
        <v>17483.7</v>
      </c>
      <c r="P400" t="n">
        <v>362.74</v>
      </c>
      <c r="Q400" t="n">
        <v>796.45</v>
      </c>
      <c r="R400" t="n">
        <v>130.08</v>
      </c>
      <c r="S400" t="n">
        <v>102.58</v>
      </c>
      <c r="T400" t="n">
        <v>9683.950000000001</v>
      </c>
      <c r="U400" t="n">
        <v>0.79</v>
      </c>
      <c r="V400" t="n">
        <v>0.88</v>
      </c>
      <c r="W400" t="n">
        <v>12.32</v>
      </c>
      <c r="X400" t="n">
        <v>0.58</v>
      </c>
      <c r="Y400" t="n">
        <v>1</v>
      </c>
      <c r="Z400" t="n">
        <v>10</v>
      </c>
    </row>
    <row r="401">
      <c r="A401" t="n">
        <v>19</v>
      </c>
      <c r="B401" t="n">
        <v>55</v>
      </c>
      <c r="C401" t="inlineStr">
        <is>
          <t xml:space="preserve">CONCLUIDO	</t>
        </is>
      </c>
      <c r="D401" t="n">
        <v>2.2095</v>
      </c>
      <c r="E401" t="n">
        <v>45.26</v>
      </c>
      <c r="F401" t="n">
        <v>42.79</v>
      </c>
      <c r="G401" t="n">
        <v>160.47</v>
      </c>
      <c r="H401" t="n">
        <v>2.5</v>
      </c>
      <c r="I401" t="n">
        <v>16</v>
      </c>
      <c r="J401" t="n">
        <v>141.22</v>
      </c>
      <c r="K401" t="n">
        <v>43.4</v>
      </c>
      <c r="L401" t="n">
        <v>20</v>
      </c>
      <c r="M401" t="n">
        <v>0</v>
      </c>
      <c r="N401" t="n">
        <v>22.82</v>
      </c>
      <c r="O401" t="n">
        <v>17651.44</v>
      </c>
      <c r="P401" t="n">
        <v>365.74</v>
      </c>
      <c r="Q401" t="n">
        <v>796.5</v>
      </c>
      <c r="R401" t="n">
        <v>130.03</v>
      </c>
      <c r="S401" t="n">
        <v>102.58</v>
      </c>
      <c r="T401" t="n">
        <v>9658.049999999999</v>
      </c>
      <c r="U401" t="n">
        <v>0.79</v>
      </c>
      <c r="V401" t="n">
        <v>0.88</v>
      </c>
      <c r="W401" t="n">
        <v>12.32</v>
      </c>
      <c r="X401" t="n">
        <v>0.58</v>
      </c>
      <c r="Y401" t="n">
        <v>1</v>
      </c>
      <c r="Z40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INDEX(resultados!$A$2:$ZZ$401, 1, MATCH($B$1, resultados!$A$1:$ZZ$1, 0))</f>
        <v/>
      </c>
      <c r="B7">
        <f>INDEX(resultados!$A$2:$ZZ$401, 1, MATCH($B$2, resultados!$A$1:$ZZ$1, 0))</f>
        <v/>
      </c>
      <c r="C7">
        <f>INDEX(resultados!$A$2:$ZZ$401, 1, MATCH($B$3, resultados!$A$1:$ZZ$1, 0))</f>
        <v/>
      </c>
    </row>
    <row r="8">
      <c r="A8">
        <f>INDEX(resultados!$A$2:$ZZ$401, 2, MATCH($B$1, resultados!$A$1:$ZZ$1, 0))</f>
        <v/>
      </c>
      <c r="B8">
        <f>INDEX(resultados!$A$2:$ZZ$401, 2, MATCH($B$2, resultados!$A$1:$ZZ$1, 0))</f>
        <v/>
      </c>
      <c r="C8">
        <f>INDEX(resultados!$A$2:$ZZ$401, 2, MATCH($B$3, resultados!$A$1:$ZZ$1, 0))</f>
        <v/>
      </c>
    </row>
    <row r="9">
      <c r="A9">
        <f>INDEX(resultados!$A$2:$ZZ$401, 3, MATCH($B$1, resultados!$A$1:$ZZ$1, 0))</f>
        <v/>
      </c>
      <c r="B9">
        <f>INDEX(resultados!$A$2:$ZZ$401, 3, MATCH($B$2, resultados!$A$1:$ZZ$1, 0))</f>
        <v/>
      </c>
      <c r="C9">
        <f>INDEX(resultados!$A$2:$ZZ$401, 3, MATCH($B$3, resultados!$A$1:$ZZ$1, 0))</f>
        <v/>
      </c>
    </row>
    <row r="10">
      <c r="A10">
        <f>INDEX(resultados!$A$2:$ZZ$401, 4, MATCH($B$1, resultados!$A$1:$ZZ$1, 0))</f>
        <v/>
      </c>
      <c r="B10">
        <f>INDEX(resultados!$A$2:$ZZ$401, 4, MATCH($B$2, resultados!$A$1:$ZZ$1, 0))</f>
        <v/>
      </c>
      <c r="C10">
        <f>INDEX(resultados!$A$2:$ZZ$401, 4, MATCH($B$3, resultados!$A$1:$ZZ$1, 0))</f>
        <v/>
      </c>
    </row>
    <row r="11">
      <c r="A11">
        <f>INDEX(resultados!$A$2:$ZZ$401, 5, MATCH($B$1, resultados!$A$1:$ZZ$1, 0))</f>
        <v/>
      </c>
      <c r="B11">
        <f>INDEX(resultados!$A$2:$ZZ$401, 5, MATCH($B$2, resultados!$A$1:$ZZ$1, 0))</f>
        <v/>
      </c>
      <c r="C11">
        <f>INDEX(resultados!$A$2:$ZZ$401, 5, MATCH($B$3, resultados!$A$1:$ZZ$1, 0))</f>
        <v/>
      </c>
    </row>
    <row r="12">
      <c r="A12">
        <f>INDEX(resultados!$A$2:$ZZ$401, 6, MATCH($B$1, resultados!$A$1:$ZZ$1, 0))</f>
        <v/>
      </c>
      <c r="B12">
        <f>INDEX(resultados!$A$2:$ZZ$401, 6, MATCH($B$2, resultados!$A$1:$ZZ$1, 0))</f>
        <v/>
      </c>
      <c r="C12">
        <f>INDEX(resultados!$A$2:$ZZ$401, 6, MATCH($B$3, resultados!$A$1:$ZZ$1, 0))</f>
        <v/>
      </c>
    </row>
    <row r="13">
      <c r="A13">
        <f>INDEX(resultados!$A$2:$ZZ$401, 7, MATCH($B$1, resultados!$A$1:$ZZ$1, 0))</f>
        <v/>
      </c>
      <c r="B13">
        <f>INDEX(resultados!$A$2:$ZZ$401, 7, MATCH($B$2, resultados!$A$1:$ZZ$1, 0))</f>
        <v/>
      </c>
      <c r="C13">
        <f>INDEX(resultados!$A$2:$ZZ$401, 7, MATCH($B$3, resultados!$A$1:$ZZ$1, 0))</f>
        <v/>
      </c>
    </row>
    <row r="14">
      <c r="A14">
        <f>INDEX(resultados!$A$2:$ZZ$401, 8, MATCH($B$1, resultados!$A$1:$ZZ$1, 0))</f>
        <v/>
      </c>
      <c r="B14">
        <f>INDEX(resultados!$A$2:$ZZ$401, 8, MATCH($B$2, resultados!$A$1:$ZZ$1, 0))</f>
        <v/>
      </c>
      <c r="C14">
        <f>INDEX(resultados!$A$2:$ZZ$401, 8, MATCH($B$3, resultados!$A$1:$ZZ$1, 0))</f>
        <v/>
      </c>
    </row>
    <row r="15">
      <c r="A15">
        <f>INDEX(resultados!$A$2:$ZZ$401, 9, MATCH($B$1, resultados!$A$1:$ZZ$1, 0))</f>
        <v/>
      </c>
      <c r="B15">
        <f>INDEX(resultados!$A$2:$ZZ$401, 9, MATCH($B$2, resultados!$A$1:$ZZ$1, 0))</f>
        <v/>
      </c>
      <c r="C15">
        <f>INDEX(resultados!$A$2:$ZZ$401, 9, MATCH($B$3, resultados!$A$1:$ZZ$1, 0))</f>
        <v/>
      </c>
    </row>
    <row r="16">
      <c r="A16">
        <f>INDEX(resultados!$A$2:$ZZ$401, 10, MATCH($B$1, resultados!$A$1:$ZZ$1, 0))</f>
        <v/>
      </c>
      <c r="B16">
        <f>INDEX(resultados!$A$2:$ZZ$401, 10, MATCH($B$2, resultados!$A$1:$ZZ$1, 0))</f>
        <v/>
      </c>
      <c r="C16">
        <f>INDEX(resultados!$A$2:$ZZ$401, 10, MATCH($B$3, resultados!$A$1:$ZZ$1, 0))</f>
        <v/>
      </c>
    </row>
    <row r="17">
      <c r="A17">
        <f>INDEX(resultados!$A$2:$ZZ$401, 11, MATCH($B$1, resultados!$A$1:$ZZ$1, 0))</f>
        <v/>
      </c>
      <c r="B17">
        <f>INDEX(resultados!$A$2:$ZZ$401, 11, MATCH($B$2, resultados!$A$1:$ZZ$1, 0))</f>
        <v/>
      </c>
      <c r="C17">
        <f>INDEX(resultados!$A$2:$ZZ$401, 11, MATCH($B$3, resultados!$A$1:$ZZ$1, 0))</f>
        <v/>
      </c>
    </row>
    <row r="18">
      <c r="A18">
        <f>INDEX(resultados!$A$2:$ZZ$401, 12, MATCH($B$1, resultados!$A$1:$ZZ$1, 0))</f>
        <v/>
      </c>
      <c r="B18">
        <f>INDEX(resultados!$A$2:$ZZ$401, 12, MATCH($B$2, resultados!$A$1:$ZZ$1, 0))</f>
        <v/>
      </c>
      <c r="C18">
        <f>INDEX(resultados!$A$2:$ZZ$401, 12, MATCH($B$3, resultados!$A$1:$ZZ$1, 0))</f>
        <v/>
      </c>
    </row>
    <row r="19">
      <c r="A19">
        <f>INDEX(resultados!$A$2:$ZZ$401, 13, MATCH($B$1, resultados!$A$1:$ZZ$1, 0))</f>
        <v/>
      </c>
      <c r="B19">
        <f>INDEX(resultados!$A$2:$ZZ$401, 13, MATCH($B$2, resultados!$A$1:$ZZ$1, 0))</f>
        <v/>
      </c>
      <c r="C19">
        <f>INDEX(resultados!$A$2:$ZZ$401, 13, MATCH($B$3, resultados!$A$1:$ZZ$1, 0))</f>
        <v/>
      </c>
    </row>
    <row r="20">
      <c r="A20">
        <f>INDEX(resultados!$A$2:$ZZ$401, 14, MATCH($B$1, resultados!$A$1:$ZZ$1, 0))</f>
        <v/>
      </c>
      <c r="B20">
        <f>INDEX(resultados!$A$2:$ZZ$401, 14, MATCH($B$2, resultados!$A$1:$ZZ$1, 0))</f>
        <v/>
      </c>
      <c r="C20">
        <f>INDEX(resultados!$A$2:$ZZ$401, 14, MATCH($B$3, resultados!$A$1:$ZZ$1, 0))</f>
        <v/>
      </c>
    </row>
    <row r="21">
      <c r="A21">
        <f>INDEX(resultados!$A$2:$ZZ$401, 15, MATCH($B$1, resultados!$A$1:$ZZ$1, 0))</f>
        <v/>
      </c>
      <c r="B21">
        <f>INDEX(resultados!$A$2:$ZZ$401, 15, MATCH($B$2, resultados!$A$1:$ZZ$1, 0))</f>
        <v/>
      </c>
      <c r="C21">
        <f>INDEX(resultados!$A$2:$ZZ$401, 15, MATCH($B$3, resultados!$A$1:$ZZ$1, 0))</f>
        <v/>
      </c>
    </row>
    <row r="22">
      <c r="A22">
        <f>INDEX(resultados!$A$2:$ZZ$401, 16, MATCH($B$1, resultados!$A$1:$ZZ$1, 0))</f>
        <v/>
      </c>
      <c r="B22">
        <f>INDEX(resultados!$A$2:$ZZ$401, 16, MATCH($B$2, resultados!$A$1:$ZZ$1, 0))</f>
        <v/>
      </c>
      <c r="C22">
        <f>INDEX(resultados!$A$2:$ZZ$401, 16, MATCH($B$3, resultados!$A$1:$ZZ$1, 0))</f>
        <v/>
      </c>
    </row>
    <row r="23">
      <c r="A23">
        <f>INDEX(resultados!$A$2:$ZZ$401, 17, MATCH($B$1, resultados!$A$1:$ZZ$1, 0))</f>
        <v/>
      </c>
      <c r="B23">
        <f>INDEX(resultados!$A$2:$ZZ$401, 17, MATCH($B$2, resultados!$A$1:$ZZ$1, 0))</f>
        <v/>
      </c>
      <c r="C23">
        <f>INDEX(resultados!$A$2:$ZZ$401, 17, MATCH($B$3, resultados!$A$1:$ZZ$1, 0))</f>
        <v/>
      </c>
    </row>
    <row r="24">
      <c r="A24">
        <f>INDEX(resultados!$A$2:$ZZ$401, 18, MATCH($B$1, resultados!$A$1:$ZZ$1, 0))</f>
        <v/>
      </c>
      <c r="B24">
        <f>INDEX(resultados!$A$2:$ZZ$401, 18, MATCH($B$2, resultados!$A$1:$ZZ$1, 0))</f>
        <v/>
      </c>
      <c r="C24">
        <f>INDEX(resultados!$A$2:$ZZ$401, 18, MATCH($B$3, resultados!$A$1:$ZZ$1, 0))</f>
        <v/>
      </c>
    </row>
    <row r="25">
      <c r="A25">
        <f>INDEX(resultados!$A$2:$ZZ$401, 19, MATCH($B$1, resultados!$A$1:$ZZ$1, 0))</f>
        <v/>
      </c>
      <c r="B25">
        <f>INDEX(resultados!$A$2:$ZZ$401, 19, MATCH($B$2, resultados!$A$1:$ZZ$1, 0))</f>
        <v/>
      </c>
      <c r="C25">
        <f>INDEX(resultados!$A$2:$ZZ$401, 19, MATCH($B$3, resultados!$A$1:$ZZ$1, 0))</f>
        <v/>
      </c>
    </row>
    <row r="26">
      <c r="A26">
        <f>INDEX(resultados!$A$2:$ZZ$401, 20, MATCH($B$1, resultados!$A$1:$ZZ$1, 0))</f>
        <v/>
      </c>
      <c r="B26">
        <f>INDEX(resultados!$A$2:$ZZ$401, 20, MATCH($B$2, resultados!$A$1:$ZZ$1, 0))</f>
        <v/>
      </c>
      <c r="C26">
        <f>INDEX(resultados!$A$2:$ZZ$401, 20, MATCH($B$3, resultados!$A$1:$ZZ$1, 0))</f>
        <v/>
      </c>
    </row>
    <row r="27">
      <c r="A27">
        <f>INDEX(resultados!$A$2:$ZZ$401, 21, MATCH($B$1, resultados!$A$1:$ZZ$1, 0))</f>
        <v/>
      </c>
      <c r="B27">
        <f>INDEX(resultados!$A$2:$ZZ$401, 21, MATCH($B$2, resultados!$A$1:$ZZ$1, 0))</f>
        <v/>
      </c>
      <c r="C27">
        <f>INDEX(resultados!$A$2:$ZZ$401, 21, MATCH($B$3, resultados!$A$1:$ZZ$1, 0))</f>
        <v/>
      </c>
    </row>
    <row r="28">
      <c r="A28">
        <f>INDEX(resultados!$A$2:$ZZ$401, 22, MATCH($B$1, resultados!$A$1:$ZZ$1, 0))</f>
        <v/>
      </c>
      <c r="B28">
        <f>INDEX(resultados!$A$2:$ZZ$401, 22, MATCH($B$2, resultados!$A$1:$ZZ$1, 0))</f>
        <v/>
      </c>
      <c r="C28">
        <f>INDEX(resultados!$A$2:$ZZ$401, 22, MATCH($B$3, resultados!$A$1:$ZZ$1, 0))</f>
        <v/>
      </c>
    </row>
    <row r="29">
      <c r="A29">
        <f>INDEX(resultados!$A$2:$ZZ$401, 23, MATCH($B$1, resultados!$A$1:$ZZ$1, 0))</f>
        <v/>
      </c>
      <c r="B29">
        <f>INDEX(resultados!$A$2:$ZZ$401, 23, MATCH($B$2, resultados!$A$1:$ZZ$1, 0))</f>
        <v/>
      </c>
      <c r="C29">
        <f>INDEX(resultados!$A$2:$ZZ$401, 23, MATCH($B$3, resultados!$A$1:$ZZ$1, 0))</f>
        <v/>
      </c>
    </row>
    <row r="30">
      <c r="A30">
        <f>INDEX(resultados!$A$2:$ZZ$401, 24, MATCH($B$1, resultados!$A$1:$ZZ$1, 0))</f>
        <v/>
      </c>
      <c r="B30">
        <f>INDEX(resultados!$A$2:$ZZ$401, 24, MATCH($B$2, resultados!$A$1:$ZZ$1, 0))</f>
        <v/>
      </c>
      <c r="C30">
        <f>INDEX(resultados!$A$2:$ZZ$401, 24, MATCH($B$3, resultados!$A$1:$ZZ$1, 0))</f>
        <v/>
      </c>
    </row>
    <row r="31">
      <c r="A31">
        <f>INDEX(resultados!$A$2:$ZZ$401, 25, MATCH($B$1, resultados!$A$1:$ZZ$1, 0))</f>
        <v/>
      </c>
      <c r="B31">
        <f>INDEX(resultados!$A$2:$ZZ$401, 25, MATCH($B$2, resultados!$A$1:$ZZ$1, 0))</f>
        <v/>
      </c>
      <c r="C31">
        <f>INDEX(resultados!$A$2:$ZZ$401, 25, MATCH($B$3, resultados!$A$1:$ZZ$1, 0))</f>
        <v/>
      </c>
    </row>
    <row r="32">
      <c r="A32">
        <f>INDEX(resultados!$A$2:$ZZ$401, 26, MATCH($B$1, resultados!$A$1:$ZZ$1, 0))</f>
        <v/>
      </c>
      <c r="B32">
        <f>INDEX(resultados!$A$2:$ZZ$401, 26, MATCH($B$2, resultados!$A$1:$ZZ$1, 0))</f>
        <v/>
      </c>
      <c r="C32">
        <f>INDEX(resultados!$A$2:$ZZ$401, 26, MATCH($B$3, resultados!$A$1:$ZZ$1, 0))</f>
        <v/>
      </c>
    </row>
    <row r="33">
      <c r="A33">
        <f>INDEX(resultados!$A$2:$ZZ$401, 27, MATCH($B$1, resultados!$A$1:$ZZ$1, 0))</f>
        <v/>
      </c>
      <c r="B33">
        <f>INDEX(resultados!$A$2:$ZZ$401, 27, MATCH($B$2, resultados!$A$1:$ZZ$1, 0))</f>
        <v/>
      </c>
      <c r="C33">
        <f>INDEX(resultados!$A$2:$ZZ$401, 27, MATCH($B$3, resultados!$A$1:$ZZ$1, 0))</f>
        <v/>
      </c>
    </row>
    <row r="34">
      <c r="A34">
        <f>INDEX(resultados!$A$2:$ZZ$401, 28, MATCH($B$1, resultados!$A$1:$ZZ$1, 0))</f>
        <v/>
      </c>
      <c r="B34">
        <f>INDEX(resultados!$A$2:$ZZ$401, 28, MATCH($B$2, resultados!$A$1:$ZZ$1, 0))</f>
        <v/>
      </c>
      <c r="C34">
        <f>INDEX(resultados!$A$2:$ZZ$401, 28, MATCH($B$3, resultados!$A$1:$ZZ$1, 0))</f>
        <v/>
      </c>
    </row>
    <row r="35">
      <c r="A35">
        <f>INDEX(resultados!$A$2:$ZZ$401, 29, MATCH($B$1, resultados!$A$1:$ZZ$1, 0))</f>
        <v/>
      </c>
      <c r="B35">
        <f>INDEX(resultados!$A$2:$ZZ$401, 29, MATCH($B$2, resultados!$A$1:$ZZ$1, 0))</f>
        <v/>
      </c>
      <c r="C35">
        <f>INDEX(resultados!$A$2:$ZZ$401, 29, MATCH($B$3, resultados!$A$1:$ZZ$1, 0))</f>
        <v/>
      </c>
    </row>
    <row r="36">
      <c r="A36">
        <f>INDEX(resultados!$A$2:$ZZ$401, 30, MATCH($B$1, resultados!$A$1:$ZZ$1, 0))</f>
        <v/>
      </c>
      <c r="B36">
        <f>INDEX(resultados!$A$2:$ZZ$401, 30, MATCH($B$2, resultados!$A$1:$ZZ$1, 0))</f>
        <v/>
      </c>
      <c r="C36">
        <f>INDEX(resultados!$A$2:$ZZ$401, 30, MATCH($B$3, resultados!$A$1:$ZZ$1, 0))</f>
        <v/>
      </c>
    </row>
    <row r="37">
      <c r="A37">
        <f>INDEX(resultados!$A$2:$ZZ$401, 31, MATCH($B$1, resultados!$A$1:$ZZ$1, 0))</f>
        <v/>
      </c>
      <c r="B37">
        <f>INDEX(resultados!$A$2:$ZZ$401, 31, MATCH($B$2, resultados!$A$1:$ZZ$1, 0))</f>
        <v/>
      </c>
      <c r="C37">
        <f>INDEX(resultados!$A$2:$ZZ$401, 31, MATCH($B$3, resultados!$A$1:$ZZ$1, 0))</f>
        <v/>
      </c>
    </row>
    <row r="38">
      <c r="A38">
        <f>INDEX(resultados!$A$2:$ZZ$401, 32, MATCH($B$1, resultados!$A$1:$ZZ$1, 0))</f>
        <v/>
      </c>
      <c r="B38">
        <f>INDEX(resultados!$A$2:$ZZ$401, 32, MATCH($B$2, resultados!$A$1:$ZZ$1, 0))</f>
        <v/>
      </c>
      <c r="C38">
        <f>INDEX(resultados!$A$2:$ZZ$401, 32, MATCH($B$3, resultados!$A$1:$ZZ$1, 0))</f>
        <v/>
      </c>
    </row>
    <row r="39">
      <c r="A39">
        <f>INDEX(resultados!$A$2:$ZZ$401, 33, MATCH($B$1, resultados!$A$1:$ZZ$1, 0))</f>
        <v/>
      </c>
      <c r="B39">
        <f>INDEX(resultados!$A$2:$ZZ$401, 33, MATCH($B$2, resultados!$A$1:$ZZ$1, 0))</f>
        <v/>
      </c>
      <c r="C39">
        <f>INDEX(resultados!$A$2:$ZZ$401, 33, MATCH($B$3, resultados!$A$1:$ZZ$1, 0))</f>
        <v/>
      </c>
    </row>
    <row r="40">
      <c r="A40">
        <f>INDEX(resultados!$A$2:$ZZ$401, 34, MATCH($B$1, resultados!$A$1:$ZZ$1, 0))</f>
        <v/>
      </c>
      <c r="B40">
        <f>INDEX(resultados!$A$2:$ZZ$401, 34, MATCH($B$2, resultados!$A$1:$ZZ$1, 0))</f>
        <v/>
      </c>
      <c r="C40">
        <f>INDEX(resultados!$A$2:$ZZ$401, 34, MATCH($B$3, resultados!$A$1:$ZZ$1, 0))</f>
        <v/>
      </c>
    </row>
    <row r="41">
      <c r="A41">
        <f>INDEX(resultados!$A$2:$ZZ$401, 35, MATCH($B$1, resultados!$A$1:$ZZ$1, 0))</f>
        <v/>
      </c>
      <c r="B41">
        <f>INDEX(resultados!$A$2:$ZZ$401, 35, MATCH($B$2, resultados!$A$1:$ZZ$1, 0))</f>
        <v/>
      </c>
      <c r="C41">
        <f>INDEX(resultados!$A$2:$ZZ$401, 35, MATCH($B$3, resultados!$A$1:$ZZ$1, 0))</f>
        <v/>
      </c>
    </row>
    <row r="42">
      <c r="A42">
        <f>INDEX(resultados!$A$2:$ZZ$401, 36, MATCH($B$1, resultados!$A$1:$ZZ$1, 0))</f>
        <v/>
      </c>
      <c r="B42">
        <f>INDEX(resultados!$A$2:$ZZ$401, 36, MATCH($B$2, resultados!$A$1:$ZZ$1, 0))</f>
        <v/>
      </c>
      <c r="C42">
        <f>INDEX(resultados!$A$2:$ZZ$401, 36, MATCH($B$3, resultados!$A$1:$ZZ$1, 0))</f>
        <v/>
      </c>
    </row>
    <row r="43">
      <c r="A43">
        <f>INDEX(resultados!$A$2:$ZZ$401, 37, MATCH($B$1, resultados!$A$1:$ZZ$1, 0))</f>
        <v/>
      </c>
      <c r="B43">
        <f>INDEX(resultados!$A$2:$ZZ$401, 37, MATCH($B$2, resultados!$A$1:$ZZ$1, 0))</f>
        <v/>
      </c>
      <c r="C43">
        <f>INDEX(resultados!$A$2:$ZZ$401, 37, MATCH($B$3, resultados!$A$1:$ZZ$1, 0))</f>
        <v/>
      </c>
    </row>
    <row r="44">
      <c r="A44">
        <f>INDEX(resultados!$A$2:$ZZ$401, 38, MATCH($B$1, resultados!$A$1:$ZZ$1, 0))</f>
        <v/>
      </c>
      <c r="B44">
        <f>INDEX(resultados!$A$2:$ZZ$401, 38, MATCH($B$2, resultados!$A$1:$ZZ$1, 0))</f>
        <v/>
      </c>
      <c r="C44">
        <f>INDEX(resultados!$A$2:$ZZ$401, 38, MATCH($B$3, resultados!$A$1:$ZZ$1, 0))</f>
        <v/>
      </c>
    </row>
    <row r="45">
      <c r="A45">
        <f>INDEX(resultados!$A$2:$ZZ$401, 39, MATCH($B$1, resultados!$A$1:$ZZ$1, 0))</f>
        <v/>
      </c>
      <c r="B45">
        <f>INDEX(resultados!$A$2:$ZZ$401, 39, MATCH($B$2, resultados!$A$1:$ZZ$1, 0))</f>
        <v/>
      </c>
      <c r="C45">
        <f>INDEX(resultados!$A$2:$ZZ$401, 39, MATCH($B$3, resultados!$A$1:$ZZ$1, 0))</f>
        <v/>
      </c>
    </row>
    <row r="46">
      <c r="A46">
        <f>INDEX(resultados!$A$2:$ZZ$401, 40, MATCH($B$1, resultados!$A$1:$ZZ$1, 0))</f>
        <v/>
      </c>
      <c r="B46">
        <f>INDEX(resultados!$A$2:$ZZ$401, 40, MATCH($B$2, resultados!$A$1:$ZZ$1, 0))</f>
        <v/>
      </c>
      <c r="C46">
        <f>INDEX(resultados!$A$2:$ZZ$401, 40, MATCH($B$3, resultados!$A$1:$ZZ$1, 0))</f>
        <v/>
      </c>
    </row>
    <row r="47">
      <c r="A47">
        <f>INDEX(resultados!$A$2:$ZZ$401, 41, MATCH($B$1, resultados!$A$1:$ZZ$1, 0))</f>
        <v/>
      </c>
      <c r="B47">
        <f>INDEX(resultados!$A$2:$ZZ$401, 41, MATCH($B$2, resultados!$A$1:$ZZ$1, 0))</f>
        <v/>
      </c>
      <c r="C47">
        <f>INDEX(resultados!$A$2:$ZZ$401, 41, MATCH($B$3, resultados!$A$1:$ZZ$1, 0))</f>
        <v/>
      </c>
    </row>
    <row r="48">
      <c r="A48">
        <f>INDEX(resultados!$A$2:$ZZ$401, 42, MATCH($B$1, resultados!$A$1:$ZZ$1, 0))</f>
        <v/>
      </c>
      <c r="B48">
        <f>INDEX(resultados!$A$2:$ZZ$401, 42, MATCH($B$2, resultados!$A$1:$ZZ$1, 0))</f>
        <v/>
      </c>
      <c r="C48">
        <f>INDEX(resultados!$A$2:$ZZ$401, 42, MATCH($B$3, resultados!$A$1:$ZZ$1, 0))</f>
        <v/>
      </c>
    </row>
    <row r="49">
      <c r="A49">
        <f>INDEX(resultados!$A$2:$ZZ$401, 43, MATCH($B$1, resultados!$A$1:$ZZ$1, 0))</f>
        <v/>
      </c>
      <c r="B49">
        <f>INDEX(resultados!$A$2:$ZZ$401, 43, MATCH($B$2, resultados!$A$1:$ZZ$1, 0))</f>
        <v/>
      </c>
      <c r="C49">
        <f>INDEX(resultados!$A$2:$ZZ$401, 43, MATCH($B$3, resultados!$A$1:$ZZ$1, 0))</f>
        <v/>
      </c>
    </row>
    <row r="50">
      <c r="A50">
        <f>INDEX(resultados!$A$2:$ZZ$401, 44, MATCH($B$1, resultados!$A$1:$ZZ$1, 0))</f>
        <v/>
      </c>
      <c r="B50">
        <f>INDEX(resultados!$A$2:$ZZ$401, 44, MATCH($B$2, resultados!$A$1:$ZZ$1, 0))</f>
        <v/>
      </c>
      <c r="C50">
        <f>INDEX(resultados!$A$2:$ZZ$401, 44, MATCH($B$3, resultados!$A$1:$ZZ$1, 0))</f>
        <v/>
      </c>
    </row>
    <row r="51">
      <c r="A51">
        <f>INDEX(resultados!$A$2:$ZZ$401, 45, MATCH($B$1, resultados!$A$1:$ZZ$1, 0))</f>
        <v/>
      </c>
      <c r="B51">
        <f>INDEX(resultados!$A$2:$ZZ$401, 45, MATCH($B$2, resultados!$A$1:$ZZ$1, 0))</f>
        <v/>
      </c>
      <c r="C51">
        <f>INDEX(resultados!$A$2:$ZZ$401, 45, MATCH($B$3, resultados!$A$1:$ZZ$1, 0))</f>
        <v/>
      </c>
    </row>
    <row r="52">
      <c r="A52">
        <f>INDEX(resultados!$A$2:$ZZ$401, 46, MATCH($B$1, resultados!$A$1:$ZZ$1, 0))</f>
        <v/>
      </c>
      <c r="B52">
        <f>INDEX(resultados!$A$2:$ZZ$401, 46, MATCH($B$2, resultados!$A$1:$ZZ$1, 0))</f>
        <v/>
      </c>
      <c r="C52">
        <f>INDEX(resultados!$A$2:$ZZ$401, 46, MATCH($B$3, resultados!$A$1:$ZZ$1, 0))</f>
        <v/>
      </c>
    </row>
    <row r="53">
      <c r="A53">
        <f>INDEX(resultados!$A$2:$ZZ$401, 47, MATCH($B$1, resultados!$A$1:$ZZ$1, 0))</f>
        <v/>
      </c>
      <c r="B53">
        <f>INDEX(resultados!$A$2:$ZZ$401, 47, MATCH($B$2, resultados!$A$1:$ZZ$1, 0))</f>
        <v/>
      </c>
      <c r="C53">
        <f>INDEX(resultados!$A$2:$ZZ$401, 47, MATCH($B$3, resultados!$A$1:$ZZ$1, 0))</f>
        <v/>
      </c>
    </row>
    <row r="54">
      <c r="A54">
        <f>INDEX(resultados!$A$2:$ZZ$401, 48, MATCH($B$1, resultados!$A$1:$ZZ$1, 0))</f>
        <v/>
      </c>
      <c r="B54">
        <f>INDEX(resultados!$A$2:$ZZ$401, 48, MATCH($B$2, resultados!$A$1:$ZZ$1, 0))</f>
        <v/>
      </c>
      <c r="C54">
        <f>INDEX(resultados!$A$2:$ZZ$401, 48, MATCH($B$3, resultados!$A$1:$ZZ$1, 0))</f>
        <v/>
      </c>
    </row>
    <row r="55">
      <c r="A55">
        <f>INDEX(resultados!$A$2:$ZZ$401, 49, MATCH($B$1, resultados!$A$1:$ZZ$1, 0))</f>
        <v/>
      </c>
      <c r="B55">
        <f>INDEX(resultados!$A$2:$ZZ$401, 49, MATCH($B$2, resultados!$A$1:$ZZ$1, 0))</f>
        <v/>
      </c>
      <c r="C55">
        <f>INDEX(resultados!$A$2:$ZZ$401, 49, MATCH($B$3, resultados!$A$1:$ZZ$1, 0))</f>
        <v/>
      </c>
    </row>
    <row r="56">
      <c r="A56">
        <f>INDEX(resultados!$A$2:$ZZ$401, 50, MATCH($B$1, resultados!$A$1:$ZZ$1, 0))</f>
        <v/>
      </c>
      <c r="B56">
        <f>INDEX(resultados!$A$2:$ZZ$401, 50, MATCH($B$2, resultados!$A$1:$ZZ$1, 0))</f>
        <v/>
      </c>
      <c r="C56">
        <f>INDEX(resultados!$A$2:$ZZ$401, 50, MATCH($B$3, resultados!$A$1:$ZZ$1, 0))</f>
        <v/>
      </c>
    </row>
    <row r="57">
      <c r="A57">
        <f>INDEX(resultados!$A$2:$ZZ$401, 51, MATCH($B$1, resultados!$A$1:$ZZ$1, 0))</f>
        <v/>
      </c>
      <c r="B57">
        <f>INDEX(resultados!$A$2:$ZZ$401, 51, MATCH($B$2, resultados!$A$1:$ZZ$1, 0))</f>
        <v/>
      </c>
      <c r="C57">
        <f>INDEX(resultados!$A$2:$ZZ$401, 51, MATCH($B$3, resultados!$A$1:$ZZ$1, 0))</f>
        <v/>
      </c>
    </row>
    <row r="58">
      <c r="A58">
        <f>INDEX(resultados!$A$2:$ZZ$401, 52, MATCH($B$1, resultados!$A$1:$ZZ$1, 0))</f>
        <v/>
      </c>
      <c r="B58">
        <f>INDEX(resultados!$A$2:$ZZ$401, 52, MATCH($B$2, resultados!$A$1:$ZZ$1, 0))</f>
        <v/>
      </c>
      <c r="C58">
        <f>INDEX(resultados!$A$2:$ZZ$401, 52, MATCH($B$3, resultados!$A$1:$ZZ$1, 0))</f>
        <v/>
      </c>
    </row>
    <row r="59">
      <c r="A59">
        <f>INDEX(resultados!$A$2:$ZZ$401, 53, MATCH($B$1, resultados!$A$1:$ZZ$1, 0))</f>
        <v/>
      </c>
      <c r="B59">
        <f>INDEX(resultados!$A$2:$ZZ$401, 53, MATCH($B$2, resultados!$A$1:$ZZ$1, 0))</f>
        <v/>
      </c>
      <c r="C59">
        <f>INDEX(resultados!$A$2:$ZZ$401, 53, MATCH($B$3, resultados!$A$1:$ZZ$1, 0))</f>
        <v/>
      </c>
    </row>
    <row r="60">
      <c r="A60">
        <f>INDEX(resultados!$A$2:$ZZ$401, 54, MATCH($B$1, resultados!$A$1:$ZZ$1, 0))</f>
        <v/>
      </c>
      <c r="B60">
        <f>INDEX(resultados!$A$2:$ZZ$401, 54, MATCH($B$2, resultados!$A$1:$ZZ$1, 0))</f>
        <v/>
      </c>
      <c r="C60">
        <f>INDEX(resultados!$A$2:$ZZ$401, 54, MATCH($B$3, resultados!$A$1:$ZZ$1, 0))</f>
        <v/>
      </c>
    </row>
    <row r="61">
      <c r="A61">
        <f>INDEX(resultados!$A$2:$ZZ$401, 55, MATCH($B$1, resultados!$A$1:$ZZ$1, 0))</f>
        <v/>
      </c>
      <c r="B61">
        <f>INDEX(resultados!$A$2:$ZZ$401, 55, MATCH($B$2, resultados!$A$1:$ZZ$1, 0))</f>
        <v/>
      </c>
      <c r="C61">
        <f>INDEX(resultados!$A$2:$ZZ$401, 55, MATCH($B$3, resultados!$A$1:$ZZ$1, 0))</f>
        <v/>
      </c>
    </row>
    <row r="62">
      <c r="A62">
        <f>INDEX(resultados!$A$2:$ZZ$401, 56, MATCH($B$1, resultados!$A$1:$ZZ$1, 0))</f>
        <v/>
      </c>
      <c r="B62">
        <f>INDEX(resultados!$A$2:$ZZ$401, 56, MATCH($B$2, resultados!$A$1:$ZZ$1, 0))</f>
        <v/>
      </c>
      <c r="C62">
        <f>INDEX(resultados!$A$2:$ZZ$401, 56, MATCH($B$3, resultados!$A$1:$ZZ$1, 0))</f>
        <v/>
      </c>
    </row>
    <row r="63">
      <c r="A63">
        <f>INDEX(resultados!$A$2:$ZZ$401, 57, MATCH($B$1, resultados!$A$1:$ZZ$1, 0))</f>
        <v/>
      </c>
      <c r="B63">
        <f>INDEX(resultados!$A$2:$ZZ$401, 57, MATCH($B$2, resultados!$A$1:$ZZ$1, 0))</f>
        <v/>
      </c>
      <c r="C63">
        <f>INDEX(resultados!$A$2:$ZZ$401, 57, MATCH($B$3, resultados!$A$1:$ZZ$1, 0))</f>
        <v/>
      </c>
    </row>
    <row r="64">
      <c r="A64">
        <f>INDEX(resultados!$A$2:$ZZ$401, 58, MATCH($B$1, resultados!$A$1:$ZZ$1, 0))</f>
        <v/>
      </c>
      <c r="B64">
        <f>INDEX(resultados!$A$2:$ZZ$401, 58, MATCH($B$2, resultados!$A$1:$ZZ$1, 0))</f>
        <v/>
      </c>
      <c r="C64">
        <f>INDEX(resultados!$A$2:$ZZ$401, 58, MATCH($B$3, resultados!$A$1:$ZZ$1, 0))</f>
        <v/>
      </c>
    </row>
    <row r="65">
      <c r="A65">
        <f>INDEX(resultados!$A$2:$ZZ$401, 59, MATCH($B$1, resultados!$A$1:$ZZ$1, 0))</f>
        <v/>
      </c>
      <c r="B65">
        <f>INDEX(resultados!$A$2:$ZZ$401, 59, MATCH($B$2, resultados!$A$1:$ZZ$1, 0))</f>
        <v/>
      </c>
      <c r="C65">
        <f>INDEX(resultados!$A$2:$ZZ$401, 59, MATCH($B$3, resultados!$A$1:$ZZ$1, 0))</f>
        <v/>
      </c>
    </row>
    <row r="66">
      <c r="A66">
        <f>INDEX(resultados!$A$2:$ZZ$401, 60, MATCH($B$1, resultados!$A$1:$ZZ$1, 0))</f>
        <v/>
      </c>
      <c r="B66">
        <f>INDEX(resultados!$A$2:$ZZ$401, 60, MATCH($B$2, resultados!$A$1:$ZZ$1, 0))</f>
        <v/>
      </c>
      <c r="C66">
        <f>INDEX(resultados!$A$2:$ZZ$401, 60, MATCH($B$3, resultados!$A$1:$ZZ$1, 0))</f>
        <v/>
      </c>
    </row>
    <row r="67">
      <c r="A67">
        <f>INDEX(resultados!$A$2:$ZZ$401, 61, MATCH($B$1, resultados!$A$1:$ZZ$1, 0))</f>
        <v/>
      </c>
      <c r="B67">
        <f>INDEX(resultados!$A$2:$ZZ$401, 61, MATCH($B$2, resultados!$A$1:$ZZ$1, 0))</f>
        <v/>
      </c>
      <c r="C67">
        <f>INDEX(resultados!$A$2:$ZZ$401, 61, MATCH($B$3, resultados!$A$1:$ZZ$1, 0))</f>
        <v/>
      </c>
    </row>
    <row r="68">
      <c r="A68">
        <f>INDEX(resultados!$A$2:$ZZ$401, 62, MATCH($B$1, resultados!$A$1:$ZZ$1, 0))</f>
        <v/>
      </c>
      <c r="B68">
        <f>INDEX(resultados!$A$2:$ZZ$401, 62, MATCH($B$2, resultados!$A$1:$ZZ$1, 0))</f>
        <v/>
      </c>
      <c r="C68">
        <f>INDEX(resultados!$A$2:$ZZ$401, 62, MATCH($B$3, resultados!$A$1:$ZZ$1, 0))</f>
        <v/>
      </c>
    </row>
    <row r="69">
      <c r="A69">
        <f>INDEX(resultados!$A$2:$ZZ$401, 63, MATCH($B$1, resultados!$A$1:$ZZ$1, 0))</f>
        <v/>
      </c>
      <c r="B69">
        <f>INDEX(resultados!$A$2:$ZZ$401, 63, MATCH($B$2, resultados!$A$1:$ZZ$1, 0))</f>
        <v/>
      </c>
      <c r="C69">
        <f>INDEX(resultados!$A$2:$ZZ$401, 63, MATCH($B$3, resultados!$A$1:$ZZ$1, 0))</f>
        <v/>
      </c>
    </row>
    <row r="70">
      <c r="A70">
        <f>INDEX(resultados!$A$2:$ZZ$401, 64, MATCH($B$1, resultados!$A$1:$ZZ$1, 0))</f>
        <v/>
      </c>
      <c r="B70">
        <f>INDEX(resultados!$A$2:$ZZ$401, 64, MATCH($B$2, resultados!$A$1:$ZZ$1, 0))</f>
        <v/>
      </c>
      <c r="C70">
        <f>INDEX(resultados!$A$2:$ZZ$401, 64, MATCH($B$3, resultados!$A$1:$ZZ$1, 0))</f>
        <v/>
      </c>
    </row>
    <row r="71">
      <c r="A71">
        <f>INDEX(resultados!$A$2:$ZZ$401, 65, MATCH($B$1, resultados!$A$1:$ZZ$1, 0))</f>
        <v/>
      </c>
      <c r="B71">
        <f>INDEX(resultados!$A$2:$ZZ$401, 65, MATCH($B$2, resultados!$A$1:$ZZ$1, 0))</f>
        <v/>
      </c>
      <c r="C71">
        <f>INDEX(resultados!$A$2:$ZZ$401, 65, MATCH($B$3, resultados!$A$1:$ZZ$1, 0))</f>
        <v/>
      </c>
    </row>
    <row r="72">
      <c r="A72">
        <f>INDEX(resultados!$A$2:$ZZ$401, 66, MATCH($B$1, resultados!$A$1:$ZZ$1, 0))</f>
        <v/>
      </c>
      <c r="B72">
        <f>INDEX(resultados!$A$2:$ZZ$401, 66, MATCH($B$2, resultados!$A$1:$ZZ$1, 0))</f>
        <v/>
      </c>
      <c r="C72">
        <f>INDEX(resultados!$A$2:$ZZ$401, 66, MATCH($B$3, resultados!$A$1:$ZZ$1, 0))</f>
        <v/>
      </c>
    </row>
    <row r="73">
      <c r="A73">
        <f>INDEX(resultados!$A$2:$ZZ$401, 67, MATCH($B$1, resultados!$A$1:$ZZ$1, 0))</f>
        <v/>
      </c>
      <c r="B73">
        <f>INDEX(resultados!$A$2:$ZZ$401, 67, MATCH($B$2, resultados!$A$1:$ZZ$1, 0))</f>
        <v/>
      </c>
      <c r="C73">
        <f>INDEX(resultados!$A$2:$ZZ$401, 67, MATCH($B$3, resultados!$A$1:$ZZ$1, 0))</f>
        <v/>
      </c>
    </row>
    <row r="74">
      <c r="A74">
        <f>INDEX(resultados!$A$2:$ZZ$401, 68, MATCH($B$1, resultados!$A$1:$ZZ$1, 0))</f>
        <v/>
      </c>
      <c r="B74">
        <f>INDEX(resultados!$A$2:$ZZ$401, 68, MATCH($B$2, resultados!$A$1:$ZZ$1, 0))</f>
        <v/>
      </c>
      <c r="C74">
        <f>INDEX(resultados!$A$2:$ZZ$401, 68, MATCH($B$3, resultados!$A$1:$ZZ$1, 0))</f>
        <v/>
      </c>
    </row>
    <row r="75">
      <c r="A75">
        <f>INDEX(resultados!$A$2:$ZZ$401, 69, MATCH($B$1, resultados!$A$1:$ZZ$1, 0))</f>
        <v/>
      </c>
      <c r="B75">
        <f>INDEX(resultados!$A$2:$ZZ$401, 69, MATCH($B$2, resultados!$A$1:$ZZ$1, 0))</f>
        <v/>
      </c>
      <c r="C75">
        <f>INDEX(resultados!$A$2:$ZZ$401, 69, MATCH($B$3, resultados!$A$1:$ZZ$1, 0))</f>
        <v/>
      </c>
    </row>
    <row r="76">
      <c r="A76">
        <f>INDEX(resultados!$A$2:$ZZ$401, 70, MATCH($B$1, resultados!$A$1:$ZZ$1, 0))</f>
        <v/>
      </c>
      <c r="B76">
        <f>INDEX(resultados!$A$2:$ZZ$401, 70, MATCH($B$2, resultados!$A$1:$ZZ$1, 0))</f>
        <v/>
      </c>
      <c r="C76">
        <f>INDEX(resultados!$A$2:$ZZ$401, 70, MATCH($B$3, resultados!$A$1:$ZZ$1, 0))</f>
        <v/>
      </c>
    </row>
    <row r="77">
      <c r="A77">
        <f>INDEX(resultados!$A$2:$ZZ$401, 71, MATCH($B$1, resultados!$A$1:$ZZ$1, 0))</f>
        <v/>
      </c>
      <c r="B77">
        <f>INDEX(resultados!$A$2:$ZZ$401, 71, MATCH($B$2, resultados!$A$1:$ZZ$1, 0))</f>
        <v/>
      </c>
      <c r="C77">
        <f>INDEX(resultados!$A$2:$ZZ$401, 71, MATCH($B$3, resultados!$A$1:$ZZ$1, 0))</f>
        <v/>
      </c>
    </row>
    <row r="78">
      <c r="A78">
        <f>INDEX(resultados!$A$2:$ZZ$401, 72, MATCH($B$1, resultados!$A$1:$ZZ$1, 0))</f>
        <v/>
      </c>
      <c r="B78">
        <f>INDEX(resultados!$A$2:$ZZ$401, 72, MATCH($B$2, resultados!$A$1:$ZZ$1, 0))</f>
        <v/>
      </c>
      <c r="C78">
        <f>INDEX(resultados!$A$2:$ZZ$401, 72, MATCH($B$3, resultados!$A$1:$ZZ$1, 0))</f>
        <v/>
      </c>
    </row>
    <row r="79">
      <c r="A79">
        <f>INDEX(resultados!$A$2:$ZZ$401, 73, MATCH($B$1, resultados!$A$1:$ZZ$1, 0))</f>
        <v/>
      </c>
      <c r="B79">
        <f>INDEX(resultados!$A$2:$ZZ$401, 73, MATCH($B$2, resultados!$A$1:$ZZ$1, 0))</f>
        <v/>
      </c>
      <c r="C79">
        <f>INDEX(resultados!$A$2:$ZZ$401, 73, MATCH($B$3, resultados!$A$1:$ZZ$1, 0))</f>
        <v/>
      </c>
    </row>
    <row r="80">
      <c r="A80">
        <f>INDEX(resultados!$A$2:$ZZ$401, 74, MATCH($B$1, resultados!$A$1:$ZZ$1, 0))</f>
        <v/>
      </c>
      <c r="B80">
        <f>INDEX(resultados!$A$2:$ZZ$401, 74, MATCH($B$2, resultados!$A$1:$ZZ$1, 0))</f>
        <v/>
      </c>
      <c r="C80">
        <f>INDEX(resultados!$A$2:$ZZ$401, 74, MATCH($B$3, resultados!$A$1:$ZZ$1, 0))</f>
        <v/>
      </c>
    </row>
    <row r="81">
      <c r="A81">
        <f>INDEX(resultados!$A$2:$ZZ$401, 75, MATCH($B$1, resultados!$A$1:$ZZ$1, 0))</f>
        <v/>
      </c>
      <c r="B81">
        <f>INDEX(resultados!$A$2:$ZZ$401, 75, MATCH($B$2, resultados!$A$1:$ZZ$1, 0))</f>
        <v/>
      </c>
      <c r="C81">
        <f>INDEX(resultados!$A$2:$ZZ$401, 75, MATCH($B$3, resultados!$A$1:$ZZ$1, 0))</f>
        <v/>
      </c>
    </row>
    <row r="82">
      <c r="A82">
        <f>INDEX(resultados!$A$2:$ZZ$401, 76, MATCH($B$1, resultados!$A$1:$ZZ$1, 0))</f>
        <v/>
      </c>
      <c r="B82">
        <f>INDEX(resultados!$A$2:$ZZ$401, 76, MATCH($B$2, resultados!$A$1:$ZZ$1, 0))</f>
        <v/>
      </c>
      <c r="C82">
        <f>INDEX(resultados!$A$2:$ZZ$401, 76, MATCH($B$3, resultados!$A$1:$ZZ$1, 0))</f>
        <v/>
      </c>
    </row>
    <row r="83">
      <c r="A83">
        <f>INDEX(resultados!$A$2:$ZZ$401, 77, MATCH($B$1, resultados!$A$1:$ZZ$1, 0))</f>
        <v/>
      </c>
      <c r="B83">
        <f>INDEX(resultados!$A$2:$ZZ$401, 77, MATCH($B$2, resultados!$A$1:$ZZ$1, 0))</f>
        <v/>
      </c>
      <c r="C83">
        <f>INDEX(resultados!$A$2:$ZZ$401, 77, MATCH($B$3, resultados!$A$1:$ZZ$1, 0))</f>
        <v/>
      </c>
    </row>
    <row r="84">
      <c r="A84">
        <f>INDEX(resultados!$A$2:$ZZ$401, 78, MATCH($B$1, resultados!$A$1:$ZZ$1, 0))</f>
        <v/>
      </c>
      <c r="B84">
        <f>INDEX(resultados!$A$2:$ZZ$401, 78, MATCH($B$2, resultados!$A$1:$ZZ$1, 0))</f>
        <v/>
      </c>
      <c r="C84">
        <f>INDEX(resultados!$A$2:$ZZ$401, 78, MATCH($B$3, resultados!$A$1:$ZZ$1, 0))</f>
        <v/>
      </c>
    </row>
    <row r="85">
      <c r="A85">
        <f>INDEX(resultados!$A$2:$ZZ$401, 79, MATCH($B$1, resultados!$A$1:$ZZ$1, 0))</f>
        <v/>
      </c>
      <c r="B85">
        <f>INDEX(resultados!$A$2:$ZZ$401, 79, MATCH($B$2, resultados!$A$1:$ZZ$1, 0))</f>
        <v/>
      </c>
      <c r="C85">
        <f>INDEX(resultados!$A$2:$ZZ$401, 79, MATCH($B$3, resultados!$A$1:$ZZ$1, 0))</f>
        <v/>
      </c>
    </row>
    <row r="86">
      <c r="A86">
        <f>INDEX(resultados!$A$2:$ZZ$401, 80, MATCH($B$1, resultados!$A$1:$ZZ$1, 0))</f>
        <v/>
      </c>
      <c r="B86">
        <f>INDEX(resultados!$A$2:$ZZ$401, 80, MATCH($B$2, resultados!$A$1:$ZZ$1, 0))</f>
        <v/>
      </c>
      <c r="C86">
        <f>INDEX(resultados!$A$2:$ZZ$401, 80, MATCH($B$3, resultados!$A$1:$ZZ$1, 0))</f>
        <v/>
      </c>
    </row>
    <row r="87">
      <c r="A87">
        <f>INDEX(resultados!$A$2:$ZZ$401, 81, MATCH($B$1, resultados!$A$1:$ZZ$1, 0))</f>
        <v/>
      </c>
      <c r="B87">
        <f>INDEX(resultados!$A$2:$ZZ$401, 81, MATCH($B$2, resultados!$A$1:$ZZ$1, 0))</f>
        <v/>
      </c>
      <c r="C87">
        <f>INDEX(resultados!$A$2:$ZZ$401, 81, MATCH($B$3, resultados!$A$1:$ZZ$1, 0))</f>
        <v/>
      </c>
    </row>
    <row r="88">
      <c r="A88">
        <f>INDEX(resultados!$A$2:$ZZ$401, 82, MATCH($B$1, resultados!$A$1:$ZZ$1, 0))</f>
        <v/>
      </c>
      <c r="B88">
        <f>INDEX(resultados!$A$2:$ZZ$401, 82, MATCH($B$2, resultados!$A$1:$ZZ$1, 0))</f>
        <v/>
      </c>
      <c r="C88">
        <f>INDEX(resultados!$A$2:$ZZ$401, 82, MATCH($B$3, resultados!$A$1:$ZZ$1, 0))</f>
        <v/>
      </c>
    </row>
    <row r="89">
      <c r="A89">
        <f>INDEX(resultados!$A$2:$ZZ$401, 83, MATCH($B$1, resultados!$A$1:$ZZ$1, 0))</f>
        <v/>
      </c>
      <c r="B89">
        <f>INDEX(resultados!$A$2:$ZZ$401, 83, MATCH($B$2, resultados!$A$1:$ZZ$1, 0))</f>
        <v/>
      </c>
      <c r="C89">
        <f>INDEX(resultados!$A$2:$ZZ$401, 83, MATCH($B$3, resultados!$A$1:$ZZ$1, 0))</f>
        <v/>
      </c>
    </row>
    <row r="90">
      <c r="A90">
        <f>INDEX(resultados!$A$2:$ZZ$401, 84, MATCH($B$1, resultados!$A$1:$ZZ$1, 0))</f>
        <v/>
      </c>
      <c r="B90">
        <f>INDEX(resultados!$A$2:$ZZ$401, 84, MATCH($B$2, resultados!$A$1:$ZZ$1, 0))</f>
        <v/>
      </c>
      <c r="C90">
        <f>INDEX(resultados!$A$2:$ZZ$401, 84, MATCH($B$3, resultados!$A$1:$ZZ$1, 0))</f>
        <v/>
      </c>
    </row>
    <row r="91">
      <c r="A91">
        <f>INDEX(resultados!$A$2:$ZZ$401, 85, MATCH($B$1, resultados!$A$1:$ZZ$1, 0))</f>
        <v/>
      </c>
      <c r="B91">
        <f>INDEX(resultados!$A$2:$ZZ$401, 85, MATCH($B$2, resultados!$A$1:$ZZ$1, 0))</f>
        <v/>
      </c>
      <c r="C91">
        <f>INDEX(resultados!$A$2:$ZZ$401, 85, MATCH($B$3, resultados!$A$1:$ZZ$1, 0))</f>
        <v/>
      </c>
    </row>
    <row r="92">
      <c r="A92">
        <f>INDEX(resultados!$A$2:$ZZ$401, 86, MATCH($B$1, resultados!$A$1:$ZZ$1, 0))</f>
        <v/>
      </c>
      <c r="B92">
        <f>INDEX(resultados!$A$2:$ZZ$401, 86, MATCH($B$2, resultados!$A$1:$ZZ$1, 0))</f>
        <v/>
      </c>
      <c r="C92">
        <f>INDEX(resultados!$A$2:$ZZ$401, 86, MATCH($B$3, resultados!$A$1:$ZZ$1, 0))</f>
        <v/>
      </c>
    </row>
    <row r="93">
      <c r="A93">
        <f>INDEX(resultados!$A$2:$ZZ$401, 87, MATCH($B$1, resultados!$A$1:$ZZ$1, 0))</f>
        <v/>
      </c>
      <c r="B93">
        <f>INDEX(resultados!$A$2:$ZZ$401, 87, MATCH($B$2, resultados!$A$1:$ZZ$1, 0))</f>
        <v/>
      </c>
      <c r="C93">
        <f>INDEX(resultados!$A$2:$ZZ$401, 87, MATCH($B$3, resultados!$A$1:$ZZ$1, 0))</f>
        <v/>
      </c>
    </row>
    <row r="94">
      <c r="A94">
        <f>INDEX(resultados!$A$2:$ZZ$401, 88, MATCH($B$1, resultados!$A$1:$ZZ$1, 0))</f>
        <v/>
      </c>
      <c r="B94">
        <f>INDEX(resultados!$A$2:$ZZ$401, 88, MATCH($B$2, resultados!$A$1:$ZZ$1, 0))</f>
        <v/>
      </c>
      <c r="C94">
        <f>INDEX(resultados!$A$2:$ZZ$401, 88, MATCH($B$3, resultados!$A$1:$ZZ$1, 0))</f>
        <v/>
      </c>
    </row>
    <row r="95">
      <c r="A95">
        <f>INDEX(resultados!$A$2:$ZZ$401, 89, MATCH($B$1, resultados!$A$1:$ZZ$1, 0))</f>
        <v/>
      </c>
      <c r="B95">
        <f>INDEX(resultados!$A$2:$ZZ$401, 89, MATCH($B$2, resultados!$A$1:$ZZ$1, 0))</f>
        <v/>
      </c>
      <c r="C95">
        <f>INDEX(resultados!$A$2:$ZZ$401, 89, MATCH($B$3, resultados!$A$1:$ZZ$1, 0))</f>
        <v/>
      </c>
    </row>
    <row r="96">
      <c r="A96">
        <f>INDEX(resultados!$A$2:$ZZ$401, 90, MATCH($B$1, resultados!$A$1:$ZZ$1, 0))</f>
        <v/>
      </c>
      <c r="B96">
        <f>INDEX(resultados!$A$2:$ZZ$401, 90, MATCH($B$2, resultados!$A$1:$ZZ$1, 0))</f>
        <v/>
      </c>
      <c r="C96">
        <f>INDEX(resultados!$A$2:$ZZ$401, 90, MATCH($B$3, resultados!$A$1:$ZZ$1, 0))</f>
        <v/>
      </c>
    </row>
    <row r="97">
      <c r="A97">
        <f>INDEX(resultados!$A$2:$ZZ$401, 91, MATCH($B$1, resultados!$A$1:$ZZ$1, 0))</f>
        <v/>
      </c>
      <c r="B97">
        <f>INDEX(resultados!$A$2:$ZZ$401, 91, MATCH($B$2, resultados!$A$1:$ZZ$1, 0))</f>
        <v/>
      </c>
      <c r="C97">
        <f>INDEX(resultados!$A$2:$ZZ$401, 91, MATCH($B$3, resultados!$A$1:$ZZ$1, 0))</f>
        <v/>
      </c>
    </row>
    <row r="98">
      <c r="A98">
        <f>INDEX(resultados!$A$2:$ZZ$401, 92, MATCH($B$1, resultados!$A$1:$ZZ$1, 0))</f>
        <v/>
      </c>
      <c r="B98">
        <f>INDEX(resultados!$A$2:$ZZ$401, 92, MATCH($B$2, resultados!$A$1:$ZZ$1, 0))</f>
        <v/>
      </c>
      <c r="C98">
        <f>INDEX(resultados!$A$2:$ZZ$401, 92, MATCH($B$3, resultados!$A$1:$ZZ$1, 0))</f>
        <v/>
      </c>
    </row>
    <row r="99">
      <c r="A99">
        <f>INDEX(resultados!$A$2:$ZZ$401, 93, MATCH($B$1, resultados!$A$1:$ZZ$1, 0))</f>
        <v/>
      </c>
      <c r="B99">
        <f>INDEX(resultados!$A$2:$ZZ$401, 93, MATCH($B$2, resultados!$A$1:$ZZ$1, 0))</f>
        <v/>
      </c>
      <c r="C99">
        <f>INDEX(resultados!$A$2:$ZZ$401, 93, MATCH($B$3, resultados!$A$1:$ZZ$1, 0))</f>
        <v/>
      </c>
    </row>
    <row r="100">
      <c r="A100">
        <f>INDEX(resultados!$A$2:$ZZ$401, 94, MATCH($B$1, resultados!$A$1:$ZZ$1, 0))</f>
        <v/>
      </c>
      <c r="B100">
        <f>INDEX(resultados!$A$2:$ZZ$401, 94, MATCH($B$2, resultados!$A$1:$ZZ$1, 0))</f>
        <v/>
      </c>
      <c r="C100">
        <f>INDEX(resultados!$A$2:$ZZ$401, 94, MATCH($B$3, resultados!$A$1:$ZZ$1, 0))</f>
        <v/>
      </c>
    </row>
    <row r="101">
      <c r="A101">
        <f>INDEX(resultados!$A$2:$ZZ$401, 95, MATCH($B$1, resultados!$A$1:$ZZ$1, 0))</f>
        <v/>
      </c>
      <c r="B101">
        <f>INDEX(resultados!$A$2:$ZZ$401, 95, MATCH($B$2, resultados!$A$1:$ZZ$1, 0))</f>
        <v/>
      </c>
      <c r="C101">
        <f>INDEX(resultados!$A$2:$ZZ$401, 95, MATCH($B$3, resultados!$A$1:$ZZ$1, 0))</f>
        <v/>
      </c>
    </row>
    <row r="102">
      <c r="A102">
        <f>INDEX(resultados!$A$2:$ZZ$401, 96, MATCH($B$1, resultados!$A$1:$ZZ$1, 0))</f>
        <v/>
      </c>
      <c r="B102">
        <f>INDEX(resultados!$A$2:$ZZ$401, 96, MATCH($B$2, resultados!$A$1:$ZZ$1, 0))</f>
        <v/>
      </c>
      <c r="C102">
        <f>INDEX(resultados!$A$2:$ZZ$401, 96, MATCH($B$3, resultados!$A$1:$ZZ$1, 0))</f>
        <v/>
      </c>
    </row>
    <row r="103">
      <c r="A103">
        <f>INDEX(resultados!$A$2:$ZZ$401, 97, MATCH($B$1, resultados!$A$1:$ZZ$1, 0))</f>
        <v/>
      </c>
      <c r="B103">
        <f>INDEX(resultados!$A$2:$ZZ$401, 97, MATCH($B$2, resultados!$A$1:$ZZ$1, 0))</f>
        <v/>
      </c>
      <c r="C103">
        <f>INDEX(resultados!$A$2:$ZZ$401, 97, MATCH($B$3, resultados!$A$1:$ZZ$1, 0))</f>
        <v/>
      </c>
    </row>
    <row r="104">
      <c r="A104">
        <f>INDEX(resultados!$A$2:$ZZ$401, 98, MATCH($B$1, resultados!$A$1:$ZZ$1, 0))</f>
        <v/>
      </c>
      <c r="B104">
        <f>INDEX(resultados!$A$2:$ZZ$401, 98, MATCH($B$2, resultados!$A$1:$ZZ$1, 0))</f>
        <v/>
      </c>
      <c r="C104">
        <f>INDEX(resultados!$A$2:$ZZ$401, 98, MATCH($B$3, resultados!$A$1:$ZZ$1, 0))</f>
        <v/>
      </c>
    </row>
    <row r="105">
      <c r="A105">
        <f>INDEX(resultados!$A$2:$ZZ$401, 99, MATCH($B$1, resultados!$A$1:$ZZ$1, 0))</f>
        <v/>
      </c>
      <c r="B105">
        <f>INDEX(resultados!$A$2:$ZZ$401, 99, MATCH($B$2, resultados!$A$1:$ZZ$1, 0))</f>
        <v/>
      </c>
      <c r="C105">
        <f>INDEX(resultados!$A$2:$ZZ$401, 99, MATCH($B$3, resultados!$A$1:$ZZ$1, 0))</f>
        <v/>
      </c>
    </row>
    <row r="106">
      <c r="A106">
        <f>INDEX(resultados!$A$2:$ZZ$401, 100, MATCH($B$1, resultados!$A$1:$ZZ$1, 0))</f>
        <v/>
      </c>
      <c r="B106">
        <f>INDEX(resultados!$A$2:$ZZ$401, 100, MATCH($B$2, resultados!$A$1:$ZZ$1, 0))</f>
        <v/>
      </c>
      <c r="C106">
        <f>INDEX(resultados!$A$2:$ZZ$401, 100, MATCH($B$3, resultados!$A$1:$ZZ$1, 0))</f>
        <v/>
      </c>
    </row>
    <row r="107">
      <c r="A107">
        <f>INDEX(resultados!$A$2:$ZZ$401, 101, MATCH($B$1, resultados!$A$1:$ZZ$1, 0))</f>
        <v/>
      </c>
      <c r="B107">
        <f>INDEX(resultados!$A$2:$ZZ$401, 101, MATCH($B$2, resultados!$A$1:$ZZ$1, 0))</f>
        <v/>
      </c>
      <c r="C107">
        <f>INDEX(resultados!$A$2:$ZZ$401, 101, MATCH($B$3, resultados!$A$1:$ZZ$1, 0))</f>
        <v/>
      </c>
    </row>
    <row r="108">
      <c r="A108">
        <f>INDEX(resultados!$A$2:$ZZ$401, 102, MATCH($B$1, resultados!$A$1:$ZZ$1, 0))</f>
        <v/>
      </c>
      <c r="B108">
        <f>INDEX(resultados!$A$2:$ZZ$401, 102, MATCH($B$2, resultados!$A$1:$ZZ$1, 0))</f>
        <v/>
      </c>
      <c r="C108">
        <f>INDEX(resultados!$A$2:$ZZ$401, 102, MATCH($B$3, resultados!$A$1:$ZZ$1, 0))</f>
        <v/>
      </c>
    </row>
    <row r="109">
      <c r="A109">
        <f>INDEX(resultados!$A$2:$ZZ$401, 103, MATCH($B$1, resultados!$A$1:$ZZ$1, 0))</f>
        <v/>
      </c>
      <c r="B109">
        <f>INDEX(resultados!$A$2:$ZZ$401, 103, MATCH($B$2, resultados!$A$1:$ZZ$1, 0))</f>
        <v/>
      </c>
      <c r="C109">
        <f>INDEX(resultados!$A$2:$ZZ$401, 103, MATCH($B$3, resultados!$A$1:$ZZ$1, 0))</f>
        <v/>
      </c>
    </row>
    <row r="110">
      <c r="A110">
        <f>INDEX(resultados!$A$2:$ZZ$401, 104, MATCH($B$1, resultados!$A$1:$ZZ$1, 0))</f>
        <v/>
      </c>
      <c r="B110">
        <f>INDEX(resultados!$A$2:$ZZ$401, 104, MATCH($B$2, resultados!$A$1:$ZZ$1, 0))</f>
        <v/>
      </c>
      <c r="C110">
        <f>INDEX(resultados!$A$2:$ZZ$401, 104, MATCH($B$3, resultados!$A$1:$ZZ$1, 0))</f>
        <v/>
      </c>
    </row>
    <row r="111">
      <c r="A111">
        <f>INDEX(resultados!$A$2:$ZZ$401, 105, MATCH($B$1, resultados!$A$1:$ZZ$1, 0))</f>
        <v/>
      </c>
      <c r="B111">
        <f>INDEX(resultados!$A$2:$ZZ$401, 105, MATCH($B$2, resultados!$A$1:$ZZ$1, 0))</f>
        <v/>
      </c>
      <c r="C111">
        <f>INDEX(resultados!$A$2:$ZZ$401, 105, MATCH($B$3, resultados!$A$1:$ZZ$1, 0))</f>
        <v/>
      </c>
    </row>
    <row r="112">
      <c r="A112">
        <f>INDEX(resultados!$A$2:$ZZ$401, 106, MATCH($B$1, resultados!$A$1:$ZZ$1, 0))</f>
        <v/>
      </c>
      <c r="B112">
        <f>INDEX(resultados!$A$2:$ZZ$401, 106, MATCH($B$2, resultados!$A$1:$ZZ$1, 0))</f>
        <v/>
      </c>
      <c r="C112">
        <f>INDEX(resultados!$A$2:$ZZ$401, 106, MATCH($B$3, resultados!$A$1:$ZZ$1, 0))</f>
        <v/>
      </c>
    </row>
    <row r="113">
      <c r="A113">
        <f>INDEX(resultados!$A$2:$ZZ$401, 107, MATCH($B$1, resultados!$A$1:$ZZ$1, 0))</f>
        <v/>
      </c>
      <c r="B113">
        <f>INDEX(resultados!$A$2:$ZZ$401, 107, MATCH($B$2, resultados!$A$1:$ZZ$1, 0))</f>
        <v/>
      </c>
      <c r="C113">
        <f>INDEX(resultados!$A$2:$ZZ$401, 107, MATCH($B$3, resultados!$A$1:$ZZ$1, 0))</f>
        <v/>
      </c>
    </row>
    <row r="114">
      <c r="A114">
        <f>INDEX(resultados!$A$2:$ZZ$401, 108, MATCH($B$1, resultados!$A$1:$ZZ$1, 0))</f>
        <v/>
      </c>
      <c r="B114">
        <f>INDEX(resultados!$A$2:$ZZ$401, 108, MATCH($B$2, resultados!$A$1:$ZZ$1, 0))</f>
        <v/>
      </c>
      <c r="C114">
        <f>INDEX(resultados!$A$2:$ZZ$401, 108, MATCH($B$3, resultados!$A$1:$ZZ$1, 0))</f>
        <v/>
      </c>
    </row>
    <row r="115">
      <c r="A115">
        <f>INDEX(resultados!$A$2:$ZZ$401, 109, MATCH($B$1, resultados!$A$1:$ZZ$1, 0))</f>
        <v/>
      </c>
      <c r="B115">
        <f>INDEX(resultados!$A$2:$ZZ$401, 109, MATCH($B$2, resultados!$A$1:$ZZ$1, 0))</f>
        <v/>
      </c>
      <c r="C115">
        <f>INDEX(resultados!$A$2:$ZZ$401, 109, MATCH($B$3, resultados!$A$1:$ZZ$1, 0))</f>
        <v/>
      </c>
    </row>
    <row r="116">
      <c r="A116">
        <f>INDEX(resultados!$A$2:$ZZ$401, 110, MATCH($B$1, resultados!$A$1:$ZZ$1, 0))</f>
        <v/>
      </c>
      <c r="B116">
        <f>INDEX(resultados!$A$2:$ZZ$401, 110, MATCH($B$2, resultados!$A$1:$ZZ$1, 0))</f>
        <v/>
      </c>
      <c r="C116">
        <f>INDEX(resultados!$A$2:$ZZ$401, 110, MATCH($B$3, resultados!$A$1:$ZZ$1, 0))</f>
        <v/>
      </c>
    </row>
    <row r="117">
      <c r="A117">
        <f>INDEX(resultados!$A$2:$ZZ$401, 111, MATCH($B$1, resultados!$A$1:$ZZ$1, 0))</f>
        <v/>
      </c>
      <c r="B117">
        <f>INDEX(resultados!$A$2:$ZZ$401, 111, MATCH($B$2, resultados!$A$1:$ZZ$1, 0))</f>
        <v/>
      </c>
      <c r="C117">
        <f>INDEX(resultados!$A$2:$ZZ$401, 111, MATCH($B$3, resultados!$A$1:$ZZ$1, 0))</f>
        <v/>
      </c>
    </row>
    <row r="118">
      <c r="A118">
        <f>INDEX(resultados!$A$2:$ZZ$401, 112, MATCH($B$1, resultados!$A$1:$ZZ$1, 0))</f>
        <v/>
      </c>
      <c r="B118">
        <f>INDEX(resultados!$A$2:$ZZ$401, 112, MATCH($B$2, resultados!$A$1:$ZZ$1, 0))</f>
        <v/>
      </c>
      <c r="C118">
        <f>INDEX(resultados!$A$2:$ZZ$401, 112, MATCH($B$3, resultados!$A$1:$ZZ$1, 0))</f>
        <v/>
      </c>
    </row>
    <row r="119">
      <c r="A119">
        <f>INDEX(resultados!$A$2:$ZZ$401, 113, MATCH($B$1, resultados!$A$1:$ZZ$1, 0))</f>
        <v/>
      </c>
      <c r="B119">
        <f>INDEX(resultados!$A$2:$ZZ$401, 113, MATCH($B$2, resultados!$A$1:$ZZ$1, 0))</f>
        <v/>
      </c>
      <c r="C119">
        <f>INDEX(resultados!$A$2:$ZZ$401, 113, MATCH($B$3, resultados!$A$1:$ZZ$1, 0))</f>
        <v/>
      </c>
    </row>
    <row r="120">
      <c r="A120">
        <f>INDEX(resultados!$A$2:$ZZ$401, 114, MATCH($B$1, resultados!$A$1:$ZZ$1, 0))</f>
        <v/>
      </c>
      <c r="B120">
        <f>INDEX(resultados!$A$2:$ZZ$401, 114, MATCH($B$2, resultados!$A$1:$ZZ$1, 0))</f>
        <v/>
      </c>
      <c r="C120">
        <f>INDEX(resultados!$A$2:$ZZ$401, 114, MATCH($B$3, resultados!$A$1:$ZZ$1, 0))</f>
        <v/>
      </c>
    </row>
    <row r="121">
      <c r="A121">
        <f>INDEX(resultados!$A$2:$ZZ$401, 115, MATCH($B$1, resultados!$A$1:$ZZ$1, 0))</f>
        <v/>
      </c>
      <c r="B121">
        <f>INDEX(resultados!$A$2:$ZZ$401, 115, MATCH($B$2, resultados!$A$1:$ZZ$1, 0))</f>
        <v/>
      </c>
      <c r="C121">
        <f>INDEX(resultados!$A$2:$ZZ$401, 115, MATCH($B$3, resultados!$A$1:$ZZ$1, 0))</f>
        <v/>
      </c>
    </row>
    <row r="122">
      <c r="A122">
        <f>INDEX(resultados!$A$2:$ZZ$401, 116, MATCH($B$1, resultados!$A$1:$ZZ$1, 0))</f>
        <v/>
      </c>
      <c r="B122">
        <f>INDEX(resultados!$A$2:$ZZ$401, 116, MATCH($B$2, resultados!$A$1:$ZZ$1, 0))</f>
        <v/>
      </c>
      <c r="C122">
        <f>INDEX(resultados!$A$2:$ZZ$401, 116, MATCH($B$3, resultados!$A$1:$ZZ$1, 0))</f>
        <v/>
      </c>
    </row>
    <row r="123">
      <c r="A123">
        <f>INDEX(resultados!$A$2:$ZZ$401, 117, MATCH($B$1, resultados!$A$1:$ZZ$1, 0))</f>
        <v/>
      </c>
      <c r="B123">
        <f>INDEX(resultados!$A$2:$ZZ$401, 117, MATCH($B$2, resultados!$A$1:$ZZ$1, 0))</f>
        <v/>
      </c>
      <c r="C123">
        <f>INDEX(resultados!$A$2:$ZZ$401, 117, MATCH($B$3, resultados!$A$1:$ZZ$1, 0))</f>
        <v/>
      </c>
    </row>
    <row r="124">
      <c r="A124">
        <f>INDEX(resultados!$A$2:$ZZ$401, 118, MATCH($B$1, resultados!$A$1:$ZZ$1, 0))</f>
        <v/>
      </c>
      <c r="B124">
        <f>INDEX(resultados!$A$2:$ZZ$401, 118, MATCH($B$2, resultados!$A$1:$ZZ$1, 0))</f>
        <v/>
      </c>
      <c r="C124">
        <f>INDEX(resultados!$A$2:$ZZ$401, 118, MATCH($B$3, resultados!$A$1:$ZZ$1, 0))</f>
        <v/>
      </c>
    </row>
    <row r="125">
      <c r="A125">
        <f>INDEX(resultados!$A$2:$ZZ$401, 119, MATCH($B$1, resultados!$A$1:$ZZ$1, 0))</f>
        <v/>
      </c>
      <c r="B125">
        <f>INDEX(resultados!$A$2:$ZZ$401, 119, MATCH($B$2, resultados!$A$1:$ZZ$1, 0))</f>
        <v/>
      </c>
      <c r="C125">
        <f>INDEX(resultados!$A$2:$ZZ$401, 119, MATCH($B$3, resultados!$A$1:$ZZ$1, 0))</f>
        <v/>
      </c>
    </row>
    <row r="126">
      <c r="A126">
        <f>INDEX(resultados!$A$2:$ZZ$401, 120, MATCH($B$1, resultados!$A$1:$ZZ$1, 0))</f>
        <v/>
      </c>
      <c r="B126">
        <f>INDEX(resultados!$A$2:$ZZ$401, 120, MATCH($B$2, resultados!$A$1:$ZZ$1, 0))</f>
        <v/>
      </c>
      <c r="C126">
        <f>INDEX(resultados!$A$2:$ZZ$401, 120, MATCH($B$3, resultados!$A$1:$ZZ$1, 0))</f>
        <v/>
      </c>
    </row>
    <row r="127">
      <c r="A127">
        <f>INDEX(resultados!$A$2:$ZZ$401, 121, MATCH($B$1, resultados!$A$1:$ZZ$1, 0))</f>
        <v/>
      </c>
      <c r="B127">
        <f>INDEX(resultados!$A$2:$ZZ$401, 121, MATCH($B$2, resultados!$A$1:$ZZ$1, 0))</f>
        <v/>
      </c>
      <c r="C127">
        <f>INDEX(resultados!$A$2:$ZZ$401, 121, MATCH($B$3, resultados!$A$1:$ZZ$1, 0))</f>
        <v/>
      </c>
    </row>
    <row r="128">
      <c r="A128">
        <f>INDEX(resultados!$A$2:$ZZ$401, 122, MATCH($B$1, resultados!$A$1:$ZZ$1, 0))</f>
        <v/>
      </c>
      <c r="B128">
        <f>INDEX(resultados!$A$2:$ZZ$401, 122, MATCH($B$2, resultados!$A$1:$ZZ$1, 0))</f>
        <v/>
      </c>
      <c r="C128">
        <f>INDEX(resultados!$A$2:$ZZ$401, 122, MATCH($B$3, resultados!$A$1:$ZZ$1, 0))</f>
        <v/>
      </c>
    </row>
    <row r="129">
      <c r="A129">
        <f>INDEX(resultados!$A$2:$ZZ$401, 123, MATCH($B$1, resultados!$A$1:$ZZ$1, 0))</f>
        <v/>
      </c>
      <c r="B129">
        <f>INDEX(resultados!$A$2:$ZZ$401, 123, MATCH($B$2, resultados!$A$1:$ZZ$1, 0))</f>
        <v/>
      </c>
      <c r="C129">
        <f>INDEX(resultados!$A$2:$ZZ$401, 123, MATCH($B$3, resultados!$A$1:$ZZ$1, 0))</f>
        <v/>
      </c>
    </row>
    <row r="130">
      <c r="A130">
        <f>INDEX(resultados!$A$2:$ZZ$401, 124, MATCH($B$1, resultados!$A$1:$ZZ$1, 0))</f>
        <v/>
      </c>
      <c r="B130">
        <f>INDEX(resultados!$A$2:$ZZ$401, 124, MATCH($B$2, resultados!$A$1:$ZZ$1, 0))</f>
        <v/>
      </c>
      <c r="C130">
        <f>INDEX(resultados!$A$2:$ZZ$401, 124, MATCH($B$3, resultados!$A$1:$ZZ$1, 0))</f>
        <v/>
      </c>
    </row>
    <row r="131">
      <c r="A131">
        <f>INDEX(resultados!$A$2:$ZZ$401, 125, MATCH($B$1, resultados!$A$1:$ZZ$1, 0))</f>
        <v/>
      </c>
      <c r="B131">
        <f>INDEX(resultados!$A$2:$ZZ$401, 125, MATCH($B$2, resultados!$A$1:$ZZ$1, 0))</f>
        <v/>
      </c>
      <c r="C131">
        <f>INDEX(resultados!$A$2:$ZZ$401, 125, MATCH($B$3, resultados!$A$1:$ZZ$1, 0))</f>
        <v/>
      </c>
    </row>
    <row r="132">
      <c r="A132">
        <f>INDEX(resultados!$A$2:$ZZ$401, 126, MATCH($B$1, resultados!$A$1:$ZZ$1, 0))</f>
        <v/>
      </c>
      <c r="B132">
        <f>INDEX(resultados!$A$2:$ZZ$401, 126, MATCH($B$2, resultados!$A$1:$ZZ$1, 0))</f>
        <v/>
      </c>
      <c r="C132">
        <f>INDEX(resultados!$A$2:$ZZ$401, 126, MATCH($B$3, resultados!$A$1:$ZZ$1, 0))</f>
        <v/>
      </c>
    </row>
    <row r="133">
      <c r="A133">
        <f>INDEX(resultados!$A$2:$ZZ$401, 127, MATCH($B$1, resultados!$A$1:$ZZ$1, 0))</f>
        <v/>
      </c>
      <c r="B133">
        <f>INDEX(resultados!$A$2:$ZZ$401, 127, MATCH($B$2, resultados!$A$1:$ZZ$1, 0))</f>
        <v/>
      </c>
      <c r="C133">
        <f>INDEX(resultados!$A$2:$ZZ$401, 127, MATCH($B$3, resultados!$A$1:$ZZ$1, 0))</f>
        <v/>
      </c>
    </row>
    <row r="134">
      <c r="A134">
        <f>INDEX(resultados!$A$2:$ZZ$401, 128, MATCH($B$1, resultados!$A$1:$ZZ$1, 0))</f>
        <v/>
      </c>
      <c r="B134">
        <f>INDEX(resultados!$A$2:$ZZ$401, 128, MATCH($B$2, resultados!$A$1:$ZZ$1, 0))</f>
        <v/>
      </c>
      <c r="C134">
        <f>INDEX(resultados!$A$2:$ZZ$401, 128, MATCH($B$3, resultados!$A$1:$ZZ$1, 0))</f>
        <v/>
      </c>
    </row>
    <row r="135">
      <c r="A135">
        <f>INDEX(resultados!$A$2:$ZZ$401, 129, MATCH($B$1, resultados!$A$1:$ZZ$1, 0))</f>
        <v/>
      </c>
      <c r="B135">
        <f>INDEX(resultados!$A$2:$ZZ$401, 129, MATCH($B$2, resultados!$A$1:$ZZ$1, 0))</f>
        <v/>
      </c>
      <c r="C135">
        <f>INDEX(resultados!$A$2:$ZZ$401, 129, MATCH($B$3, resultados!$A$1:$ZZ$1, 0))</f>
        <v/>
      </c>
    </row>
    <row r="136">
      <c r="A136">
        <f>INDEX(resultados!$A$2:$ZZ$401, 130, MATCH($B$1, resultados!$A$1:$ZZ$1, 0))</f>
        <v/>
      </c>
      <c r="B136">
        <f>INDEX(resultados!$A$2:$ZZ$401, 130, MATCH($B$2, resultados!$A$1:$ZZ$1, 0))</f>
        <v/>
      </c>
      <c r="C136">
        <f>INDEX(resultados!$A$2:$ZZ$401, 130, MATCH($B$3, resultados!$A$1:$ZZ$1, 0))</f>
        <v/>
      </c>
    </row>
    <row r="137">
      <c r="A137">
        <f>INDEX(resultados!$A$2:$ZZ$401, 131, MATCH($B$1, resultados!$A$1:$ZZ$1, 0))</f>
        <v/>
      </c>
      <c r="B137">
        <f>INDEX(resultados!$A$2:$ZZ$401, 131, MATCH($B$2, resultados!$A$1:$ZZ$1, 0))</f>
        <v/>
      </c>
      <c r="C137">
        <f>INDEX(resultados!$A$2:$ZZ$401, 131, MATCH($B$3, resultados!$A$1:$ZZ$1, 0))</f>
        <v/>
      </c>
    </row>
    <row r="138">
      <c r="A138">
        <f>INDEX(resultados!$A$2:$ZZ$401, 132, MATCH($B$1, resultados!$A$1:$ZZ$1, 0))</f>
        <v/>
      </c>
      <c r="B138">
        <f>INDEX(resultados!$A$2:$ZZ$401, 132, MATCH($B$2, resultados!$A$1:$ZZ$1, 0))</f>
        <v/>
      </c>
      <c r="C138">
        <f>INDEX(resultados!$A$2:$ZZ$401, 132, MATCH($B$3, resultados!$A$1:$ZZ$1, 0))</f>
        <v/>
      </c>
    </row>
    <row r="139">
      <c r="A139">
        <f>INDEX(resultados!$A$2:$ZZ$401, 133, MATCH($B$1, resultados!$A$1:$ZZ$1, 0))</f>
        <v/>
      </c>
      <c r="B139">
        <f>INDEX(resultados!$A$2:$ZZ$401, 133, MATCH($B$2, resultados!$A$1:$ZZ$1, 0))</f>
        <v/>
      </c>
      <c r="C139">
        <f>INDEX(resultados!$A$2:$ZZ$401, 133, MATCH($B$3, resultados!$A$1:$ZZ$1, 0))</f>
        <v/>
      </c>
    </row>
    <row r="140">
      <c r="A140">
        <f>INDEX(resultados!$A$2:$ZZ$401, 134, MATCH($B$1, resultados!$A$1:$ZZ$1, 0))</f>
        <v/>
      </c>
      <c r="B140">
        <f>INDEX(resultados!$A$2:$ZZ$401, 134, MATCH($B$2, resultados!$A$1:$ZZ$1, 0))</f>
        <v/>
      </c>
      <c r="C140">
        <f>INDEX(resultados!$A$2:$ZZ$401, 134, MATCH($B$3, resultados!$A$1:$ZZ$1, 0))</f>
        <v/>
      </c>
    </row>
    <row r="141">
      <c r="A141">
        <f>INDEX(resultados!$A$2:$ZZ$401, 135, MATCH($B$1, resultados!$A$1:$ZZ$1, 0))</f>
        <v/>
      </c>
      <c r="B141">
        <f>INDEX(resultados!$A$2:$ZZ$401, 135, MATCH($B$2, resultados!$A$1:$ZZ$1, 0))</f>
        <v/>
      </c>
      <c r="C141">
        <f>INDEX(resultados!$A$2:$ZZ$401, 135, MATCH($B$3, resultados!$A$1:$ZZ$1, 0))</f>
        <v/>
      </c>
    </row>
    <row r="142">
      <c r="A142">
        <f>INDEX(resultados!$A$2:$ZZ$401, 136, MATCH($B$1, resultados!$A$1:$ZZ$1, 0))</f>
        <v/>
      </c>
      <c r="B142">
        <f>INDEX(resultados!$A$2:$ZZ$401, 136, MATCH($B$2, resultados!$A$1:$ZZ$1, 0))</f>
        <v/>
      </c>
      <c r="C142">
        <f>INDEX(resultados!$A$2:$ZZ$401, 136, MATCH($B$3, resultados!$A$1:$ZZ$1, 0))</f>
        <v/>
      </c>
    </row>
    <row r="143">
      <c r="A143">
        <f>INDEX(resultados!$A$2:$ZZ$401, 137, MATCH($B$1, resultados!$A$1:$ZZ$1, 0))</f>
        <v/>
      </c>
      <c r="B143">
        <f>INDEX(resultados!$A$2:$ZZ$401, 137, MATCH($B$2, resultados!$A$1:$ZZ$1, 0))</f>
        <v/>
      </c>
      <c r="C143">
        <f>INDEX(resultados!$A$2:$ZZ$401, 137, MATCH($B$3, resultados!$A$1:$ZZ$1, 0))</f>
        <v/>
      </c>
    </row>
    <row r="144">
      <c r="A144">
        <f>INDEX(resultados!$A$2:$ZZ$401, 138, MATCH($B$1, resultados!$A$1:$ZZ$1, 0))</f>
        <v/>
      </c>
      <c r="B144">
        <f>INDEX(resultados!$A$2:$ZZ$401, 138, MATCH($B$2, resultados!$A$1:$ZZ$1, 0))</f>
        <v/>
      </c>
      <c r="C144">
        <f>INDEX(resultados!$A$2:$ZZ$401, 138, MATCH($B$3, resultados!$A$1:$ZZ$1, 0))</f>
        <v/>
      </c>
    </row>
    <row r="145">
      <c r="A145">
        <f>INDEX(resultados!$A$2:$ZZ$401, 139, MATCH($B$1, resultados!$A$1:$ZZ$1, 0))</f>
        <v/>
      </c>
      <c r="B145">
        <f>INDEX(resultados!$A$2:$ZZ$401, 139, MATCH($B$2, resultados!$A$1:$ZZ$1, 0))</f>
        <v/>
      </c>
      <c r="C145">
        <f>INDEX(resultados!$A$2:$ZZ$401, 139, MATCH($B$3, resultados!$A$1:$ZZ$1, 0))</f>
        <v/>
      </c>
    </row>
    <row r="146">
      <c r="A146">
        <f>INDEX(resultados!$A$2:$ZZ$401, 140, MATCH($B$1, resultados!$A$1:$ZZ$1, 0))</f>
        <v/>
      </c>
      <c r="B146">
        <f>INDEX(resultados!$A$2:$ZZ$401, 140, MATCH($B$2, resultados!$A$1:$ZZ$1, 0))</f>
        <v/>
      </c>
      <c r="C146">
        <f>INDEX(resultados!$A$2:$ZZ$401, 140, MATCH($B$3, resultados!$A$1:$ZZ$1, 0))</f>
        <v/>
      </c>
    </row>
    <row r="147">
      <c r="A147">
        <f>INDEX(resultados!$A$2:$ZZ$401, 141, MATCH($B$1, resultados!$A$1:$ZZ$1, 0))</f>
        <v/>
      </c>
      <c r="B147">
        <f>INDEX(resultados!$A$2:$ZZ$401, 141, MATCH($B$2, resultados!$A$1:$ZZ$1, 0))</f>
        <v/>
      </c>
      <c r="C147">
        <f>INDEX(resultados!$A$2:$ZZ$401, 141, MATCH($B$3, resultados!$A$1:$ZZ$1, 0))</f>
        <v/>
      </c>
    </row>
    <row r="148">
      <c r="A148">
        <f>INDEX(resultados!$A$2:$ZZ$401, 142, MATCH($B$1, resultados!$A$1:$ZZ$1, 0))</f>
        <v/>
      </c>
      <c r="B148">
        <f>INDEX(resultados!$A$2:$ZZ$401, 142, MATCH($B$2, resultados!$A$1:$ZZ$1, 0))</f>
        <v/>
      </c>
      <c r="C148">
        <f>INDEX(resultados!$A$2:$ZZ$401, 142, MATCH($B$3, resultados!$A$1:$ZZ$1, 0))</f>
        <v/>
      </c>
    </row>
    <row r="149">
      <c r="A149">
        <f>INDEX(resultados!$A$2:$ZZ$401, 143, MATCH($B$1, resultados!$A$1:$ZZ$1, 0))</f>
        <v/>
      </c>
      <c r="B149">
        <f>INDEX(resultados!$A$2:$ZZ$401, 143, MATCH($B$2, resultados!$A$1:$ZZ$1, 0))</f>
        <v/>
      </c>
      <c r="C149">
        <f>INDEX(resultados!$A$2:$ZZ$401, 143, MATCH($B$3, resultados!$A$1:$ZZ$1, 0))</f>
        <v/>
      </c>
    </row>
    <row r="150">
      <c r="A150">
        <f>INDEX(resultados!$A$2:$ZZ$401, 144, MATCH($B$1, resultados!$A$1:$ZZ$1, 0))</f>
        <v/>
      </c>
      <c r="B150">
        <f>INDEX(resultados!$A$2:$ZZ$401, 144, MATCH($B$2, resultados!$A$1:$ZZ$1, 0))</f>
        <v/>
      </c>
      <c r="C150">
        <f>INDEX(resultados!$A$2:$ZZ$401, 144, MATCH($B$3, resultados!$A$1:$ZZ$1, 0))</f>
        <v/>
      </c>
    </row>
    <row r="151">
      <c r="A151">
        <f>INDEX(resultados!$A$2:$ZZ$401, 145, MATCH($B$1, resultados!$A$1:$ZZ$1, 0))</f>
        <v/>
      </c>
      <c r="B151">
        <f>INDEX(resultados!$A$2:$ZZ$401, 145, MATCH($B$2, resultados!$A$1:$ZZ$1, 0))</f>
        <v/>
      </c>
      <c r="C151">
        <f>INDEX(resultados!$A$2:$ZZ$401, 145, MATCH($B$3, resultados!$A$1:$ZZ$1, 0))</f>
        <v/>
      </c>
    </row>
    <row r="152">
      <c r="A152">
        <f>INDEX(resultados!$A$2:$ZZ$401, 146, MATCH($B$1, resultados!$A$1:$ZZ$1, 0))</f>
        <v/>
      </c>
      <c r="B152">
        <f>INDEX(resultados!$A$2:$ZZ$401, 146, MATCH($B$2, resultados!$A$1:$ZZ$1, 0))</f>
        <v/>
      </c>
      <c r="C152">
        <f>INDEX(resultados!$A$2:$ZZ$401, 146, MATCH($B$3, resultados!$A$1:$ZZ$1, 0))</f>
        <v/>
      </c>
    </row>
    <row r="153">
      <c r="A153">
        <f>INDEX(resultados!$A$2:$ZZ$401, 147, MATCH($B$1, resultados!$A$1:$ZZ$1, 0))</f>
        <v/>
      </c>
      <c r="B153">
        <f>INDEX(resultados!$A$2:$ZZ$401, 147, MATCH($B$2, resultados!$A$1:$ZZ$1, 0))</f>
        <v/>
      </c>
      <c r="C153">
        <f>INDEX(resultados!$A$2:$ZZ$401, 147, MATCH($B$3, resultados!$A$1:$ZZ$1, 0))</f>
        <v/>
      </c>
    </row>
    <row r="154">
      <c r="A154">
        <f>INDEX(resultados!$A$2:$ZZ$401, 148, MATCH($B$1, resultados!$A$1:$ZZ$1, 0))</f>
        <v/>
      </c>
      <c r="B154">
        <f>INDEX(resultados!$A$2:$ZZ$401, 148, MATCH($B$2, resultados!$A$1:$ZZ$1, 0))</f>
        <v/>
      </c>
      <c r="C154">
        <f>INDEX(resultados!$A$2:$ZZ$401, 148, MATCH($B$3, resultados!$A$1:$ZZ$1, 0))</f>
        <v/>
      </c>
    </row>
    <row r="155">
      <c r="A155">
        <f>INDEX(resultados!$A$2:$ZZ$401, 149, MATCH($B$1, resultados!$A$1:$ZZ$1, 0))</f>
        <v/>
      </c>
      <c r="B155">
        <f>INDEX(resultados!$A$2:$ZZ$401, 149, MATCH($B$2, resultados!$A$1:$ZZ$1, 0))</f>
        <v/>
      </c>
      <c r="C155">
        <f>INDEX(resultados!$A$2:$ZZ$401, 149, MATCH($B$3, resultados!$A$1:$ZZ$1, 0))</f>
        <v/>
      </c>
    </row>
    <row r="156">
      <c r="A156">
        <f>INDEX(resultados!$A$2:$ZZ$401, 150, MATCH($B$1, resultados!$A$1:$ZZ$1, 0))</f>
        <v/>
      </c>
      <c r="B156">
        <f>INDEX(resultados!$A$2:$ZZ$401, 150, MATCH($B$2, resultados!$A$1:$ZZ$1, 0))</f>
        <v/>
      </c>
      <c r="C156">
        <f>INDEX(resultados!$A$2:$ZZ$401, 150, MATCH($B$3, resultados!$A$1:$ZZ$1, 0))</f>
        <v/>
      </c>
    </row>
    <row r="157">
      <c r="A157">
        <f>INDEX(resultados!$A$2:$ZZ$401, 151, MATCH($B$1, resultados!$A$1:$ZZ$1, 0))</f>
        <v/>
      </c>
      <c r="B157">
        <f>INDEX(resultados!$A$2:$ZZ$401, 151, MATCH($B$2, resultados!$A$1:$ZZ$1, 0))</f>
        <v/>
      </c>
      <c r="C157">
        <f>INDEX(resultados!$A$2:$ZZ$401, 151, MATCH($B$3, resultados!$A$1:$ZZ$1, 0))</f>
        <v/>
      </c>
    </row>
    <row r="158">
      <c r="A158">
        <f>INDEX(resultados!$A$2:$ZZ$401, 152, MATCH($B$1, resultados!$A$1:$ZZ$1, 0))</f>
        <v/>
      </c>
      <c r="B158">
        <f>INDEX(resultados!$A$2:$ZZ$401, 152, MATCH($B$2, resultados!$A$1:$ZZ$1, 0))</f>
        <v/>
      </c>
      <c r="C158">
        <f>INDEX(resultados!$A$2:$ZZ$401, 152, MATCH($B$3, resultados!$A$1:$ZZ$1, 0))</f>
        <v/>
      </c>
    </row>
    <row r="159">
      <c r="A159">
        <f>INDEX(resultados!$A$2:$ZZ$401, 153, MATCH($B$1, resultados!$A$1:$ZZ$1, 0))</f>
        <v/>
      </c>
      <c r="B159">
        <f>INDEX(resultados!$A$2:$ZZ$401, 153, MATCH($B$2, resultados!$A$1:$ZZ$1, 0))</f>
        <v/>
      </c>
      <c r="C159">
        <f>INDEX(resultados!$A$2:$ZZ$401, 153, MATCH($B$3, resultados!$A$1:$ZZ$1, 0))</f>
        <v/>
      </c>
    </row>
    <row r="160">
      <c r="A160">
        <f>INDEX(resultados!$A$2:$ZZ$401, 154, MATCH($B$1, resultados!$A$1:$ZZ$1, 0))</f>
        <v/>
      </c>
      <c r="B160">
        <f>INDEX(resultados!$A$2:$ZZ$401, 154, MATCH($B$2, resultados!$A$1:$ZZ$1, 0))</f>
        <v/>
      </c>
      <c r="C160">
        <f>INDEX(resultados!$A$2:$ZZ$401, 154, MATCH($B$3, resultados!$A$1:$ZZ$1, 0))</f>
        <v/>
      </c>
    </row>
    <row r="161">
      <c r="A161">
        <f>INDEX(resultados!$A$2:$ZZ$401, 155, MATCH($B$1, resultados!$A$1:$ZZ$1, 0))</f>
        <v/>
      </c>
      <c r="B161">
        <f>INDEX(resultados!$A$2:$ZZ$401, 155, MATCH($B$2, resultados!$A$1:$ZZ$1, 0))</f>
        <v/>
      </c>
      <c r="C161">
        <f>INDEX(resultados!$A$2:$ZZ$401, 155, MATCH($B$3, resultados!$A$1:$ZZ$1, 0))</f>
        <v/>
      </c>
    </row>
    <row r="162">
      <c r="A162">
        <f>INDEX(resultados!$A$2:$ZZ$401, 156, MATCH($B$1, resultados!$A$1:$ZZ$1, 0))</f>
        <v/>
      </c>
      <c r="B162">
        <f>INDEX(resultados!$A$2:$ZZ$401, 156, MATCH($B$2, resultados!$A$1:$ZZ$1, 0))</f>
        <v/>
      </c>
      <c r="C162">
        <f>INDEX(resultados!$A$2:$ZZ$401, 156, MATCH($B$3, resultados!$A$1:$ZZ$1, 0))</f>
        <v/>
      </c>
    </row>
    <row r="163">
      <c r="A163">
        <f>INDEX(resultados!$A$2:$ZZ$401, 157, MATCH($B$1, resultados!$A$1:$ZZ$1, 0))</f>
        <v/>
      </c>
      <c r="B163">
        <f>INDEX(resultados!$A$2:$ZZ$401, 157, MATCH($B$2, resultados!$A$1:$ZZ$1, 0))</f>
        <v/>
      </c>
      <c r="C163">
        <f>INDEX(resultados!$A$2:$ZZ$401, 157, MATCH($B$3, resultados!$A$1:$ZZ$1, 0))</f>
        <v/>
      </c>
    </row>
    <row r="164">
      <c r="A164">
        <f>INDEX(resultados!$A$2:$ZZ$401, 158, MATCH($B$1, resultados!$A$1:$ZZ$1, 0))</f>
        <v/>
      </c>
      <c r="B164">
        <f>INDEX(resultados!$A$2:$ZZ$401, 158, MATCH($B$2, resultados!$A$1:$ZZ$1, 0))</f>
        <v/>
      </c>
      <c r="C164">
        <f>INDEX(resultados!$A$2:$ZZ$401, 158, MATCH($B$3, resultados!$A$1:$ZZ$1, 0))</f>
        <v/>
      </c>
    </row>
    <row r="165">
      <c r="A165">
        <f>INDEX(resultados!$A$2:$ZZ$401, 159, MATCH($B$1, resultados!$A$1:$ZZ$1, 0))</f>
        <v/>
      </c>
      <c r="B165">
        <f>INDEX(resultados!$A$2:$ZZ$401, 159, MATCH($B$2, resultados!$A$1:$ZZ$1, 0))</f>
        <v/>
      </c>
      <c r="C165">
        <f>INDEX(resultados!$A$2:$ZZ$401, 159, MATCH($B$3, resultados!$A$1:$ZZ$1, 0))</f>
        <v/>
      </c>
    </row>
    <row r="166">
      <c r="A166">
        <f>INDEX(resultados!$A$2:$ZZ$401, 160, MATCH($B$1, resultados!$A$1:$ZZ$1, 0))</f>
        <v/>
      </c>
      <c r="B166">
        <f>INDEX(resultados!$A$2:$ZZ$401, 160, MATCH($B$2, resultados!$A$1:$ZZ$1, 0))</f>
        <v/>
      </c>
      <c r="C166">
        <f>INDEX(resultados!$A$2:$ZZ$401, 160, MATCH($B$3, resultados!$A$1:$ZZ$1, 0))</f>
        <v/>
      </c>
    </row>
    <row r="167">
      <c r="A167">
        <f>INDEX(resultados!$A$2:$ZZ$401, 161, MATCH($B$1, resultados!$A$1:$ZZ$1, 0))</f>
        <v/>
      </c>
      <c r="B167">
        <f>INDEX(resultados!$A$2:$ZZ$401, 161, MATCH($B$2, resultados!$A$1:$ZZ$1, 0))</f>
        <v/>
      </c>
      <c r="C167">
        <f>INDEX(resultados!$A$2:$ZZ$401, 161, MATCH($B$3, resultados!$A$1:$ZZ$1, 0))</f>
        <v/>
      </c>
    </row>
    <row r="168">
      <c r="A168">
        <f>INDEX(resultados!$A$2:$ZZ$401, 162, MATCH($B$1, resultados!$A$1:$ZZ$1, 0))</f>
        <v/>
      </c>
      <c r="B168">
        <f>INDEX(resultados!$A$2:$ZZ$401, 162, MATCH($B$2, resultados!$A$1:$ZZ$1, 0))</f>
        <v/>
      </c>
      <c r="C168">
        <f>INDEX(resultados!$A$2:$ZZ$401, 162, MATCH($B$3, resultados!$A$1:$ZZ$1, 0))</f>
        <v/>
      </c>
    </row>
    <row r="169">
      <c r="A169">
        <f>INDEX(resultados!$A$2:$ZZ$401, 163, MATCH($B$1, resultados!$A$1:$ZZ$1, 0))</f>
        <v/>
      </c>
      <c r="B169">
        <f>INDEX(resultados!$A$2:$ZZ$401, 163, MATCH($B$2, resultados!$A$1:$ZZ$1, 0))</f>
        <v/>
      </c>
      <c r="C169">
        <f>INDEX(resultados!$A$2:$ZZ$401, 163, MATCH($B$3, resultados!$A$1:$ZZ$1, 0))</f>
        <v/>
      </c>
    </row>
    <row r="170">
      <c r="A170">
        <f>INDEX(resultados!$A$2:$ZZ$401, 164, MATCH($B$1, resultados!$A$1:$ZZ$1, 0))</f>
        <v/>
      </c>
      <c r="B170">
        <f>INDEX(resultados!$A$2:$ZZ$401, 164, MATCH($B$2, resultados!$A$1:$ZZ$1, 0))</f>
        <v/>
      </c>
      <c r="C170">
        <f>INDEX(resultados!$A$2:$ZZ$401, 164, MATCH($B$3, resultados!$A$1:$ZZ$1, 0))</f>
        <v/>
      </c>
    </row>
    <row r="171">
      <c r="A171">
        <f>INDEX(resultados!$A$2:$ZZ$401, 165, MATCH($B$1, resultados!$A$1:$ZZ$1, 0))</f>
        <v/>
      </c>
      <c r="B171">
        <f>INDEX(resultados!$A$2:$ZZ$401, 165, MATCH($B$2, resultados!$A$1:$ZZ$1, 0))</f>
        <v/>
      </c>
      <c r="C171">
        <f>INDEX(resultados!$A$2:$ZZ$401, 165, MATCH($B$3, resultados!$A$1:$ZZ$1, 0))</f>
        <v/>
      </c>
    </row>
    <row r="172">
      <c r="A172">
        <f>INDEX(resultados!$A$2:$ZZ$401, 166, MATCH($B$1, resultados!$A$1:$ZZ$1, 0))</f>
        <v/>
      </c>
      <c r="B172">
        <f>INDEX(resultados!$A$2:$ZZ$401, 166, MATCH($B$2, resultados!$A$1:$ZZ$1, 0))</f>
        <v/>
      </c>
      <c r="C172">
        <f>INDEX(resultados!$A$2:$ZZ$401, 166, MATCH($B$3, resultados!$A$1:$ZZ$1, 0))</f>
        <v/>
      </c>
    </row>
    <row r="173">
      <c r="A173">
        <f>INDEX(resultados!$A$2:$ZZ$401, 167, MATCH($B$1, resultados!$A$1:$ZZ$1, 0))</f>
        <v/>
      </c>
      <c r="B173">
        <f>INDEX(resultados!$A$2:$ZZ$401, 167, MATCH($B$2, resultados!$A$1:$ZZ$1, 0))</f>
        <v/>
      </c>
      <c r="C173">
        <f>INDEX(resultados!$A$2:$ZZ$401, 167, MATCH($B$3, resultados!$A$1:$ZZ$1, 0))</f>
        <v/>
      </c>
    </row>
    <row r="174">
      <c r="A174">
        <f>INDEX(resultados!$A$2:$ZZ$401, 168, MATCH($B$1, resultados!$A$1:$ZZ$1, 0))</f>
        <v/>
      </c>
      <c r="B174">
        <f>INDEX(resultados!$A$2:$ZZ$401, 168, MATCH($B$2, resultados!$A$1:$ZZ$1, 0))</f>
        <v/>
      </c>
      <c r="C174">
        <f>INDEX(resultados!$A$2:$ZZ$401, 168, MATCH($B$3, resultados!$A$1:$ZZ$1, 0))</f>
        <v/>
      </c>
    </row>
    <row r="175">
      <c r="A175">
        <f>INDEX(resultados!$A$2:$ZZ$401, 169, MATCH($B$1, resultados!$A$1:$ZZ$1, 0))</f>
        <v/>
      </c>
      <c r="B175">
        <f>INDEX(resultados!$A$2:$ZZ$401, 169, MATCH($B$2, resultados!$A$1:$ZZ$1, 0))</f>
        <v/>
      </c>
      <c r="C175">
        <f>INDEX(resultados!$A$2:$ZZ$401, 169, MATCH($B$3, resultados!$A$1:$ZZ$1, 0))</f>
        <v/>
      </c>
    </row>
    <row r="176">
      <c r="A176">
        <f>INDEX(resultados!$A$2:$ZZ$401, 170, MATCH($B$1, resultados!$A$1:$ZZ$1, 0))</f>
        <v/>
      </c>
      <c r="B176">
        <f>INDEX(resultados!$A$2:$ZZ$401, 170, MATCH($B$2, resultados!$A$1:$ZZ$1, 0))</f>
        <v/>
      </c>
      <c r="C176">
        <f>INDEX(resultados!$A$2:$ZZ$401, 170, MATCH($B$3, resultados!$A$1:$ZZ$1, 0))</f>
        <v/>
      </c>
    </row>
    <row r="177">
      <c r="A177">
        <f>INDEX(resultados!$A$2:$ZZ$401, 171, MATCH($B$1, resultados!$A$1:$ZZ$1, 0))</f>
        <v/>
      </c>
      <c r="B177">
        <f>INDEX(resultados!$A$2:$ZZ$401, 171, MATCH($B$2, resultados!$A$1:$ZZ$1, 0))</f>
        <v/>
      </c>
      <c r="C177">
        <f>INDEX(resultados!$A$2:$ZZ$401, 171, MATCH($B$3, resultados!$A$1:$ZZ$1, 0))</f>
        <v/>
      </c>
    </row>
    <row r="178">
      <c r="A178">
        <f>INDEX(resultados!$A$2:$ZZ$401, 172, MATCH($B$1, resultados!$A$1:$ZZ$1, 0))</f>
        <v/>
      </c>
      <c r="B178">
        <f>INDEX(resultados!$A$2:$ZZ$401, 172, MATCH($B$2, resultados!$A$1:$ZZ$1, 0))</f>
        <v/>
      </c>
      <c r="C178">
        <f>INDEX(resultados!$A$2:$ZZ$401, 172, MATCH($B$3, resultados!$A$1:$ZZ$1, 0))</f>
        <v/>
      </c>
    </row>
    <row r="179">
      <c r="A179">
        <f>INDEX(resultados!$A$2:$ZZ$401, 173, MATCH($B$1, resultados!$A$1:$ZZ$1, 0))</f>
        <v/>
      </c>
      <c r="B179">
        <f>INDEX(resultados!$A$2:$ZZ$401, 173, MATCH($B$2, resultados!$A$1:$ZZ$1, 0))</f>
        <v/>
      </c>
      <c r="C179">
        <f>INDEX(resultados!$A$2:$ZZ$401, 173, MATCH($B$3, resultados!$A$1:$ZZ$1, 0))</f>
        <v/>
      </c>
    </row>
    <row r="180">
      <c r="A180">
        <f>INDEX(resultados!$A$2:$ZZ$401, 174, MATCH($B$1, resultados!$A$1:$ZZ$1, 0))</f>
        <v/>
      </c>
      <c r="B180">
        <f>INDEX(resultados!$A$2:$ZZ$401, 174, MATCH($B$2, resultados!$A$1:$ZZ$1, 0))</f>
        <v/>
      </c>
      <c r="C180">
        <f>INDEX(resultados!$A$2:$ZZ$401, 174, MATCH($B$3, resultados!$A$1:$ZZ$1, 0))</f>
        <v/>
      </c>
    </row>
    <row r="181">
      <c r="A181">
        <f>INDEX(resultados!$A$2:$ZZ$401, 175, MATCH($B$1, resultados!$A$1:$ZZ$1, 0))</f>
        <v/>
      </c>
      <c r="B181">
        <f>INDEX(resultados!$A$2:$ZZ$401, 175, MATCH($B$2, resultados!$A$1:$ZZ$1, 0))</f>
        <v/>
      </c>
      <c r="C181">
        <f>INDEX(resultados!$A$2:$ZZ$401, 175, MATCH($B$3, resultados!$A$1:$ZZ$1, 0))</f>
        <v/>
      </c>
    </row>
    <row r="182">
      <c r="A182">
        <f>INDEX(resultados!$A$2:$ZZ$401, 176, MATCH($B$1, resultados!$A$1:$ZZ$1, 0))</f>
        <v/>
      </c>
      <c r="B182">
        <f>INDEX(resultados!$A$2:$ZZ$401, 176, MATCH($B$2, resultados!$A$1:$ZZ$1, 0))</f>
        <v/>
      </c>
      <c r="C182">
        <f>INDEX(resultados!$A$2:$ZZ$401, 176, MATCH($B$3, resultados!$A$1:$ZZ$1, 0))</f>
        <v/>
      </c>
    </row>
    <row r="183">
      <c r="A183">
        <f>INDEX(resultados!$A$2:$ZZ$401, 177, MATCH($B$1, resultados!$A$1:$ZZ$1, 0))</f>
        <v/>
      </c>
      <c r="B183">
        <f>INDEX(resultados!$A$2:$ZZ$401, 177, MATCH($B$2, resultados!$A$1:$ZZ$1, 0))</f>
        <v/>
      </c>
      <c r="C183">
        <f>INDEX(resultados!$A$2:$ZZ$401, 177, MATCH($B$3, resultados!$A$1:$ZZ$1, 0))</f>
        <v/>
      </c>
    </row>
    <row r="184">
      <c r="A184">
        <f>INDEX(resultados!$A$2:$ZZ$401, 178, MATCH($B$1, resultados!$A$1:$ZZ$1, 0))</f>
        <v/>
      </c>
      <c r="B184">
        <f>INDEX(resultados!$A$2:$ZZ$401, 178, MATCH($B$2, resultados!$A$1:$ZZ$1, 0))</f>
        <v/>
      </c>
      <c r="C184">
        <f>INDEX(resultados!$A$2:$ZZ$401, 178, MATCH($B$3, resultados!$A$1:$ZZ$1, 0))</f>
        <v/>
      </c>
    </row>
    <row r="185">
      <c r="A185">
        <f>INDEX(resultados!$A$2:$ZZ$401, 179, MATCH($B$1, resultados!$A$1:$ZZ$1, 0))</f>
        <v/>
      </c>
      <c r="B185">
        <f>INDEX(resultados!$A$2:$ZZ$401, 179, MATCH($B$2, resultados!$A$1:$ZZ$1, 0))</f>
        <v/>
      </c>
      <c r="C185">
        <f>INDEX(resultados!$A$2:$ZZ$401, 179, MATCH($B$3, resultados!$A$1:$ZZ$1, 0))</f>
        <v/>
      </c>
    </row>
    <row r="186">
      <c r="A186">
        <f>INDEX(resultados!$A$2:$ZZ$401, 180, MATCH($B$1, resultados!$A$1:$ZZ$1, 0))</f>
        <v/>
      </c>
      <c r="B186">
        <f>INDEX(resultados!$A$2:$ZZ$401, 180, MATCH($B$2, resultados!$A$1:$ZZ$1, 0))</f>
        <v/>
      </c>
      <c r="C186">
        <f>INDEX(resultados!$A$2:$ZZ$401, 180, MATCH($B$3, resultados!$A$1:$ZZ$1, 0))</f>
        <v/>
      </c>
    </row>
    <row r="187">
      <c r="A187">
        <f>INDEX(resultados!$A$2:$ZZ$401, 181, MATCH($B$1, resultados!$A$1:$ZZ$1, 0))</f>
        <v/>
      </c>
      <c r="B187">
        <f>INDEX(resultados!$A$2:$ZZ$401, 181, MATCH($B$2, resultados!$A$1:$ZZ$1, 0))</f>
        <v/>
      </c>
      <c r="C187">
        <f>INDEX(resultados!$A$2:$ZZ$401, 181, MATCH($B$3, resultados!$A$1:$ZZ$1, 0))</f>
        <v/>
      </c>
    </row>
    <row r="188">
      <c r="A188">
        <f>INDEX(resultados!$A$2:$ZZ$401, 182, MATCH($B$1, resultados!$A$1:$ZZ$1, 0))</f>
        <v/>
      </c>
      <c r="B188">
        <f>INDEX(resultados!$A$2:$ZZ$401, 182, MATCH($B$2, resultados!$A$1:$ZZ$1, 0))</f>
        <v/>
      </c>
      <c r="C188">
        <f>INDEX(resultados!$A$2:$ZZ$401, 182, MATCH($B$3, resultados!$A$1:$ZZ$1, 0))</f>
        <v/>
      </c>
    </row>
    <row r="189">
      <c r="A189">
        <f>INDEX(resultados!$A$2:$ZZ$401, 183, MATCH($B$1, resultados!$A$1:$ZZ$1, 0))</f>
        <v/>
      </c>
      <c r="B189">
        <f>INDEX(resultados!$A$2:$ZZ$401, 183, MATCH($B$2, resultados!$A$1:$ZZ$1, 0))</f>
        <v/>
      </c>
      <c r="C189">
        <f>INDEX(resultados!$A$2:$ZZ$401, 183, MATCH($B$3, resultados!$A$1:$ZZ$1, 0))</f>
        <v/>
      </c>
    </row>
    <row r="190">
      <c r="A190">
        <f>INDEX(resultados!$A$2:$ZZ$401, 184, MATCH($B$1, resultados!$A$1:$ZZ$1, 0))</f>
        <v/>
      </c>
      <c r="B190">
        <f>INDEX(resultados!$A$2:$ZZ$401, 184, MATCH($B$2, resultados!$A$1:$ZZ$1, 0))</f>
        <v/>
      </c>
      <c r="C190">
        <f>INDEX(resultados!$A$2:$ZZ$401, 184, MATCH($B$3, resultados!$A$1:$ZZ$1, 0))</f>
        <v/>
      </c>
    </row>
    <row r="191">
      <c r="A191">
        <f>INDEX(resultados!$A$2:$ZZ$401, 185, MATCH($B$1, resultados!$A$1:$ZZ$1, 0))</f>
        <v/>
      </c>
      <c r="B191">
        <f>INDEX(resultados!$A$2:$ZZ$401, 185, MATCH($B$2, resultados!$A$1:$ZZ$1, 0))</f>
        <v/>
      </c>
      <c r="C191">
        <f>INDEX(resultados!$A$2:$ZZ$401, 185, MATCH($B$3, resultados!$A$1:$ZZ$1, 0))</f>
        <v/>
      </c>
    </row>
    <row r="192">
      <c r="A192">
        <f>INDEX(resultados!$A$2:$ZZ$401, 186, MATCH($B$1, resultados!$A$1:$ZZ$1, 0))</f>
        <v/>
      </c>
      <c r="B192">
        <f>INDEX(resultados!$A$2:$ZZ$401, 186, MATCH($B$2, resultados!$A$1:$ZZ$1, 0))</f>
        <v/>
      </c>
      <c r="C192">
        <f>INDEX(resultados!$A$2:$ZZ$401, 186, MATCH($B$3, resultados!$A$1:$ZZ$1, 0))</f>
        <v/>
      </c>
    </row>
    <row r="193">
      <c r="A193">
        <f>INDEX(resultados!$A$2:$ZZ$401, 187, MATCH($B$1, resultados!$A$1:$ZZ$1, 0))</f>
        <v/>
      </c>
      <c r="B193">
        <f>INDEX(resultados!$A$2:$ZZ$401, 187, MATCH($B$2, resultados!$A$1:$ZZ$1, 0))</f>
        <v/>
      </c>
      <c r="C193">
        <f>INDEX(resultados!$A$2:$ZZ$401, 187, MATCH($B$3, resultados!$A$1:$ZZ$1, 0))</f>
        <v/>
      </c>
    </row>
    <row r="194">
      <c r="A194">
        <f>INDEX(resultados!$A$2:$ZZ$401, 188, MATCH($B$1, resultados!$A$1:$ZZ$1, 0))</f>
        <v/>
      </c>
      <c r="B194">
        <f>INDEX(resultados!$A$2:$ZZ$401, 188, MATCH($B$2, resultados!$A$1:$ZZ$1, 0))</f>
        <v/>
      </c>
      <c r="C194">
        <f>INDEX(resultados!$A$2:$ZZ$401, 188, MATCH($B$3, resultados!$A$1:$ZZ$1, 0))</f>
        <v/>
      </c>
    </row>
    <row r="195">
      <c r="A195">
        <f>INDEX(resultados!$A$2:$ZZ$401, 189, MATCH($B$1, resultados!$A$1:$ZZ$1, 0))</f>
        <v/>
      </c>
      <c r="B195">
        <f>INDEX(resultados!$A$2:$ZZ$401, 189, MATCH($B$2, resultados!$A$1:$ZZ$1, 0))</f>
        <v/>
      </c>
      <c r="C195">
        <f>INDEX(resultados!$A$2:$ZZ$401, 189, MATCH($B$3, resultados!$A$1:$ZZ$1, 0))</f>
        <v/>
      </c>
    </row>
    <row r="196">
      <c r="A196">
        <f>INDEX(resultados!$A$2:$ZZ$401, 190, MATCH($B$1, resultados!$A$1:$ZZ$1, 0))</f>
        <v/>
      </c>
      <c r="B196">
        <f>INDEX(resultados!$A$2:$ZZ$401, 190, MATCH($B$2, resultados!$A$1:$ZZ$1, 0))</f>
        <v/>
      </c>
      <c r="C196">
        <f>INDEX(resultados!$A$2:$ZZ$401, 190, MATCH($B$3, resultados!$A$1:$ZZ$1, 0))</f>
        <v/>
      </c>
    </row>
    <row r="197">
      <c r="A197">
        <f>INDEX(resultados!$A$2:$ZZ$401, 191, MATCH($B$1, resultados!$A$1:$ZZ$1, 0))</f>
        <v/>
      </c>
      <c r="B197">
        <f>INDEX(resultados!$A$2:$ZZ$401, 191, MATCH($B$2, resultados!$A$1:$ZZ$1, 0))</f>
        <v/>
      </c>
      <c r="C197">
        <f>INDEX(resultados!$A$2:$ZZ$401, 191, MATCH($B$3, resultados!$A$1:$ZZ$1, 0))</f>
        <v/>
      </c>
    </row>
    <row r="198">
      <c r="A198">
        <f>INDEX(resultados!$A$2:$ZZ$401, 192, MATCH($B$1, resultados!$A$1:$ZZ$1, 0))</f>
        <v/>
      </c>
      <c r="B198">
        <f>INDEX(resultados!$A$2:$ZZ$401, 192, MATCH($B$2, resultados!$A$1:$ZZ$1, 0))</f>
        <v/>
      </c>
      <c r="C198">
        <f>INDEX(resultados!$A$2:$ZZ$401, 192, MATCH($B$3, resultados!$A$1:$ZZ$1, 0))</f>
        <v/>
      </c>
    </row>
    <row r="199">
      <c r="A199">
        <f>INDEX(resultados!$A$2:$ZZ$401, 193, MATCH($B$1, resultados!$A$1:$ZZ$1, 0))</f>
        <v/>
      </c>
      <c r="B199">
        <f>INDEX(resultados!$A$2:$ZZ$401, 193, MATCH($B$2, resultados!$A$1:$ZZ$1, 0))</f>
        <v/>
      </c>
      <c r="C199">
        <f>INDEX(resultados!$A$2:$ZZ$401, 193, MATCH($B$3, resultados!$A$1:$ZZ$1, 0))</f>
        <v/>
      </c>
    </row>
    <row r="200">
      <c r="A200">
        <f>INDEX(resultados!$A$2:$ZZ$401, 194, MATCH($B$1, resultados!$A$1:$ZZ$1, 0))</f>
        <v/>
      </c>
      <c r="B200">
        <f>INDEX(resultados!$A$2:$ZZ$401, 194, MATCH($B$2, resultados!$A$1:$ZZ$1, 0))</f>
        <v/>
      </c>
      <c r="C200">
        <f>INDEX(resultados!$A$2:$ZZ$401, 194, MATCH($B$3, resultados!$A$1:$ZZ$1, 0))</f>
        <v/>
      </c>
    </row>
    <row r="201">
      <c r="A201">
        <f>INDEX(resultados!$A$2:$ZZ$401, 195, MATCH($B$1, resultados!$A$1:$ZZ$1, 0))</f>
        <v/>
      </c>
      <c r="B201">
        <f>INDEX(resultados!$A$2:$ZZ$401, 195, MATCH($B$2, resultados!$A$1:$ZZ$1, 0))</f>
        <v/>
      </c>
      <c r="C201">
        <f>INDEX(resultados!$A$2:$ZZ$401, 195, MATCH($B$3, resultados!$A$1:$ZZ$1, 0))</f>
        <v/>
      </c>
    </row>
    <row r="202">
      <c r="A202">
        <f>INDEX(resultados!$A$2:$ZZ$401, 196, MATCH($B$1, resultados!$A$1:$ZZ$1, 0))</f>
        <v/>
      </c>
      <c r="B202">
        <f>INDEX(resultados!$A$2:$ZZ$401, 196, MATCH($B$2, resultados!$A$1:$ZZ$1, 0))</f>
        <v/>
      </c>
      <c r="C202">
        <f>INDEX(resultados!$A$2:$ZZ$401, 196, MATCH($B$3, resultados!$A$1:$ZZ$1, 0))</f>
        <v/>
      </c>
    </row>
    <row r="203">
      <c r="A203">
        <f>INDEX(resultados!$A$2:$ZZ$401, 197, MATCH($B$1, resultados!$A$1:$ZZ$1, 0))</f>
        <v/>
      </c>
      <c r="B203">
        <f>INDEX(resultados!$A$2:$ZZ$401, 197, MATCH($B$2, resultados!$A$1:$ZZ$1, 0))</f>
        <v/>
      </c>
      <c r="C203">
        <f>INDEX(resultados!$A$2:$ZZ$401, 197, MATCH($B$3, resultados!$A$1:$ZZ$1, 0))</f>
        <v/>
      </c>
    </row>
    <row r="204">
      <c r="A204">
        <f>INDEX(resultados!$A$2:$ZZ$401, 198, MATCH($B$1, resultados!$A$1:$ZZ$1, 0))</f>
        <v/>
      </c>
      <c r="B204">
        <f>INDEX(resultados!$A$2:$ZZ$401, 198, MATCH($B$2, resultados!$A$1:$ZZ$1, 0))</f>
        <v/>
      </c>
      <c r="C204">
        <f>INDEX(resultados!$A$2:$ZZ$401, 198, MATCH($B$3, resultados!$A$1:$ZZ$1, 0))</f>
        <v/>
      </c>
    </row>
    <row r="205">
      <c r="A205">
        <f>INDEX(resultados!$A$2:$ZZ$401, 199, MATCH($B$1, resultados!$A$1:$ZZ$1, 0))</f>
        <v/>
      </c>
      <c r="B205">
        <f>INDEX(resultados!$A$2:$ZZ$401, 199, MATCH($B$2, resultados!$A$1:$ZZ$1, 0))</f>
        <v/>
      </c>
      <c r="C205">
        <f>INDEX(resultados!$A$2:$ZZ$401, 199, MATCH($B$3, resultados!$A$1:$ZZ$1, 0))</f>
        <v/>
      </c>
    </row>
    <row r="206">
      <c r="A206">
        <f>INDEX(resultados!$A$2:$ZZ$401, 200, MATCH($B$1, resultados!$A$1:$ZZ$1, 0))</f>
        <v/>
      </c>
      <c r="B206">
        <f>INDEX(resultados!$A$2:$ZZ$401, 200, MATCH($B$2, resultados!$A$1:$ZZ$1, 0))</f>
        <v/>
      </c>
      <c r="C206">
        <f>INDEX(resultados!$A$2:$ZZ$401, 200, MATCH($B$3, resultados!$A$1:$ZZ$1, 0))</f>
        <v/>
      </c>
    </row>
    <row r="207">
      <c r="A207">
        <f>INDEX(resultados!$A$2:$ZZ$401, 201, MATCH($B$1, resultados!$A$1:$ZZ$1, 0))</f>
        <v/>
      </c>
      <c r="B207">
        <f>INDEX(resultados!$A$2:$ZZ$401, 201, MATCH($B$2, resultados!$A$1:$ZZ$1, 0))</f>
        <v/>
      </c>
      <c r="C207">
        <f>INDEX(resultados!$A$2:$ZZ$401, 201, MATCH($B$3, resultados!$A$1:$ZZ$1, 0))</f>
        <v/>
      </c>
    </row>
    <row r="208">
      <c r="A208">
        <f>INDEX(resultados!$A$2:$ZZ$401, 202, MATCH($B$1, resultados!$A$1:$ZZ$1, 0))</f>
        <v/>
      </c>
      <c r="B208">
        <f>INDEX(resultados!$A$2:$ZZ$401, 202, MATCH($B$2, resultados!$A$1:$ZZ$1, 0))</f>
        <v/>
      </c>
      <c r="C208">
        <f>INDEX(resultados!$A$2:$ZZ$401, 202, MATCH($B$3, resultados!$A$1:$ZZ$1, 0))</f>
        <v/>
      </c>
    </row>
    <row r="209">
      <c r="A209">
        <f>INDEX(resultados!$A$2:$ZZ$401, 203, MATCH($B$1, resultados!$A$1:$ZZ$1, 0))</f>
        <v/>
      </c>
      <c r="B209">
        <f>INDEX(resultados!$A$2:$ZZ$401, 203, MATCH($B$2, resultados!$A$1:$ZZ$1, 0))</f>
        <v/>
      </c>
      <c r="C209">
        <f>INDEX(resultados!$A$2:$ZZ$401, 203, MATCH($B$3, resultados!$A$1:$ZZ$1, 0))</f>
        <v/>
      </c>
    </row>
    <row r="210">
      <c r="A210">
        <f>INDEX(resultados!$A$2:$ZZ$401, 204, MATCH($B$1, resultados!$A$1:$ZZ$1, 0))</f>
        <v/>
      </c>
      <c r="B210">
        <f>INDEX(resultados!$A$2:$ZZ$401, 204, MATCH($B$2, resultados!$A$1:$ZZ$1, 0))</f>
        <v/>
      </c>
      <c r="C210">
        <f>INDEX(resultados!$A$2:$ZZ$401, 204, MATCH($B$3, resultados!$A$1:$ZZ$1, 0))</f>
        <v/>
      </c>
    </row>
    <row r="211">
      <c r="A211">
        <f>INDEX(resultados!$A$2:$ZZ$401, 205, MATCH($B$1, resultados!$A$1:$ZZ$1, 0))</f>
        <v/>
      </c>
      <c r="B211">
        <f>INDEX(resultados!$A$2:$ZZ$401, 205, MATCH($B$2, resultados!$A$1:$ZZ$1, 0))</f>
        <v/>
      </c>
      <c r="C211">
        <f>INDEX(resultados!$A$2:$ZZ$401, 205, MATCH($B$3, resultados!$A$1:$ZZ$1, 0))</f>
        <v/>
      </c>
    </row>
    <row r="212">
      <c r="A212">
        <f>INDEX(resultados!$A$2:$ZZ$401, 206, MATCH($B$1, resultados!$A$1:$ZZ$1, 0))</f>
        <v/>
      </c>
      <c r="B212">
        <f>INDEX(resultados!$A$2:$ZZ$401, 206, MATCH($B$2, resultados!$A$1:$ZZ$1, 0))</f>
        <v/>
      </c>
      <c r="C212">
        <f>INDEX(resultados!$A$2:$ZZ$401, 206, MATCH($B$3, resultados!$A$1:$ZZ$1, 0))</f>
        <v/>
      </c>
    </row>
    <row r="213">
      <c r="A213">
        <f>INDEX(resultados!$A$2:$ZZ$401, 207, MATCH($B$1, resultados!$A$1:$ZZ$1, 0))</f>
        <v/>
      </c>
      <c r="B213">
        <f>INDEX(resultados!$A$2:$ZZ$401, 207, MATCH($B$2, resultados!$A$1:$ZZ$1, 0))</f>
        <v/>
      </c>
      <c r="C213">
        <f>INDEX(resultados!$A$2:$ZZ$401, 207, MATCH($B$3, resultados!$A$1:$ZZ$1, 0))</f>
        <v/>
      </c>
    </row>
    <row r="214">
      <c r="A214">
        <f>INDEX(resultados!$A$2:$ZZ$401, 208, MATCH($B$1, resultados!$A$1:$ZZ$1, 0))</f>
        <v/>
      </c>
      <c r="B214">
        <f>INDEX(resultados!$A$2:$ZZ$401, 208, MATCH($B$2, resultados!$A$1:$ZZ$1, 0))</f>
        <v/>
      </c>
      <c r="C214">
        <f>INDEX(resultados!$A$2:$ZZ$401, 208, MATCH($B$3, resultados!$A$1:$ZZ$1, 0))</f>
        <v/>
      </c>
    </row>
    <row r="215">
      <c r="A215">
        <f>INDEX(resultados!$A$2:$ZZ$401, 209, MATCH($B$1, resultados!$A$1:$ZZ$1, 0))</f>
        <v/>
      </c>
      <c r="B215">
        <f>INDEX(resultados!$A$2:$ZZ$401, 209, MATCH($B$2, resultados!$A$1:$ZZ$1, 0))</f>
        <v/>
      </c>
      <c r="C215">
        <f>INDEX(resultados!$A$2:$ZZ$401, 209, MATCH($B$3, resultados!$A$1:$ZZ$1, 0))</f>
        <v/>
      </c>
    </row>
    <row r="216">
      <c r="A216">
        <f>INDEX(resultados!$A$2:$ZZ$401, 210, MATCH($B$1, resultados!$A$1:$ZZ$1, 0))</f>
        <v/>
      </c>
      <c r="B216">
        <f>INDEX(resultados!$A$2:$ZZ$401, 210, MATCH($B$2, resultados!$A$1:$ZZ$1, 0))</f>
        <v/>
      </c>
      <c r="C216">
        <f>INDEX(resultados!$A$2:$ZZ$401, 210, MATCH($B$3, resultados!$A$1:$ZZ$1, 0))</f>
        <v/>
      </c>
    </row>
    <row r="217">
      <c r="A217">
        <f>INDEX(resultados!$A$2:$ZZ$401, 211, MATCH($B$1, resultados!$A$1:$ZZ$1, 0))</f>
        <v/>
      </c>
      <c r="B217">
        <f>INDEX(resultados!$A$2:$ZZ$401, 211, MATCH($B$2, resultados!$A$1:$ZZ$1, 0))</f>
        <v/>
      </c>
      <c r="C217">
        <f>INDEX(resultados!$A$2:$ZZ$401, 211, MATCH($B$3, resultados!$A$1:$ZZ$1, 0))</f>
        <v/>
      </c>
    </row>
    <row r="218">
      <c r="A218">
        <f>INDEX(resultados!$A$2:$ZZ$401, 212, MATCH($B$1, resultados!$A$1:$ZZ$1, 0))</f>
        <v/>
      </c>
      <c r="B218">
        <f>INDEX(resultados!$A$2:$ZZ$401, 212, MATCH($B$2, resultados!$A$1:$ZZ$1, 0))</f>
        <v/>
      </c>
      <c r="C218">
        <f>INDEX(resultados!$A$2:$ZZ$401, 212, MATCH($B$3, resultados!$A$1:$ZZ$1, 0))</f>
        <v/>
      </c>
    </row>
    <row r="219">
      <c r="A219">
        <f>INDEX(resultados!$A$2:$ZZ$401, 213, MATCH($B$1, resultados!$A$1:$ZZ$1, 0))</f>
        <v/>
      </c>
      <c r="B219">
        <f>INDEX(resultados!$A$2:$ZZ$401, 213, MATCH($B$2, resultados!$A$1:$ZZ$1, 0))</f>
        <v/>
      </c>
      <c r="C219">
        <f>INDEX(resultados!$A$2:$ZZ$401, 213, MATCH($B$3, resultados!$A$1:$ZZ$1, 0))</f>
        <v/>
      </c>
    </row>
    <row r="220">
      <c r="A220">
        <f>INDEX(resultados!$A$2:$ZZ$401, 214, MATCH($B$1, resultados!$A$1:$ZZ$1, 0))</f>
        <v/>
      </c>
      <c r="B220">
        <f>INDEX(resultados!$A$2:$ZZ$401, 214, MATCH($B$2, resultados!$A$1:$ZZ$1, 0))</f>
        <v/>
      </c>
      <c r="C220">
        <f>INDEX(resultados!$A$2:$ZZ$401, 214, MATCH($B$3, resultados!$A$1:$ZZ$1, 0))</f>
        <v/>
      </c>
    </row>
    <row r="221">
      <c r="A221">
        <f>INDEX(resultados!$A$2:$ZZ$401, 215, MATCH($B$1, resultados!$A$1:$ZZ$1, 0))</f>
        <v/>
      </c>
      <c r="B221">
        <f>INDEX(resultados!$A$2:$ZZ$401, 215, MATCH($B$2, resultados!$A$1:$ZZ$1, 0))</f>
        <v/>
      </c>
      <c r="C221">
        <f>INDEX(resultados!$A$2:$ZZ$401, 215, MATCH($B$3, resultados!$A$1:$ZZ$1, 0))</f>
        <v/>
      </c>
    </row>
    <row r="222">
      <c r="A222">
        <f>INDEX(resultados!$A$2:$ZZ$401, 216, MATCH($B$1, resultados!$A$1:$ZZ$1, 0))</f>
        <v/>
      </c>
      <c r="B222">
        <f>INDEX(resultados!$A$2:$ZZ$401, 216, MATCH($B$2, resultados!$A$1:$ZZ$1, 0))</f>
        <v/>
      </c>
      <c r="C222">
        <f>INDEX(resultados!$A$2:$ZZ$401, 216, MATCH($B$3, resultados!$A$1:$ZZ$1, 0))</f>
        <v/>
      </c>
    </row>
    <row r="223">
      <c r="A223">
        <f>INDEX(resultados!$A$2:$ZZ$401, 217, MATCH($B$1, resultados!$A$1:$ZZ$1, 0))</f>
        <v/>
      </c>
      <c r="B223">
        <f>INDEX(resultados!$A$2:$ZZ$401, 217, MATCH($B$2, resultados!$A$1:$ZZ$1, 0))</f>
        <v/>
      </c>
      <c r="C223">
        <f>INDEX(resultados!$A$2:$ZZ$401, 217, MATCH($B$3, resultados!$A$1:$ZZ$1, 0))</f>
        <v/>
      </c>
    </row>
    <row r="224">
      <c r="A224">
        <f>INDEX(resultados!$A$2:$ZZ$401, 218, MATCH($B$1, resultados!$A$1:$ZZ$1, 0))</f>
        <v/>
      </c>
      <c r="B224">
        <f>INDEX(resultados!$A$2:$ZZ$401, 218, MATCH($B$2, resultados!$A$1:$ZZ$1, 0))</f>
        <v/>
      </c>
      <c r="C224">
        <f>INDEX(resultados!$A$2:$ZZ$401, 218, MATCH($B$3, resultados!$A$1:$ZZ$1, 0))</f>
        <v/>
      </c>
    </row>
    <row r="225">
      <c r="A225">
        <f>INDEX(resultados!$A$2:$ZZ$401, 219, MATCH($B$1, resultados!$A$1:$ZZ$1, 0))</f>
        <v/>
      </c>
      <c r="B225">
        <f>INDEX(resultados!$A$2:$ZZ$401, 219, MATCH($B$2, resultados!$A$1:$ZZ$1, 0))</f>
        <v/>
      </c>
      <c r="C225">
        <f>INDEX(resultados!$A$2:$ZZ$401, 219, MATCH($B$3, resultados!$A$1:$ZZ$1, 0))</f>
        <v/>
      </c>
    </row>
    <row r="226">
      <c r="A226">
        <f>INDEX(resultados!$A$2:$ZZ$401, 220, MATCH($B$1, resultados!$A$1:$ZZ$1, 0))</f>
        <v/>
      </c>
      <c r="B226">
        <f>INDEX(resultados!$A$2:$ZZ$401, 220, MATCH($B$2, resultados!$A$1:$ZZ$1, 0))</f>
        <v/>
      </c>
      <c r="C226">
        <f>INDEX(resultados!$A$2:$ZZ$401, 220, MATCH($B$3, resultados!$A$1:$ZZ$1, 0))</f>
        <v/>
      </c>
    </row>
    <row r="227">
      <c r="A227">
        <f>INDEX(resultados!$A$2:$ZZ$401, 221, MATCH($B$1, resultados!$A$1:$ZZ$1, 0))</f>
        <v/>
      </c>
      <c r="B227">
        <f>INDEX(resultados!$A$2:$ZZ$401, 221, MATCH($B$2, resultados!$A$1:$ZZ$1, 0))</f>
        <v/>
      </c>
      <c r="C227">
        <f>INDEX(resultados!$A$2:$ZZ$401, 221, MATCH($B$3, resultados!$A$1:$ZZ$1, 0))</f>
        <v/>
      </c>
    </row>
    <row r="228">
      <c r="A228">
        <f>INDEX(resultados!$A$2:$ZZ$401, 222, MATCH($B$1, resultados!$A$1:$ZZ$1, 0))</f>
        <v/>
      </c>
      <c r="B228">
        <f>INDEX(resultados!$A$2:$ZZ$401, 222, MATCH($B$2, resultados!$A$1:$ZZ$1, 0))</f>
        <v/>
      </c>
      <c r="C228">
        <f>INDEX(resultados!$A$2:$ZZ$401, 222, MATCH($B$3, resultados!$A$1:$ZZ$1, 0))</f>
        <v/>
      </c>
    </row>
    <row r="229">
      <c r="A229">
        <f>INDEX(resultados!$A$2:$ZZ$401, 223, MATCH($B$1, resultados!$A$1:$ZZ$1, 0))</f>
        <v/>
      </c>
      <c r="B229">
        <f>INDEX(resultados!$A$2:$ZZ$401, 223, MATCH($B$2, resultados!$A$1:$ZZ$1, 0))</f>
        <v/>
      </c>
      <c r="C229">
        <f>INDEX(resultados!$A$2:$ZZ$401, 223, MATCH($B$3, resultados!$A$1:$ZZ$1, 0))</f>
        <v/>
      </c>
    </row>
    <row r="230">
      <c r="A230">
        <f>INDEX(resultados!$A$2:$ZZ$401, 224, MATCH($B$1, resultados!$A$1:$ZZ$1, 0))</f>
        <v/>
      </c>
      <c r="B230">
        <f>INDEX(resultados!$A$2:$ZZ$401, 224, MATCH($B$2, resultados!$A$1:$ZZ$1, 0))</f>
        <v/>
      </c>
      <c r="C230">
        <f>INDEX(resultados!$A$2:$ZZ$401, 224, MATCH($B$3, resultados!$A$1:$ZZ$1, 0))</f>
        <v/>
      </c>
    </row>
    <row r="231">
      <c r="A231">
        <f>INDEX(resultados!$A$2:$ZZ$401, 225, MATCH($B$1, resultados!$A$1:$ZZ$1, 0))</f>
        <v/>
      </c>
      <c r="B231">
        <f>INDEX(resultados!$A$2:$ZZ$401, 225, MATCH($B$2, resultados!$A$1:$ZZ$1, 0))</f>
        <v/>
      </c>
      <c r="C231">
        <f>INDEX(resultados!$A$2:$ZZ$401, 225, MATCH($B$3, resultados!$A$1:$ZZ$1, 0))</f>
        <v/>
      </c>
    </row>
    <row r="232">
      <c r="A232">
        <f>INDEX(resultados!$A$2:$ZZ$401, 226, MATCH($B$1, resultados!$A$1:$ZZ$1, 0))</f>
        <v/>
      </c>
      <c r="B232">
        <f>INDEX(resultados!$A$2:$ZZ$401, 226, MATCH($B$2, resultados!$A$1:$ZZ$1, 0))</f>
        <v/>
      </c>
      <c r="C232">
        <f>INDEX(resultados!$A$2:$ZZ$401, 226, MATCH($B$3, resultados!$A$1:$ZZ$1, 0))</f>
        <v/>
      </c>
    </row>
    <row r="233">
      <c r="A233">
        <f>INDEX(resultados!$A$2:$ZZ$401, 227, MATCH($B$1, resultados!$A$1:$ZZ$1, 0))</f>
        <v/>
      </c>
      <c r="B233">
        <f>INDEX(resultados!$A$2:$ZZ$401, 227, MATCH($B$2, resultados!$A$1:$ZZ$1, 0))</f>
        <v/>
      </c>
      <c r="C233">
        <f>INDEX(resultados!$A$2:$ZZ$401, 227, MATCH($B$3, resultados!$A$1:$ZZ$1, 0))</f>
        <v/>
      </c>
    </row>
    <row r="234">
      <c r="A234">
        <f>INDEX(resultados!$A$2:$ZZ$401, 228, MATCH($B$1, resultados!$A$1:$ZZ$1, 0))</f>
        <v/>
      </c>
      <c r="B234">
        <f>INDEX(resultados!$A$2:$ZZ$401, 228, MATCH($B$2, resultados!$A$1:$ZZ$1, 0))</f>
        <v/>
      </c>
      <c r="C234">
        <f>INDEX(resultados!$A$2:$ZZ$401, 228, MATCH($B$3, resultados!$A$1:$ZZ$1, 0))</f>
        <v/>
      </c>
    </row>
    <row r="235">
      <c r="A235">
        <f>INDEX(resultados!$A$2:$ZZ$401, 229, MATCH($B$1, resultados!$A$1:$ZZ$1, 0))</f>
        <v/>
      </c>
      <c r="B235">
        <f>INDEX(resultados!$A$2:$ZZ$401, 229, MATCH($B$2, resultados!$A$1:$ZZ$1, 0))</f>
        <v/>
      </c>
      <c r="C235">
        <f>INDEX(resultados!$A$2:$ZZ$401, 229, MATCH($B$3, resultados!$A$1:$ZZ$1, 0))</f>
        <v/>
      </c>
    </row>
    <row r="236">
      <c r="A236">
        <f>INDEX(resultados!$A$2:$ZZ$401, 230, MATCH($B$1, resultados!$A$1:$ZZ$1, 0))</f>
        <v/>
      </c>
      <c r="B236">
        <f>INDEX(resultados!$A$2:$ZZ$401, 230, MATCH($B$2, resultados!$A$1:$ZZ$1, 0))</f>
        <v/>
      </c>
      <c r="C236">
        <f>INDEX(resultados!$A$2:$ZZ$401, 230, MATCH($B$3, resultados!$A$1:$ZZ$1, 0))</f>
        <v/>
      </c>
    </row>
    <row r="237">
      <c r="A237">
        <f>INDEX(resultados!$A$2:$ZZ$401, 231, MATCH($B$1, resultados!$A$1:$ZZ$1, 0))</f>
        <v/>
      </c>
      <c r="B237">
        <f>INDEX(resultados!$A$2:$ZZ$401, 231, MATCH($B$2, resultados!$A$1:$ZZ$1, 0))</f>
        <v/>
      </c>
      <c r="C237">
        <f>INDEX(resultados!$A$2:$ZZ$401, 231, MATCH($B$3, resultados!$A$1:$ZZ$1, 0))</f>
        <v/>
      </c>
    </row>
    <row r="238">
      <c r="A238">
        <f>INDEX(resultados!$A$2:$ZZ$401, 232, MATCH($B$1, resultados!$A$1:$ZZ$1, 0))</f>
        <v/>
      </c>
      <c r="B238">
        <f>INDEX(resultados!$A$2:$ZZ$401, 232, MATCH($B$2, resultados!$A$1:$ZZ$1, 0))</f>
        <v/>
      </c>
      <c r="C238">
        <f>INDEX(resultados!$A$2:$ZZ$401, 232, MATCH($B$3, resultados!$A$1:$ZZ$1, 0))</f>
        <v/>
      </c>
    </row>
    <row r="239">
      <c r="A239">
        <f>INDEX(resultados!$A$2:$ZZ$401, 233, MATCH($B$1, resultados!$A$1:$ZZ$1, 0))</f>
        <v/>
      </c>
      <c r="B239">
        <f>INDEX(resultados!$A$2:$ZZ$401, 233, MATCH($B$2, resultados!$A$1:$ZZ$1, 0))</f>
        <v/>
      </c>
      <c r="C239">
        <f>INDEX(resultados!$A$2:$ZZ$401, 233, MATCH($B$3, resultados!$A$1:$ZZ$1, 0))</f>
        <v/>
      </c>
    </row>
    <row r="240">
      <c r="A240">
        <f>INDEX(resultados!$A$2:$ZZ$401, 234, MATCH($B$1, resultados!$A$1:$ZZ$1, 0))</f>
        <v/>
      </c>
      <c r="B240">
        <f>INDEX(resultados!$A$2:$ZZ$401, 234, MATCH($B$2, resultados!$A$1:$ZZ$1, 0))</f>
        <v/>
      </c>
      <c r="C240">
        <f>INDEX(resultados!$A$2:$ZZ$401, 234, MATCH($B$3, resultados!$A$1:$ZZ$1, 0))</f>
        <v/>
      </c>
    </row>
    <row r="241">
      <c r="A241">
        <f>INDEX(resultados!$A$2:$ZZ$401, 235, MATCH($B$1, resultados!$A$1:$ZZ$1, 0))</f>
        <v/>
      </c>
      <c r="B241">
        <f>INDEX(resultados!$A$2:$ZZ$401, 235, MATCH($B$2, resultados!$A$1:$ZZ$1, 0))</f>
        <v/>
      </c>
      <c r="C241">
        <f>INDEX(resultados!$A$2:$ZZ$401, 235, MATCH($B$3, resultados!$A$1:$ZZ$1, 0))</f>
        <v/>
      </c>
    </row>
    <row r="242">
      <c r="A242">
        <f>INDEX(resultados!$A$2:$ZZ$401, 236, MATCH($B$1, resultados!$A$1:$ZZ$1, 0))</f>
        <v/>
      </c>
      <c r="B242">
        <f>INDEX(resultados!$A$2:$ZZ$401, 236, MATCH($B$2, resultados!$A$1:$ZZ$1, 0))</f>
        <v/>
      </c>
      <c r="C242">
        <f>INDEX(resultados!$A$2:$ZZ$401, 236, MATCH($B$3, resultados!$A$1:$ZZ$1, 0))</f>
        <v/>
      </c>
    </row>
    <row r="243">
      <c r="A243">
        <f>INDEX(resultados!$A$2:$ZZ$401, 237, MATCH($B$1, resultados!$A$1:$ZZ$1, 0))</f>
        <v/>
      </c>
      <c r="B243">
        <f>INDEX(resultados!$A$2:$ZZ$401, 237, MATCH($B$2, resultados!$A$1:$ZZ$1, 0))</f>
        <v/>
      </c>
      <c r="C243">
        <f>INDEX(resultados!$A$2:$ZZ$401, 237, MATCH($B$3, resultados!$A$1:$ZZ$1, 0))</f>
        <v/>
      </c>
    </row>
    <row r="244">
      <c r="A244">
        <f>INDEX(resultados!$A$2:$ZZ$401, 238, MATCH($B$1, resultados!$A$1:$ZZ$1, 0))</f>
        <v/>
      </c>
      <c r="B244">
        <f>INDEX(resultados!$A$2:$ZZ$401, 238, MATCH($B$2, resultados!$A$1:$ZZ$1, 0))</f>
        <v/>
      </c>
      <c r="C244">
        <f>INDEX(resultados!$A$2:$ZZ$401, 238, MATCH($B$3, resultados!$A$1:$ZZ$1, 0))</f>
        <v/>
      </c>
    </row>
    <row r="245">
      <c r="A245">
        <f>INDEX(resultados!$A$2:$ZZ$401, 239, MATCH($B$1, resultados!$A$1:$ZZ$1, 0))</f>
        <v/>
      </c>
      <c r="B245">
        <f>INDEX(resultados!$A$2:$ZZ$401, 239, MATCH($B$2, resultados!$A$1:$ZZ$1, 0))</f>
        <v/>
      </c>
      <c r="C245">
        <f>INDEX(resultados!$A$2:$ZZ$401, 239, MATCH($B$3, resultados!$A$1:$ZZ$1, 0))</f>
        <v/>
      </c>
    </row>
    <row r="246">
      <c r="A246">
        <f>INDEX(resultados!$A$2:$ZZ$401, 240, MATCH($B$1, resultados!$A$1:$ZZ$1, 0))</f>
        <v/>
      </c>
      <c r="B246">
        <f>INDEX(resultados!$A$2:$ZZ$401, 240, MATCH($B$2, resultados!$A$1:$ZZ$1, 0))</f>
        <v/>
      </c>
      <c r="C246">
        <f>INDEX(resultados!$A$2:$ZZ$401, 240, MATCH($B$3, resultados!$A$1:$ZZ$1, 0))</f>
        <v/>
      </c>
    </row>
    <row r="247">
      <c r="A247">
        <f>INDEX(resultados!$A$2:$ZZ$401, 241, MATCH($B$1, resultados!$A$1:$ZZ$1, 0))</f>
        <v/>
      </c>
      <c r="B247">
        <f>INDEX(resultados!$A$2:$ZZ$401, 241, MATCH($B$2, resultados!$A$1:$ZZ$1, 0))</f>
        <v/>
      </c>
      <c r="C247">
        <f>INDEX(resultados!$A$2:$ZZ$401, 241, MATCH($B$3, resultados!$A$1:$ZZ$1, 0))</f>
        <v/>
      </c>
    </row>
    <row r="248">
      <c r="A248">
        <f>INDEX(resultados!$A$2:$ZZ$401, 242, MATCH($B$1, resultados!$A$1:$ZZ$1, 0))</f>
        <v/>
      </c>
      <c r="B248">
        <f>INDEX(resultados!$A$2:$ZZ$401, 242, MATCH($B$2, resultados!$A$1:$ZZ$1, 0))</f>
        <v/>
      </c>
      <c r="C248">
        <f>INDEX(resultados!$A$2:$ZZ$401, 242, MATCH($B$3, resultados!$A$1:$ZZ$1, 0))</f>
        <v/>
      </c>
    </row>
    <row r="249">
      <c r="A249">
        <f>INDEX(resultados!$A$2:$ZZ$401, 243, MATCH($B$1, resultados!$A$1:$ZZ$1, 0))</f>
        <v/>
      </c>
      <c r="B249">
        <f>INDEX(resultados!$A$2:$ZZ$401, 243, MATCH($B$2, resultados!$A$1:$ZZ$1, 0))</f>
        <v/>
      </c>
      <c r="C249">
        <f>INDEX(resultados!$A$2:$ZZ$401, 243, MATCH($B$3, resultados!$A$1:$ZZ$1, 0))</f>
        <v/>
      </c>
    </row>
    <row r="250">
      <c r="A250">
        <f>INDEX(resultados!$A$2:$ZZ$401, 244, MATCH($B$1, resultados!$A$1:$ZZ$1, 0))</f>
        <v/>
      </c>
      <c r="B250">
        <f>INDEX(resultados!$A$2:$ZZ$401, 244, MATCH($B$2, resultados!$A$1:$ZZ$1, 0))</f>
        <v/>
      </c>
      <c r="C250">
        <f>INDEX(resultados!$A$2:$ZZ$401, 244, MATCH($B$3, resultados!$A$1:$ZZ$1, 0))</f>
        <v/>
      </c>
    </row>
    <row r="251">
      <c r="A251">
        <f>INDEX(resultados!$A$2:$ZZ$401, 245, MATCH($B$1, resultados!$A$1:$ZZ$1, 0))</f>
        <v/>
      </c>
      <c r="B251">
        <f>INDEX(resultados!$A$2:$ZZ$401, 245, MATCH($B$2, resultados!$A$1:$ZZ$1, 0))</f>
        <v/>
      </c>
      <c r="C251">
        <f>INDEX(resultados!$A$2:$ZZ$401, 245, MATCH($B$3, resultados!$A$1:$ZZ$1, 0))</f>
        <v/>
      </c>
    </row>
    <row r="252">
      <c r="A252">
        <f>INDEX(resultados!$A$2:$ZZ$401, 246, MATCH($B$1, resultados!$A$1:$ZZ$1, 0))</f>
        <v/>
      </c>
      <c r="B252">
        <f>INDEX(resultados!$A$2:$ZZ$401, 246, MATCH($B$2, resultados!$A$1:$ZZ$1, 0))</f>
        <v/>
      </c>
      <c r="C252">
        <f>INDEX(resultados!$A$2:$ZZ$401, 246, MATCH($B$3, resultados!$A$1:$ZZ$1, 0))</f>
        <v/>
      </c>
    </row>
    <row r="253">
      <c r="A253">
        <f>INDEX(resultados!$A$2:$ZZ$401, 247, MATCH($B$1, resultados!$A$1:$ZZ$1, 0))</f>
        <v/>
      </c>
      <c r="B253">
        <f>INDEX(resultados!$A$2:$ZZ$401, 247, MATCH($B$2, resultados!$A$1:$ZZ$1, 0))</f>
        <v/>
      </c>
      <c r="C253">
        <f>INDEX(resultados!$A$2:$ZZ$401, 247, MATCH($B$3, resultados!$A$1:$ZZ$1, 0))</f>
        <v/>
      </c>
    </row>
    <row r="254">
      <c r="A254">
        <f>INDEX(resultados!$A$2:$ZZ$401, 248, MATCH($B$1, resultados!$A$1:$ZZ$1, 0))</f>
        <v/>
      </c>
      <c r="B254">
        <f>INDEX(resultados!$A$2:$ZZ$401, 248, MATCH($B$2, resultados!$A$1:$ZZ$1, 0))</f>
        <v/>
      </c>
      <c r="C254">
        <f>INDEX(resultados!$A$2:$ZZ$401, 248, MATCH($B$3, resultados!$A$1:$ZZ$1, 0))</f>
        <v/>
      </c>
    </row>
    <row r="255">
      <c r="A255">
        <f>INDEX(resultados!$A$2:$ZZ$401, 249, MATCH($B$1, resultados!$A$1:$ZZ$1, 0))</f>
        <v/>
      </c>
      <c r="B255">
        <f>INDEX(resultados!$A$2:$ZZ$401, 249, MATCH($B$2, resultados!$A$1:$ZZ$1, 0))</f>
        <v/>
      </c>
      <c r="C255">
        <f>INDEX(resultados!$A$2:$ZZ$401, 249, MATCH($B$3, resultados!$A$1:$ZZ$1, 0))</f>
        <v/>
      </c>
    </row>
    <row r="256">
      <c r="A256">
        <f>INDEX(resultados!$A$2:$ZZ$401, 250, MATCH($B$1, resultados!$A$1:$ZZ$1, 0))</f>
        <v/>
      </c>
      <c r="B256">
        <f>INDEX(resultados!$A$2:$ZZ$401, 250, MATCH($B$2, resultados!$A$1:$ZZ$1, 0))</f>
        <v/>
      </c>
      <c r="C256">
        <f>INDEX(resultados!$A$2:$ZZ$401, 250, MATCH($B$3, resultados!$A$1:$ZZ$1, 0))</f>
        <v/>
      </c>
    </row>
    <row r="257">
      <c r="A257">
        <f>INDEX(resultados!$A$2:$ZZ$401, 251, MATCH($B$1, resultados!$A$1:$ZZ$1, 0))</f>
        <v/>
      </c>
      <c r="B257">
        <f>INDEX(resultados!$A$2:$ZZ$401, 251, MATCH($B$2, resultados!$A$1:$ZZ$1, 0))</f>
        <v/>
      </c>
      <c r="C257">
        <f>INDEX(resultados!$A$2:$ZZ$401, 251, MATCH($B$3, resultados!$A$1:$ZZ$1, 0))</f>
        <v/>
      </c>
    </row>
    <row r="258">
      <c r="A258">
        <f>INDEX(resultados!$A$2:$ZZ$401, 252, MATCH($B$1, resultados!$A$1:$ZZ$1, 0))</f>
        <v/>
      </c>
      <c r="B258">
        <f>INDEX(resultados!$A$2:$ZZ$401, 252, MATCH($B$2, resultados!$A$1:$ZZ$1, 0))</f>
        <v/>
      </c>
      <c r="C258">
        <f>INDEX(resultados!$A$2:$ZZ$401, 252, MATCH($B$3, resultados!$A$1:$ZZ$1, 0))</f>
        <v/>
      </c>
    </row>
    <row r="259">
      <c r="A259">
        <f>INDEX(resultados!$A$2:$ZZ$401, 253, MATCH($B$1, resultados!$A$1:$ZZ$1, 0))</f>
        <v/>
      </c>
      <c r="B259">
        <f>INDEX(resultados!$A$2:$ZZ$401, 253, MATCH($B$2, resultados!$A$1:$ZZ$1, 0))</f>
        <v/>
      </c>
      <c r="C259">
        <f>INDEX(resultados!$A$2:$ZZ$401, 253, MATCH($B$3, resultados!$A$1:$ZZ$1, 0))</f>
        <v/>
      </c>
    </row>
    <row r="260">
      <c r="A260">
        <f>INDEX(resultados!$A$2:$ZZ$401, 254, MATCH($B$1, resultados!$A$1:$ZZ$1, 0))</f>
        <v/>
      </c>
      <c r="B260">
        <f>INDEX(resultados!$A$2:$ZZ$401, 254, MATCH($B$2, resultados!$A$1:$ZZ$1, 0))</f>
        <v/>
      </c>
      <c r="C260">
        <f>INDEX(resultados!$A$2:$ZZ$401, 254, MATCH($B$3, resultados!$A$1:$ZZ$1, 0))</f>
        <v/>
      </c>
    </row>
    <row r="261">
      <c r="A261">
        <f>INDEX(resultados!$A$2:$ZZ$401, 255, MATCH($B$1, resultados!$A$1:$ZZ$1, 0))</f>
        <v/>
      </c>
      <c r="B261">
        <f>INDEX(resultados!$A$2:$ZZ$401, 255, MATCH($B$2, resultados!$A$1:$ZZ$1, 0))</f>
        <v/>
      </c>
      <c r="C261">
        <f>INDEX(resultados!$A$2:$ZZ$401, 255, MATCH($B$3, resultados!$A$1:$ZZ$1, 0))</f>
        <v/>
      </c>
    </row>
    <row r="262">
      <c r="A262">
        <f>INDEX(resultados!$A$2:$ZZ$401, 256, MATCH($B$1, resultados!$A$1:$ZZ$1, 0))</f>
        <v/>
      </c>
      <c r="B262">
        <f>INDEX(resultados!$A$2:$ZZ$401, 256, MATCH($B$2, resultados!$A$1:$ZZ$1, 0))</f>
        <v/>
      </c>
      <c r="C262">
        <f>INDEX(resultados!$A$2:$ZZ$401, 256, MATCH($B$3, resultados!$A$1:$ZZ$1, 0))</f>
        <v/>
      </c>
    </row>
    <row r="263">
      <c r="A263">
        <f>INDEX(resultados!$A$2:$ZZ$401, 257, MATCH($B$1, resultados!$A$1:$ZZ$1, 0))</f>
        <v/>
      </c>
      <c r="B263">
        <f>INDEX(resultados!$A$2:$ZZ$401, 257, MATCH($B$2, resultados!$A$1:$ZZ$1, 0))</f>
        <v/>
      </c>
      <c r="C263">
        <f>INDEX(resultados!$A$2:$ZZ$401, 257, MATCH($B$3, resultados!$A$1:$ZZ$1, 0))</f>
        <v/>
      </c>
    </row>
    <row r="264">
      <c r="A264">
        <f>INDEX(resultados!$A$2:$ZZ$401, 258, MATCH($B$1, resultados!$A$1:$ZZ$1, 0))</f>
        <v/>
      </c>
      <c r="B264">
        <f>INDEX(resultados!$A$2:$ZZ$401, 258, MATCH($B$2, resultados!$A$1:$ZZ$1, 0))</f>
        <v/>
      </c>
      <c r="C264">
        <f>INDEX(resultados!$A$2:$ZZ$401, 258, MATCH($B$3, resultados!$A$1:$ZZ$1, 0))</f>
        <v/>
      </c>
    </row>
    <row r="265">
      <c r="A265">
        <f>INDEX(resultados!$A$2:$ZZ$401, 259, MATCH($B$1, resultados!$A$1:$ZZ$1, 0))</f>
        <v/>
      </c>
      <c r="B265">
        <f>INDEX(resultados!$A$2:$ZZ$401, 259, MATCH($B$2, resultados!$A$1:$ZZ$1, 0))</f>
        <v/>
      </c>
      <c r="C265">
        <f>INDEX(resultados!$A$2:$ZZ$401, 259, MATCH($B$3, resultados!$A$1:$ZZ$1, 0))</f>
        <v/>
      </c>
    </row>
    <row r="266">
      <c r="A266">
        <f>INDEX(resultados!$A$2:$ZZ$401, 260, MATCH($B$1, resultados!$A$1:$ZZ$1, 0))</f>
        <v/>
      </c>
      <c r="B266">
        <f>INDEX(resultados!$A$2:$ZZ$401, 260, MATCH($B$2, resultados!$A$1:$ZZ$1, 0))</f>
        <v/>
      </c>
      <c r="C266">
        <f>INDEX(resultados!$A$2:$ZZ$401, 260, MATCH($B$3, resultados!$A$1:$ZZ$1, 0))</f>
        <v/>
      </c>
    </row>
    <row r="267">
      <c r="A267">
        <f>INDEX(resultados!$A$2:$ZZ$401, 261, MATCH($B$1, resultados!$A$1:$ZZ$1, 0))</f>
        <v/>
      </c>
      <c r="B267">
        <f>INDEX(resultados!$A$2:$ZZ$401, 261, MATCH($B$2, resultados!$A$1:$ZZ$1, 0))</f>
        <v/>
      </c>
      <c r="C267">
        <f>INDEX(resultados!$A$2:$ZZ$401, 261, MATCH($B$3, resultados!$A$1:$ZZ$1, 0))</f>
        <v/>
      </c>
    </row>
    <row r="268">
      <c r="A268">
        <f>INDEX(resultados!$A$2:$ZZ$401, 262, MATCH($B$1, resultados!$A$1:$ZZ$1, 0))</f>
        <v/>
      </c>
      <c r="B268">
        <f>INDEX(resultados!$A$2:$ZZ$401, 262, MATCH($B$2, resultados!$A$1:$ZZ$1, 0))</f>
        <v/>
      </c>
      <c r="C268">
        <f>INDEX(resultados!$A$2:$ZZ$401, 262, MATCH($B$3, resultados!$A$1:$ZZ$1, 0))</f>
        <v/>
      </c>
    </row>
    <row r="269">
      <c r="A269">
        <f>INDEX(resultados!$A$2:$ZZ$401, 263, MATCH($B$1, resultados!$A$1:$ZZ$1, 0))</f>
        <v/>
      </c>
      <c r="B269">
        <f>INDEX(resultados!$A$2:$ZZ$401, 263, MATCH($B$2, resultados!$A$1:$ZZ$1, 0))</f>
        <v/>
      </c>
      <c r="C269">
        <f>INDEX(resultados!$A$2:$ZZ$401, 263, MATCH($B$3, resultados!$A$1:$ZZ$1, 0))</f>
        <v/>
      </c>
    </row>
    <row r="270">
      <c r="A270">
        <f>INDEX(resultados!$A$2:$ZZ$401, 264, MATCH($B$1, resultados!$A$1:$ZZ$1, 0))</f>
        <v/>
      </c>
      <c r="B270">
        <f>INDEX(resultados!$A$2:$ZZ$401, 264, MATCH($B$2, resultados!$A$1:$ZZ$1, 0))</f>
        <v/>
      </c>
      <c r="C270">
        <f>INDEX(resultados!$A$2:$ZZ$401, 264, MATCH($B$3, resultados!$A$1:$ZZ$1, 0))</f>
        <v/>
      </c>
    </row>
    <row r="271">
      <c r="A271">
        <f>INDEX(resultados!$A$2:$ZZ$401, 265, MATCH($B$1, resultados!$A$1:$ZZ$1, 0))</f>
        <v/>
      </c>
      <c r="B271">
        <f>INDEX(resultados!$A$2:$ZZ$401, 265, MATCH($B$2, resultados!$A$1:$ZZ$1, 0))</f>
        <v/>
      </c>
      <c r="C271">
        <f>INDEX(resultados!$A$2:$ZZ$401, 265, MATCH($B$3, resultados!$A$1:$ZZ$1, 0))</f>
        <v/>
      </c>
    </row>
    <row r="272">
      <c r="A272">
        <f>INDEX(resultados!$A$2:$ZZ$401, 266, MATCH($B$1, resultados!$A$1:$ZZ$1, 0))</f>
        <v/>
      </c>
      <c r="B272">
        <f>INDEX(resultados!$A$2:$ZZ$401, 266, MATCH($B$2, resultados!$A$1:$ZZ$1, 0))</f>
        <v/>
      </c>
      <c r="C272">
        <f>INDEX(resultados!$A$2:$ZZ$401, 266, MATCH($B$3, resultados!$A$1:$ZZ$1, 0))</f>
        <v/>
      </c>
    </row>
    <row r="273">
      <c r="A273">
        <f>INDEX(resultados!$A$2:$ZZ$401, 267, MATCH($B$1, resultados!$A$1:$ZZ$1, 0))</f>
        <v/>
      </c>
      <c r="B273">
        <f>INDEX(resultados!$A$2:$ZZ$401, 267, MATCH($B$2, resultados!$A$1:$ZZ$1, 0))</f>
        <v/>
      </c>
      <c r="C273">
        <f>INDEX(resultados!$A$2:$ZZ$401, 267, MATCH($B$3, resultados!$A$1:$ZZ$1, 0))</f>
        <v/>
      </c>
    </row>
    <row r="274">
      <c r="A274">
        <f>INDEX(resultados!$A$2:$ZZ$401, 268, MATCH($B$1, resultados!$A$1:$ZZ$1, 0))</f>
        <v/>
      </c>
      <c r="B274">
        <f>INDEX(resultados!$A$2:$ZZ$401, 268, MATCH($B$2, resultados!$A$1:$ZZ$1, 0))</f>
        <v/>
      </c>
      <c r="C274">
        <f>INDEX(resultados!$A$2:$ZZ$401, 268, MATCH($B$3, resultados!$A$1:$ZZ$1, 0))</f>
        <v/>
      </c>
    </row>
    <row r="275">
      <c r="A275">
        <f>INDEX(resultados!$A$2:$ZZ$401, 269, MATCH($B$1, resultados!$A$1:$ZZ$1, 0))</f>
        <v/>
      </c>
      <c r="B275">
        <f>INDEX(resultados!$A$2:$ZZ$401, 269, MATCH($B$2, resultados!$A$1:$ZZ$1, 0))</f>
        <v/>
      </c>
      <c r="C275">
        <f>INDEX(resultados!$A$2:$ZZ$401, 269, MATCH($B$3, resultados!$A$1:$ZZ$1, 0))</f>
        <v/>
      </c>
    </row>
    <row r="276">
      <c r="A276">
        <f>INDEX(resultados!$A$2:$ZZ$401, 270, MATCH($B$1, resultados!$A$1:$ZZ$1, 0))</f>
        <v/>
      </c>
      <c r="B276">
        <f>INDEX(resultados!$A$2:$ZZ$401, 270, MATCH($B$2, resultados!$A$1:$ZZ$1, 0))</f>
        <v/>
      </c>
      <c r="C276">
        <f>INDEX(resultados!$A$2:$ZZ$401, 270, MATCH($B$3, resultados!$A$1:$ZZ$1, 0))</f>
        <v/>
      </c>
    </row>
    <row r="277">
      <c r="A277">
        <f>INDEX(resultados!$A$2:$ZZ$401, 271, MATCH($B$1, resultados!$A$1:$ZZ$1, 0))</f>
        <v/>
      </c>
      <c r="B277">
        <f>INDEX(resultados!$A$2:$ZZ$401, 271, MATCH($B$2, resultados!$A$1:$ZZ$1, 0))</f>
        <v/>
      </c>
      <c r="C277">
        <f>INDEX(resultados!$A$2:$ZZ$401, 271, MATCH($B$3, resultados!$A$1:$ZZ$1, 0))</f>
        <v/>
      </c>
    </row>
    <row r="278">
      <c r="A278">
        <f>INDEX(resultados!$A$2:$ZZ$401, 272, MATCH($B$1, resultados!$A$1:$ZZ$1, 0))</f>
        <v/>
      </c>
      <c r="B278">
        <f>INDEX(resultados!$A$2:$ZZ$401, 272, MATCH($B$2, resultados!$A$1:$ZZ$1, 0))</f>
        <v/>
      </c>
      <c r="C278">
        <f>INDEX(resultados!$A$2:$ZZ$401, 272, MATCH($B$3, resultados!$A$1:$ZZ$1, 0))</f>
        <v/>
      </c>
    </row>
    <row r="279">
      <c r="A279">
        <f>INDEX(resultados!$A$2:$ZZ$401, 273, MATCH($B$1, resultados!$A$1:$ZZ$1, 0))</f>
        <v/>
      </c>
      <c r="B279">
        <f>INDEX(resultados!$A$2:$ZZ$401, 273, MATCH($B$2, resultados!$A$1:$ZZ$1, 0))</f>
        <v/>
      </c>
      <c r="C279">
        <f>INDEX(resultados!$A$2:$ZZ$401, 273, MATCH($B$3, resultados!$A$1:$ZZ$1, 0))</f>
        <v/>
      </c>
    </row>
    <row r="280">
      <c r="A280">
        <f>INDEX(resultados!$A$2:$ZZ$401, 274, MATCH($B$1, resultados!$A$1:$ZZ$1, 0))</f>
        <v/>
      </c>
      <c r="B280">
        <f>INDEX(resultados!$A$2:$ZZ$401, 274, MATCH($B$2, resultados!$A$1:$ZZ$1, 0))</f>
        <v/>
      </c>
      <c r="C280">
        <f>INDEX(resultados!$A$2:$ZZ$401, 274, MATCH($B$3, resultados!$A$1:$ZZ$1, 0))</f>
        <v/>
      </c>
    </row>
    <row r="281">
      <c r="A281">
        <f>INDEX(resultados!$A$2:$ZZ$401, 275, MATCH($B$1, resultados!$A$1:$ZZ$1, 0))</f>
        <v/>
      </c>
      <c r="B281">
        <f>INDEX(resultados!$A$2:$ZZ$401, 275, MATCH($B$2, resultados!$A$1:$ZZ$1, 0))</f>
        <v/>
      </c>
      <c r="C281">
        <f>INDEX(resultados!$A$2:$ZZ$401, 275, MATCH($B$3, resultados!$A$1:$ZZ$1, 0))</f>
        <v/>
      </c>
    </row>
    <row r="282">
      <c r="A282">
        <f>INDEX(resultados!$A$2:$ZZ$401, 276, MATCH($B$1, resultados!$A$1:$ZZ$1, 0))</f>
        <v/>
      </c>
      <c r="B282">
        <f>INDEX(resultados!$A$2:$ZZ$401, 276, MATCH($B$2, resultados!$A$1:$ZZ$1, 0))</f>
        <v/>
      </c>
      <c r="C282">
        <f>INDEX(resultados!$A$2:$ZZ$401, 276, MATCH($B$3, resultados!$A$1:$ZZ$1, 0))</f>
        <v/>
      </c>
    </row>
    <row r="283">
      <c r="A283">
        <f>INDEX(resultados!$A$2:$ZZ$401, 277, MATCH($B$1, resultados!$A$1:$ZZ$1, 0))</f>
        <v/>
      </c>
      <c r="B283">
        <f>INDEX(resultados!$A$2:$ZZ$401, 277, MATCH($B$2, resultados!$A$1:$ZZ$1, 0))</f>
        <v/>
      </c>
      <c r="C283">
        <f>INDEX(resultados!$A$2:$ZZ$401, 277, MATCH($B$3, resultados!$A$1:$ZZ$1, 0))</f>
        <v/>
      </c>
    </row>
    <row r="284">
      <c r="A284">
        <f>INDEX(resultados!$A$2:$ZZ$401, 278, MATCH($B$1, resultados!$A$1:$ZZ$1, 0))</f>
        <v/>
      </c>
      <c r="B284">
        <f>INDEX(resultados!$A$2:$ZZ$401, 278, MATCH($B$2, resultados!$A$1:$ZZ$1, 0))</f>
        <v/>
      </c>
      <c r="C284">
        <f>INDEX(resultados!$A$2:$ZZ$401, 278, MATCH($B$3, resultados!$A$1:$ZZ$1, 0))</f>
        <v/>
      </c>
    </row>
    <row r="285">
      <c r="A285">
        <f>INDEX(resultados!$A$2:$ZZ$401, 279, MATCH($B$1, resultados!$A$1:$ZZ$1, 0))</f>
        <v/>
      </c>
      <c r="B285">
        <f>INDEX(resultados!$A$2:$ZZ$401, 279, MATCH($B$2, resultados!$A$1:$ZZ$1, 0))</f>
        <v/>
      </c>
      <c r="C285">
        <f>INDEX(resultados!$A$2:$ZZ$401, 279, MATCH($B$3, resultados!$A$1:$ZZ$1, 0))</f>
        <v/>
      </c>
    </row>
    <row r="286">
      <c r="A286">
        <f>INDEX(resultados!$A$2:$ZZ$401, 280, MATCH($B$1, resultados!$A$1:$ZZ$1, 0))</f>
        <v/>
      </c>
      <c r="B286">
        <f>INDEX(resultados!$A$2:$ZZ$401, 280, MATCH($B$2, resultados!$A$1:$ZZ$1, 0))</f>
        <v/>
      </c>
      <c r="C286">
        <f>INDEX(resultados!$A$2:$ZZ$401, 280, MATCH($B$3, resultados!$A$1:$ZZ$1, 0))</f>
        <v/>
      </c>
    </row>
    <row r="287">
      <c r="A287">
        <f>INDEX(resultados!$A$2:$ZZ$401, 281, MATCH($B$1, resultados!$A$1:$ZZ$1, 0))</f>
        <v/>
      </c>
      <c r="B287">
        <f>INDEX(resultados!$A$2:$ZZ$401, 281, MATCH($B$2, resultados!$A$1:$ZZ$1, 0))</f>
        <v/>
      </c>
      <c r="C287">
        <f>INDEX(resultados!$A$2:$ZZ$401, 281, MATCH($B$3, resultados!$A$1:$ZZ$1, 0))</f>
        <v/>
      </c>
    </row>
    <row r="288">
      <c r="A288">
        <f>INDEX(resultados!$A$2:$ZZ$401, 282, MATCH($B$1, resultados!$A$1:$ZZ$1, 0))</f>
        <v/>
      </c>
      <c r="B288">
        <f>INDEX(resultados!$A$2:$ZZ$401, 282, MATCH($B$2, resultados!$A$1:$ZZ$1, 0))</f>
        <v/>
      </c>
      <c r="C288">
        <f>INDEX(resultados!$A$2:$ZZ$401, 282, MATCH($B$3, resultados!$A$1:$ZZ$1, 0))</f>
        <v/>
      </c>
    </row>
    <row r="289">
      <c r="A289">
        <f>INDEX(resultados!$A$2:$ZZ$401, 283, MATCH($B$1, resultados!$A$1:$ZZ$1, 0))</f>
        <v/>
      </c>
      <c r="B289">
        <f>INDEX(resultados!$A$2:$ZZ$401, 283, MATCH($B$2, resultados!$A$1:$ZZ$1, 0))</f>
        <v/>
      </c>
      <c r="C289">
        <f>INDEX(resultados!$A$2:$ZZ$401, 283, MATCH($B$3, resultados!$A$1:$ZZ$1, 0))</f>
        <v/>
      </c>
    </row>
    <row r="290">
      <c r="A290">
        <f>INDEX(resultados!$A$2:$ZZ$401, 284, MATCH($B$1, resultados!$A$1:$ZZ$1, 0))</f>
        <v/>
      </c>
      <c r="B290">
        <f>INDEX(resultados!$A$2:$ZZ$401, 284, MATCH($B$2, resultados!$A$1:$ZZ$1, 0))</f>
        <v/>
      </c>
      <c r="C290">
        <f>INDEX(resultados!$A$2:$ZZ$401, 284, MATCH($B$3, resultados!$A$1:$ZZ$1, 0))</f>
        <v/>
      </c>
    </row>
    <row r="291">
      <c r="A291">
        <f>INDEX(resultados!$A$2:$ZZ$401, 285, MATCH($B$1, resultados!$A$1:$ZZ$1, 0))</f>
        <v/>
      </c>
      <c r="B291">
        <f>INDEX(resultados!$A$2:$ZZ$401, 285, MATCH($B$2, resultados!$A$1:$ZZ$1, 0))</f>
        <v/>
      </c>
      <c r="C291">
        <f>INDEX(resultados!$A$2:$ZZ$401, 285, MATCH($B$3, resultados!$A$1:$ZZ$1, 0))</f>
        <v/>
      </c>
    </row>
    <row r="292">
      <c r="A292">
        <f>INDEX(resultados!$A$2:$ZZ$401, 286, MATCH($B$1, resultados!$A$1:$ZZ$1, 0))</f>
        <v/>
      </c>
      <c r="B292">
        <f>INDEX(resultados!$A$2:$ZZ$401, 286, MATCH($B$2, resultados!$A$1:$ZZ$1, 0))</f>
        <v/>
      </c>
      <c r="C292">
        <f>INDEX(resultados!$A$2:$ZZ$401, 286, MATCH($B$3, resultados!$A$1:$ZZ$1, 0))</f>
        <v/>
      </c>
    </row>
    <row r="293">
      <c r="A293">
        <f>INDEX(resultados!$A$2:$ZZ$401, 287, MATCH($B$1, resultados!$A$1:$ZZ$1, 0))</f>
        <v/>
      </c>
      <c r="B293">
        <f>INDEX(resultados!$A$2:$ZZ$401, 287, MATCH($B$2, resultados!$A$1:$ZZ$1, 0))</f>
        <v/>
      </c>
      <c r="C293">
        <f>INDEX(resultados!$A$2:$ZZ$401, 287, MATCH($B$3, resultados!$A$1:$ZZ$1, 0))</f>
        <v/>
      </c>
    </row>
    <row r="294">
      <c r="A294">
        <f>INDEX(resultados!$A$2:$ZZ$401, 288, MATCH($B$1, resultados!$A$1:$ZZ$1, 0))</f>
        <v/>
      </c>
      <c r="B294">
        <f>INDEX(resultados!$A$2:$ZZ$401, 288, MATCH($B$2, resultados!$A$1:$ZZ$1, 0))</f>
        <v/>
      </c>
      <c r="C294">
        <f>INDEX(resultados!$A$2:$ZZ$401, 288, MATCH($B$3, resultados!$A$1:$ZZ$1, 0))</f>
        <v/>
      </c>
    </row>
    <row r="295">
      <c r="A295">
        <f>INDEX(resultados!$A$2:$ZZ$401, 289, MATCH($B$1, resultados!$A$1:$ZZ$1, 0))</f>
        <v/>
      </c>
      <c r="B295">
        <f>INDEX(resultados!$A$2:$ZZ$401, 289, MATCH($B$2, resultados!$A$1:$ZZ$1, 0))</f>
        <v/>
      </c>
      <c r="C295">
        <f>INDEX(resultados!$A$2:$ZZ$401, 289, MATCH($B$3, resultados!$A$1:$ZZ$1, 0))</f>
        <v/>
      </c>
    </row>
    <row r="296">
      <c r="A296">
        <f>INDEX(resultados!$A$2:$ZZ$401, 290, MATCH($B$1, resultados!$A$1:$ZZ$1, 0))</f>
        <v/>
      </c>
      <c r="B296">
        <f>INDEX(resultados!$A$2:$ZZ$401, 290, MATCH($B$2, resultados!$A$1:$ZZ$1, 0))</f>
        <v/>
      </c>
      <c r="C296">
        <f>INDEX(resultados!$A$2:$ZZ$401, 290, MATCH($B$3, resultados!$A$1:$ZZ$1, 0))</f>
        <v/>
      </c>
    </row>
    <row r="297">
      <c r="A297">
        <f>INDEX(resultados!$A$2:$ZZ$401, 291, MATCH($B$1, resultados!$A$1:$ZZ$1, 0))</f>
        <v/>
      </c>
      <c r="B297">
        <f>INDEX(resultados!$A$2:$ZZ$401, 291, MATCH($B$2, resultados!$A$1:$ZZ$1, 0))</f>
        <v/>
      </c>
      <c r="C297">
        <f>INDEX(resultados!$A$2:$ZZ$401, 291, MATCH($B$3, resultados!$A$1:$ZZ$1, 0))</f>
        <v/>
      </c>
    </row>
    <row r="298">
      <c r="A298">
        <f>INDEX(resultados!$A$2:$ZZ$401, 292, MATCH($B$1, resultados!$A$1:$ZZ$1, 0))</f>
        <v/>
      </c>
      <c r="B298">
        <f>INDEX(resultados!$A$2:$ZZ$401, 292, MATCH($B$2, resultados!$A$1:$ZZ$1, 0))</f>
        <v/>
      </c>
      <c r="C298">
        <f>INDEX(resultados!$A$2:$ZZ$401, 292, MATCH($B$3, resultados!$A$1:$ZZ$1, 0))</f>
        <v/>
      </c>
    </row>
    <row r="299">
      <c r="A299">
        <f>INDEX(resultados!$A$2:$ZZ$401, 293, MATCH($B$1, resultados!$A$1:$ZZ$1, 0))</f>
        <v/>
      </c>
      <c r="B299">
        <f>INDEX(resultados!$A$2:$ZZ$401, 293, MATCH($B$2, resultados!$A$1:$ZZ$1, 0))</f>
        <v/>
      </c>
      <c r="C299">
        <f>INDEX(resultados!$A$2:$ZZ$401, 293, MATCH($B$3, resultados!$A$1:$ZZ$1, 0))</f>
        <v/>
      </c>
    </row>
    <row r="300">
      <c r="A300">
        <f>INDEX(resultados!$A$2:$ZZ$401, 294, MATCH($B$1, resultados!$A$1:$ZZ$1, 0))</f>
        <v/>
      </c>
      <c r="B300">
        <f>INDEX(resultados!$A$2:$ZZ$401, 294, MATCH($B$2, resultados!$A$1:$ZZ$1, 0))</f>
        <v/>
      </c>
      <c r="C300">
        <f>INDEX(resultados!$A$2:$ZZ$401, 294, MATCH($B$3, resultados!$A$1:$ZZ$1, 0))</f>
        <v/>
      </c>
    </row>
    <row r="301">
      <c r="A301">
        <f>INDEX(resultados!$A$2:$ZZ$401, 295, MATCH($B$1, resultados!$A$1:$ZZ$1, 0))</f>
        <v/>
      </c>
      <c r="B301">
        <f>INDEX(resultados!$A$2:$ZZ$401, 295, MATCH($B$2, resultados!$A$1:$ZZ$1, 0))</f>
        <v/>
      </c>
      <c r="C301">
        <f>INDEX(resultados!$A$2:$ZZ$401, 295, MATCH($B$3, resultados!$A$1:$ZZ$1, 0))</f>
        <v/>
      </c>
    </row>
    <row r="302">
      <c r="A302">
        <f>INDEX(resultados!$A$2:$ZZ$401, 296, MATCH($B$1, resultados!$A$1:$ZZ$1, 0))</f>
        <v/>
      </c>
      <c r="B302">
        <f>INDEX(resultados!$A$2:$ZZ$401, 296, MATCH($B$2, resultados!$A$1:$ZZ$1, 0))</f>
        <v/>
      </c>
      <c r="C302">
        <f>INDEX(resultados!$A$2:$ZZ$401, 296, MATCH($B$3, resultados!$A$1:$ZZ$1, 0))</f>
        <v/>
      </c>
    </row>
    <row r="303">
      <c r="A303">
        <f>INDEX(resultados!$A$2:$ZZ$401, 297, MATCH($B$1, resultados!$A$1:$ZZ$1, 0))</f>
        <v/>
      </c>
      <c r="B303">
        <f>INDEX(resultados!$A$2:$ZZ$401, 297, MATCH($B$2, resultados!$A$1:$ZZ$1, 0))</f>
        <v/>
      </c>
      <c r="C303">
        <f>INDEX(resultados!$A$2:$ZZ$401, 297, MATCH($B$3, resultados!$A$1:$ZZ$1, 0))</f>
        <v/>
      </c>
    </row>
    <row r="304">
      <c r="A304">
        <f>INDEX(resultados!$A$2:$ZZ$401, 298, MATCH($B$1, resultados!$A$1:$ZZ$1, 0))</f>
        <v/>
      </c>
      <c r="B304">
        <f>INDEX(resultados!$A$2:$ZZ$401, 298, MATCH($B$2, resultados!$A$1:$ZZ$1, 0))</f>
        <v/>
      </c>
      <c r="C304">
        <f>INDEX(resultados!$A$2:$ZZ$401, 298, MATCH($B$3, resultados!$A$1:$ZZ$1, 0))</f>
        <v/>
      </c>
    </row>
    <row r="305">
      <c r="A305">
        <f>INDEX(resultados!$A$2:$ZZ$401, 299, MATCH($B$1, resultados!$A$1:$ZZ$1, 0))</f>
        <v/>
      </c>
      <c r="B305">
        <f>INDEX(resultados!$A$2:$ZZ$401, 299, MATCH($B$2, resultados!$A$1:$ZZ$1, 0))</f>
        <v/>
      </c>
      <c r="C305">
        <f>INDEX(resultados!$A$2:$ZZ$401, 299, MATCH($B$3, resultados!$A$1:$ZZ$1, 0))</f>
        <v/>
      </c>
    </row>
    <row r="306">
      <c r="A306">
        <f>INDEX(resultados!$A$2:$ZZ$401, 300, MATCH($B$1, resultados!$A$1:$ZZ$1, 0))</f>
        <v/>
      </c>
      <c r="B306">
        <f>INDEX(resultados!$A$2:$ZZ$401, 300, MATCH($B$2, resultados!$A$1:$ZZ$1, 0))</f>
        <v/>
      </c>
      <c r="C306">
        <f>INDEX(resultados!$A$2:$ZZ$401, 300, MATCH($B$3, resultados!$A$1:$ZZ$1, 0))</f>
        <v/>
      </c>
    </row>
    <row r="307">
      <c r="A307">
        <f>INDEX(resultados!$A$2:$ZZ$401, 301, MATCH($B$1, resultados!$A$1:$ZZ$1, 0))</f>
        <v/>
      </c>
      <c r="B307">
        <f>INDEX(resultados!$A$2:$ZZ$401, 301, MATCH($B$2, resultados!$A$1:$ZZ$1, 0))</f>
        <v/>
      </c>
      <c r="C307">
        <f>INDEX(resultados!$A$2:$ZZ$401, 301, MATCH($B$3, resultados!$A$1:$ZZ$1, 0))</f>
        <v/>
      </c>
    </row>
    <row r="308">
      <c r="A308">
        <f>INDEX(resultados!$A$2:$ZZ$401, 302, MATCH($B$1, resultados!$A$1:$ZZ$1, 0))</f>
        <v/>
      </c>
      <c r="B308">
        <f>INDEX(resultados!$A$2:$ZZ$401, 302, MATCH($B$2, resultados!$A$1:$ZZ$1, 0))</f>
        <v/>
      </c>
      <c r="C308">
        <f>INDEX(resultados!$A$2:$ZZ$401, 302, MATCH($B$3, resultados!$A$1:$ZZ$1, 0))</f>
        <v/>
      </c>
    </row>
    <row r="309">
      <c r="A309">
        <f>INDEX(resultados!$A$2:$ZZ$401, 303, MATCH($B$1, resultados!$A$1:$ZZ$1, 0))</f>
        <v/>
      </c>
      <c r="B309">
        <f>INDEX(resultados!$A$2:$ZZ$401, 303, MATCH($B$2, resultados!$A$1:$ZZ$1, 0))</f>
        <v/>
      </c>
      <c r="C309">
        <f>INDEX(resultados!$A$2:$ZZ$401, 303, MATCH($B$3, resultados!$A$1:$ZZ$1, 0))</f>
        <v/>
      </c>
    </row>
    <row r="310">
      <c r="A310">
        <f>INDEX(resultados!$A$2:$ZZ$401, 304, MATCH($B$1, resultados!$A$1:$ZZ$1, 0))</f>
        <v/>
      </c>
      <c r="B310">
        <f>INDEX(resultados!$A$2:$ZZ$401, 304, MATCH($B$2, resultados!$A$1:$ZZ$1, 0))</f>
        <v/>
      </c>
      <c r="C310">
        <f>INDEX(resultados!$A$2:$ZZ$401, 304, MATCH($B$3, resultados!$A$1:$ZZ$1, 0))</f>
        <v/>
      </c>
    </row>
    <row r="311">
      <c r="A311">
        <f>INDEX(resultados!$A$2:$ZZ$401, 305, MATCH($B$1, resultados!$A$1:$ZZ$1, 0))</f>
        <v/>
      </c>
      <c r="B311">
        <f>INDEX(resultados!$A$2:$ZZ$401, 305, MATCH($B$2, resultados!$A$1:$ZZ$1, 0))</f>
        <v/>
      </c>
      <c r="C311">
        <f>INDEX(resultados!$A$2:$ZZ$401, 305, MATCH($B$3, resultados!$A$1:$ZZ$1, 0))</f>
        <v/>
      </c>
    </row>
    <row r="312">
      <c r="A312">
        <f>INDEX(resultados!$A$2:$ZZ$401, 306, MATCH($B$1, resultados!$A$1:$ZZ$1, 0))</f>
        <v/>
      </c>
      <c r="B312">
        <f>INDEX(resultados!$A$2:$ZZ$401, 306, MATCH($B$2, resultados!$A$1:$ZZ$1, 0))</f>
        <v/>
      </c>
      <c r="C312">
        <f>INDEX(resultados!$A$2:$ZZ$401, 306, MATCH($B$3, resultados!$A$1:$ZZ$1, 0))</f>
        <v/>
      </c>
    </row>
    <row r="313">
      <c r="A313">
        <f>INDEX(resultados!$A$2:$ZZ$401, 307, MATCH($B$1, resultados!$A$1:$ZZ$1, 0))</f>
        <v/>
      </c>
      <c r="B313">
        <f>INDEX(resultados!$A$2:$ZZ$401, 307, MATCH($B$2, resultados!$A$1:$ZZ$1, 0))</f>
        <v/>
      </c>
      <c r="C313">
        <f>INDEX(resultados!$A$2:$ZZ$401, 307, MATCH($B$3, resultados!$A$1:$ZZ$1, 0))</f>
        <v/>
      </c>
    </row>
    <row r="314">
      <c r="A314">
        <f>INDEX(resultados!$A$2:$ZZ$401, 308, MATCH($B$1, resultados!$A$1:$ZZ$1, 0))</f>
        <v/>
      </c>
      <c r="B314">
        <f>INDEX(resultados!$A$2:$ZZ$401, 308, MATCH($B$2, resultados!$A$1:$ZZ$1, 0))</f>
        <v/>
      </c>
      <c r="C314">
        <f>INDEX(resultados!$A$2:$ZZ$401, 308, MATCH($B$3, resultados!$A$1:$ZZ$1, 0))</f>
        <v/>
      </c>
    </row>
    <row r="315">
      <c r="A315">
        <f>INDEX(resultados!$A$2:$ZZ$401, 309, MATCH($B$1, resultados!$A$1:$ZZ$1, 0))</f>
        <v/>
      </c>
      <c r="B315">
        <f>INDEX(resultados!$A$2:$ZZ$401, 309, MATCH($B$2, resultados!$A$1:$ZZ$1, 0))</f>
        <v/>
      </c>
      <c r="C315">
        <f>INDEX(resultados!$A$2:$ZZ$401, 309, MATCH($B$3, resultados!$A$1:$ZZ$1, 0))</f>
        <v/>
      </c>
    </row>
    <row r="316">
      <c r="A316">
        <f>INDEX(resultados!$A$2:$ZZ$401, 310, MATCH($B$1, resultados!$A$1:$ZZ$1, 0))</f>
        <v/>
      </c>
      <c r="B316">
        <f>INDEX(resultados!$A$2:$ZZ$401, 310, MATCH($B$2, resultados!$A$1:$ZZ$1, 0))</f>
        <v/>
      </c>
      <c r="C316">
        <f>INDEX(resultados!$A$2:$ZZ$401, 310, MATCH($B$3, resultados!$A$1:$ZZ$1, 0))</f>
        <v/>
      </c>
    </row>
    <row r="317">
      <c r="A317">
        <f>INDEX(resultados!$A$2:$ZZ$401, 311, MATCH($B$1, resultados!$A$1:$ZZ$1, 0))</f>
        <v/>
      </c>
      <c r="B317">
        <f>INDEX(resultados!$A$2:$ZZ$401, 311, MATCH($B$2, resultados!$A$1:$ZZ$1, 0))</f>
        <v/>
      </c>
      <c r="C317">
        <f>INDEX(resultados!$A$2:$ZZ$401, 311, MATCH($B$3, resultados!$A$1:$ZZ$1, 0))</f>
        <v/>
      </c>
    </row>
    <row r="318">
      <c r="A318">
        <f>INDEX(resultados!$A$2:$ZZ$401, 312, MATCH($B$1, resultados!$A$1:$ZZ$1, 0))</f>
        <v/>
      </c>
      <c r="B318">
        <f>INDEX(resultados!$A$2:$ZZ$401, 312, MATCH($B$2, resultados!$A$1:$ZZ$1, 0))</f>
        <v/>
      </c>
      <c r="C318">
        <f>INDEX(resultados!$A$2:$ZZ$401, 312, MATCH($B$3, resultados!$A$1:$ZZ$1, 0))</f>
        <v/>
      </c>
    </row>
    <row r="319">
      <c r="A319">
        <f>INDEX(resultados!$A$2:$ZZ$401, 313, MATCH($B$1, resultados!$A$1:$ZZ$1, 0))</f>
        <v/>
      </c>
      <c r="B319">
        <f>INDEX(resultados!$A$2:$ZZ$401, 313, MATCH($B$2, resultados!$A$1:$ZZ$1, 0))</f>
        <v/>
      </c>
      <c r="C319">
        <f>INDEX(resultados!$A$2:$ZZ$401, 313, MATCH($B$3, resultados!$A$1:$ZZ$1, 0))</f>
        <v/>
      </c>
    </row>
    <row r="320">
      <c r="A320">
        <f>INDEX(resultados!$A$2:$ZZ$401, 314, MATCH($B$1, resultados!$A$1:$ZZ$1, 0))</f>
        <v/>
      </c>
      <c r="B320">
        <f>INDEX(resultados!$A$2:$ZZ$401, 314, MATCH($B$2, resultados!$A$1:$ZZ$1, 0))</f>
        <v/>
      </c>
      <c r="C320">
        <f>INDEX(resultados!$A$2:$ZZ$401, 314, MATCH($B$3, resultados!$A$1:$ZZ$1, 0))</f>
        <v/>
      </c>
    </row>
    <row r="321">
      <c r="A321">
        <f>INDEX(resultados!$A$2:$ZZ$401, 315, MATCH($B$1, resultados!$A$1:$ZZ$1, 0))</f>
        <v/>
      </c>
      <c r="B321">
        <f>INDEX(resultados!$A$2:$ZZ$401, 315, MATCH($B$2, resultados!$A$1:$ZZ$1, 0))</f>
        <v/>
      </c>
      <c r="C321">
        <f>INDEX(resultados!$A$2:$ZZ$401, 315, MATCH($B$3, resultados!$A$1:$ZZ$1, 0))</f>
        <v/>
      </c>
    </row>
    <row r="322">
      <c r="A322">
        <f>INDEX(resultados!$A$2:$ZZ$401, 316, MATCH($B$1, resultados!$A$1:$ZZ$1, 0))</f>
        <v/>
      </c>
      <c r="B322">
        <f>INDEX(resultados!$A$2:$ZZ$401, 316, MATCH($B$2, resultados!$A$1:$ZZ$1, 0))</f>
        <v/>
      </c>
      <c r="C322">
        <f>INDEX(resultados!$A$2:$ZZ$401, 316, MATCH($B$3, resultados!$A$1:$ZZ$1, 0))</f>
        <v/>
      </c>
    </row>
    <row r="323">
      <c r="A323">
        <f>INDEX(resultados!$A$2:$ZZ$401, 317, MATCH($B$1, resultados!$A$1:$ZZ$1, 0))</f>
        <v/>
      </c>
      <c r="B323">
        <f>INDEX(resultados!$A$2:$ZZ$401, 317, MATCH($B$2, resultados!$A$1:$ZZ$1, 0))</f>
        <v/>
      </c>
      <c r="C323">
        <f>INDEX(resultados!$A$2:$ZZ$401, 317, MATCH($B$3, resultados!$A$1:$ZZ$1, 0))</f>
        <v/>
      </c>
    </row>
    <row r="324">
      <c r="A324">
        <f>INDEX(resultados!$A$2:$ZZ$401, 318, MATCH($B$1, resultados!$A$1:$ZZ$1, 0))</f>
        <v/>
      </c>
      <c r="B324">
        <f>INDEX(resultados!$A$2:$ZZ$401, 318, MATCH($B$2, resultados!$A$1:$ZZ$1, 0))</f>
        <v/>
      </c>
      <c r="C324">
        <f>INDEX(resultados!$A$2:$ZZ$401, 318, MATCH($B$3, resultados!$A$1:$ZZ$1, 0))</f>
        <v/>
      </c>
    </row>
    <row r="325">
      <c r="A325">
        <f>INDEX(resultados!$A$2:$ZZ$401, 319, MATCH($B$1, resultados!$A$1:$ZZ$1, 0))</f>
        <v/>
      </c>
      <c r="B325">
        <f>INDEX(resultados!$A$2:$ZZ$401, 319, MATCH($B$2, resultados!$A$1:$ZZ$1, 0))</f>
        <v/>
      </c>
      <c r="C325">
        <f>INDEX(resultados!$A$2:$ZZ$401, 319, MATCH($B$3, resultados!$A$1:$ZZ$1, 0))</f>
        <v/>
      </c>
    </row>
    <row r="326">
      <c r="A326">
        <f>INDEX(resultados!$A$2:$ZZ$401, 320, MATCH($B$1, resultados!$A$1:$ZZ$1, 0))</f>
        <v/>
      </c>
      <c r="B326">
        <f>INDEX(resultados!$A$2:$ZZ$401, 320, MATCH($B$2, resultados!$A$1:$ZZ$1, 0))</f>
        <v/>
      </c>
      <c r="C326">
        <f>INDEX(resultados!$A$2:$ZZ$401, 320, MATCH($B$3, resultados!$A$1:$ZZ$1, 0))</f>
        <v/>
      </c>
    </row>
    <row r="327">
      <c r="A327">
        <f>INDEX(resultados!$A$2:$ZZ$401, 321, MATCH($B$1, resultados!$A$1:$ZZ$1, 0))</f>
        <v/>
      </c>
      <c r="B327">
        <f>INDEX(resultados!$A$2:$ZZ$401, 321, MATCH($B$2, resultados!$A$1:$ZZ$1, 0))</f>
        <v/>
      </c>
      <c r="C327">
        <f>INDEX(resultados!$A$2:$ZZ$401, 321, MATCH($B$3, resultados!$A$1:$ZZ$1, 0))</f>
        <v/>
      </c>
    </row>
    <row r="328">
      <c r="A328">
        <f>INDEX(resultados!$A$2:$ZZ$401, 322, MATCH($B$1, resultados!$A$1:$ZZ$1, 0))</f>
        <v/>
      </c>
      <c r="B328">
        <f>INDEX(resultados!$A$2:$ZZ$401, 322, MATCH($B$2, resultados!$A$1:$ZZ$1, 0))</f>
        <v/>
      </c>
      <c r="C328">
        <f>INDEX(resultados!$A$2:$ZZ$401, 322, MATCH($B$3, resultados!$A$1:$ZZ$1, 0))</f>
        <v/>
      </c>
    </row>
    <row r="329">
      <c r="A329">
        <f>INDEX(resultados!$A$2:$ZZ$401, 323, MATCH($B$1, resultados!$A$1:$ZZ$1, 0))</f>
        <v/>
      </c>
      <c r="B329">
        <f>INDEX(resultados!$A$2:$ZZ$401, 323, MATCH($B$2, resultados!$A$1:$ZZ$1, 0))</f>
        <v/>
      </c>
      <c r="C329">
        <f>INDEX(resultados!$A$2:$ZZ$401, 323, MATCH($B$3, resultados!$A$1:$ZZ$1, 0))</f>
        <v/>
      </c>
    </row>
    <row r="330">
      <c r="A330">
        <f>INDEX(resultados!$A$2:$ZZ$401, 324, MATCH($B$1, resultados!$A$1:$ZZ$1, 0))</f>
        <v/>
      </c>
      <c r="B330">
        <f>INDEX(resultados!$A$2:$ZZ$401, 324, MATCH($B$2, resultados!$A$1:$ZZ$1, 0))</f>
        <v/>
      </c>
      <c r="C330">
        <f>INDEX(resultados!$A$2:$ZZ$401, 324, MATCH($B$3, resultados!$A$1:$ZZ$1, 0))</f>
        <v/>
      </c>
    </row>
    <row r="331">
      <c r="A331">
        <f>INDEX(resultados!$A$2:$ZZ$401, 325, MATCH($B$1, resultados!$A$1:$ZZ$1, 0))</f>
        <v/>
      </c>
      <c r="B331">
        <f>INDEX(resultados!$A$2:$ZZ$401, 325, MATCH($B$2, resultados!$A$1:$ZZ$1, 0))</f>
        <v/>
      </c>
      <c r="C331">
        <f>INDEX(resultados!$A$2:$ZZ$401, 325, MATCH($B$3, resultados!$A$1:$ZZ$1, 0))</f>
        <v/>
      </c>
    </row>
    <row r="332">
      <c r="A332">
        <f>INDEX(resultados!$A$2:$ZZ$401, 326, MATCH($B$1, resultados!$A$1:$ZZ$1, 0))</f>
        <v/>
      </c>
      <c r="B332">
        <f>INDEX(resultados!$A$2:$ZZ$401, 326, MATCH($B$2, resultados!$A$1:$ZZ$1, 0))</f>
        <v/>
      </c>
      <c r="C332">
        <f>INDEX(resultados!$A$2:$ZZ$401, 326, MATCH($B$3, resultados!$A$1:$ZZ$1, 0))</f>
        <v/>
      </c>
    </row>
    <row r="333">
      <c r="A333">
        <f>INDEX(resultados!$A$2:$ZZ$401, 327, MATCH($B$1, resultados!$A$1:$ZZ$1, 0))</f>
        <v/>
      </c>
      <c r="B333">
        <f>INDEX(resultados!$A$2:$ZZ$401, 327, MATCH($B$2, resultados!$A$1:$ZZ$1, 0))</f>
        <v/>
      </c>
      <c r="C333">
        <f>INDEX(resultados!$A$2:$ZZ$401, 327, MATCH($B$3, resultados!$A$1:$ZZ$1, 0))</f>
        <v/>
      </c>
    </row>
    <row r="334">
      <c r="A334">
        <f>INDEX(resultados!$A$2:$ZZ$401, 328, MATCH($B$1, resultados!$A$1:$ZZ$1, 0))</f>
        <v/>
      </c>
      <c r="B334">
        <f>INDEX(resultados!$A$2:$ZZ$401, 328, MATCH($B$2, resultados!$A$1:$ZZ$1, 0))</f>
        <v/>
      </c>
      <c r="C334">
        <f>INDEX(resultados!$A$2:$ZZ$401, 328, MATCH($B$3, resultados!$A$1:$ZZ$1, 0))</f>
        <v/>
      </c>
    </row>
    <row r="335">
      <c r="A335">
        <f>INDEX(resultados!$A$2:$ZZ$401, 329, MATCH($B$1, resultados!$A$1:$ZZ$1, 0))</f>
        <v/>
      </c>
      <c r="B335">
        <f>INDEX(resultados!$A$2:$ZZ$401, 329, MATCH($B$2, resultados!$A$1:$ZZ$1, 0))</f>
        <v/>
      </c>
      <c r="C335">
        <f>INDEX(resultados!$A$2:$ZZ$401, 329, MATCH($B$3, resultados!$A$1:$ZZ$1, 0))</f>
        <v/>
      </c>
    </row>
    <row r="336">
      <c r="A336">
        <f>INDEX(resultados!$A$2:$ZZ$401, 330, MATCH($B$1, resultados!$A$1:$ZZ$1, 0))</f>
        <v/>
      </c>
      <c r="B336">
        <f>INDEX(resultados!$A$2:$ZZ$401, 330, MATCH($B$2, resultados!$A$1:$ZZ$1, 0))</f>
        <v/>
      </c>
      <c r="C336">
        <f>INDEX(resultados!$A$2:$ZZ$401, 330, MATCH($B$3, resultados!$A$1:$ZZ$1, 0))</f>
        <v/>
      </c>
    </row>
    <row r="337">
      <c r="A337">
        <f>INDEX(resultados!$A$2:$ZZ$401, 331, MATCH($B$1, resultados!$A$1:$ZZ$1, 0))</f>
        <v/>
      </c>
      <c r="B337">
        <f>INDEX(resultados!$A$2:$ZZ$401, 331, MATCH($B$2, resultados!$A$1:$ZZ$1, 0))</f>
        <v/>
      </c>
      <c r="C337">
        <f>INDEX(resultados!$A$2:$ZZ$401, 331, MATCH($B$3, resultados!$A$1:$ZZ$1, 0))</f>
        <v/>
      </c>
    </row>
    <row r="338">
      <c r="A338">
        <f>INDEX(resultados!$A$2:$ZZ$401, 332, MATCH($B$1, resultados!$A$1:$ZZ$1, 0))</f>
        <v/>
      </c>
      <c r="B338">
        <f>INDEX(resultados!$A$2:$ZZ$401, 332, MATCH($B$2, resultados!$A$1:$ZZ$1, 0))</f>
        <v/>
      </c>
      <c r="C338">
        <f>INDEX(resultados!$A$2:$ZZ$401, 332, MATCH($B$3, resultados!$A$1:$ZZ$1, 0))</f>
        <v/>
      </c>
    </row>
    <row r="339">
      <c r="A339">
        <f>INDEX(resultados!$A$2:$ZZ$401, 333, MATCH($B$1, resultados!$A$1:$ZZ$1, 0))</f>
        <v/>
      </c>
      <c r="B339">
        <f>INDEX(resultados!$A$2:$ZZ$401, 333, MATCH($B$2, resultados!$A$1:$ZZ$1, 0))</f>
        <v/>
      </c>
      <c r="C339">
        <f>INDEX(resultados!$A$2:$ZZ$401, 333, MATCH($B$3, resultados!$A$1:$ZZ$1, 0))</f>
        <v/>
      </c>
    </row>
    <row r="340">
      <c r="A340">
        <f>INDEX(resultados!$A$2:$ZZ$401, 334, MATCH($B$1, resultados!$A$1:$ZZ$1, 0))</f>
        <v/>
      </c>
      <c r="B340">
        <f>INDEX(resultados!$A$2:$ZZ$401, 334, MATCH($B$2, resultados!$A$1:$ZZ$1, 0))</f>
        <v/>
      </c>
      <c r="C340">
        <f>INDEX(resultados!$A$2:$ZZ$401, 334, MATCH($B$3, resultados!$A$1:$ZZ$1, 0))</f>
        <v/>
      </c>
    </row>
    <row r="341">
      <c r="A341">
        <f>INDEX(resultados!$A$2:$ZZ$401, 335, MATCH($B$1, resultados!$A$1:$ZZ$1, 0))</f>
        <v/>
      </c>
      <c r="B341">
        <f>INDEX(resultados!$A$2:$ZZ$401, 335, MATCH($B$2, resultados!$A$1:$ZZ$1, 0))</f>
        <v/>
      </c>
      <c r="C341">
        <f>INDEX(resultados!$A$2:$ZZ$401, 335, MATCH($B$3, resultados!$A$1:$ZZ$1, 0))</f>
        <v/>
      </c>
    </row>
    <row r="342">
      <c r="A342">
        <f>INDEX(resultados!$A$2:$ZZ$401, 336, MATCH($B$1, resultados!$A$1:$ZZ$1, 0))</f>
        <v/>
      </c>
      <c r="B342">
        <f>INDEX(resultados!$A$2:$ZZ$401, 336, MATCH($B$2, resultados!$A$1:$ZZ$1, 0))</f>
        <v/>
      </c>
      <c r="C342">
        <f>INDEX(resultados!$A$2:$ZZ$401, 336, MATCH($B$3, resultados!$A$1:$ZZ$1, 0))</f>
        <v/>
      </c>
    </row>
    <row r="343">
      <c r="A343">
        <f>INDEX(resultados!$A$2:$ZZ$401, 337, MATCH($B$1, resultados!$A$1:$ZZ$1, 0))</f>
        <v/>
      </c>
      <c r="B343">
        <f>INDEX(resultados!$A$2:$ZZ$401, 337, MATCH($B$2, resultados!$A$1:$ZZ$1, 0))</f>
        <v/>
      </c>
      <c r="C343">
        <f>INDEX(resultados!$A$2:$ZZ$401, 337, MATCH($B$3, resultados!$A$1:$ZZ$1, 0))</f>
        <v/>
      </c>
    </row>
    <row r="344">
      <c r="A344">
        <f>INDEX(resultados!$A$2:$ZZ$401, 338, MATCH($B$1, resultados!$A$1:$ZZ$1, 0))</f>
        <v/>
      </c>
      <c r="B344">
        <f>INDEX(resultados!$A$2:$ZZ$401, 338, MATCH($B$2, resultados!$A$1:$ZZ$1, 0))</f>
        <v/>
      </c>
      <c r="C344">
        <f>INDEX(resultados!$A$2:$ZZ$401, 338, MATCH($B$3, resultados!$A$1:$ZZ$1, 0))</f>
        <v/>
      </c>
    </row>
    <row r="345">
      <c r="A345">
        <f>INDEX(resultados!$A$2:$ZZ$401, 339, MATCH($B$1, resultados!$A$1:$ZZ$1, 0))</f>
        <v/>
      </c>
      <c r="B345">
        <f>INDEX(resultados!$A$2:$ZZ$401, 339, MATCH($B$2, resultados!$A$1:$ZZ$1, 0))</f>
        <v/>
      </c>
      <c r="C345">
        <f>INDEX(resultados!$A$2:$ZZ$401, 339, MATCH($B$3, resultados!$A$1:$ZZ$1, 0))</f>
        <v/>
      </c>
    </row>
    <row r="346">
      <c r="A346">
        <f>INDEX(resultados!$A$2:$ZZ$401, 340, MATCH($B$1, resultados!$A$1:$ZZ$1, 0))</f>
        <v/>
      </c>
      <c r="B346">
        <f>INDEX(resultados!$A$2:$ZZ$401, 340, MATCH($B$2, resultados!$A$1:$ZZ$1, 0))</f>
        <v/>
      </c>
      <c r="C346">
        <f>INDEX(resultados!$A$2:$ZZ$401, 340, MATCH($B$3, resultados!$A$1:$ZZ$1, 0))</f>
        <v/>
      </c>
    </row>
    <row r="347">
      <c r="A347">
        <f>INDEX(resultados!$A$2:$ZZ$401, 341, MATCH($B$1, resultados!$A$1:$ZZ$1, 0))</f>
        <v/>
      </c>
      <c r="B347">
        <f>INDEX(resultados!$A$2:$ZZ$401, 341, MATCH($B$2, resultados!$A$1:$ZZ$1, 0))</f>
        <v/>
      </c>
      <c r="C347">
        <f>INDEX(resultados!$A$2:$ZZ$401, 341, MATCH($B$3, resultados!$A$1:$ZZ$1, 0))</f>
        <v/>
      </c>
    </row>
    <row r="348">
      <c r="A348">
        <f>INDEX(resultados!$A$2:$ZZ$401, 342, MATCH($B$1, resultados!$A$1:$ZZ$1, 0))</f>
        <v/>
      </c>
      <c r="B348">
        <f>INDEX(resultados!$A$2:$ZZ$401, 342, MATCH($B$2, resultados!$A$1:$ZZ$1, 0))</f>
        <v/>
      </c>
      <c r="C348">
        <f>INDEX(resultados!$A$2:$ZZ$401, 342, MATCH($B$3, resultados!$A$1:$ZZ$1, 0))</f>
        <v/>
      </c>
    </row>
    <row r="349">
      <c r="A349">
        <f>INDEX(resultados!$A$2:$ZZ$401, 343, MATCH($B$1, resultados!$A$1:$ZZ$1, 0))</f>
        <v/>
      </c>
      <c r="B349">
        <f>INDEX(resultados!$A$2:$ZZ$401, 343, MATCH($B$2, resultados!$A$1:$ZZ$1, 0))</f>
        <v/>
      </c>
      <c r="C349">
        <f>INDEX(resultados!$A$2:$ZZ$401, 343, MATCH($B$3, resultados!$A$1:$ZZ$1, 0))</f>
        <v/>
      </c>
    </row>
    <row r="350">
      <c r="A350">
        <f>INDEX(resultados!$A$2:$ZZ$401, 344, MATCH($B$1, resultados!$A$1:$ZZ$1, 0))</f>
        <v/>
      </c>
      <c r="B350">
        <f>INDEX(resultados!$A$2:$ZZ$401, 344, MATCH($B$2, resultados!$A$1:$ZZ$1, 0))</f>
        <v/>
      </c>
      <c r="C350">
        <f>INDEX(resultados!$A$2:$ZZ$401, 344, MATCH($B$3, resultados!$A$1:$ZZ$1, 0))</f>
        <v/>
      </c>
    </row>
    <row r="351">
      <c r="A351">
        <f>INDEX(resultados!$A$2:$ZZ$401, 345, MATCH($B$1, resultados!$A$1:$ZZ$1, 0))</f>
        <v/>
      </c>
      <c r="B351">
        <f>INDEX(resultados!$A$2:$ZZ$401, 345, MATCH($B$2, resultados!$A$1:$ZZ$1, 0))</f>
        <v/>
      </c>
      <c r="C351">
        <f>INDEX(resultados!$A$2:$ZZ$401, 345, MATCH($B$3, resultados!$A$1:$ZZ$1, 0))</f>
        <v/>
      </c>
    </row>
    <row r="352">
      <c r="A352">
        <f>INDEX(resultados!$A$2:$ZZ$401, 346, MATCH($B$1, resultados!$A$1:$ZZ$1, 0))</f>
        <v/>
      </c>
      <c r="B352">
        <f>INDEX(resultados!$A$2:$ZZ$401, 346, MATCH($B$2, resultados!$A$1:$ZZ$1, 0))</f>
        <v/>
      </c>
      <c r="C352">
        <f>INDEX(resultados!$A$2:$ZZ$401, 346, MATCH($B$3, resultados!$A$1:$ZZ$1, 0))</f>
        <v/>
      </c>
    </row>
    <row r="353">
      <c r="A353">
        <f>INDEX(resultados!$A$2:$ZZ$401, 347, MATCH($B$1, resultados!$A$1:$ZZ$1, 0))</f>
        <v/>
      </c>
      <c r="B353">
        <f>INDEX(resultados!$A$2:$ZZ$401, 347, MATCH($B$2, resultados!$A$1:$ZZ$1, 0))</f>
        <v/>
      </c>
      <c r="C353">
        <f>INDEX(resultados!$A$2:$ZZ$401, 347, MATCH($B$3, resultados!$A$1:$ZZ$1, 0))</f>
        <v/>
      </c>
    </row>
    <row r="354">
      <c r="A354">
        <f>INDEX(resultados!$A$2:$ZZ$401, 348, MATCH($B$1, resultados!$A$1:$ZZ$1, 0))</f>
        <v/>
      </c>
      <c r="B354">
        <f>INDEX(resultados!$A$2:$ZZ$401, 348, MATCH($B$2, resultados!$A$1:$ZZ$1, 0))</f>
        <v/>
      </c>
      <c r="C354">
        <f>INDEX(resultados!$A$2:$ZZ$401, 348, MATCH($B$3, resultados!$A$1:$ZZ$1, 0))</f>
        <v/>
      </c>
    </row>
    <row r="355">
      <c r="A355">
        <f>INDEX(resultados!$A$2:$ZZ$401, 349, MATCH($B$1, resultados!$A$1:$ZZ$1, 0))</f>
        <v/>
      </c>
      <c r="B355">
        <f>INDEX(resultados!$A$2:$ZZ$401, 349, MATCH($B$2, resultados!$A$1:$ZZ$1, 0))</f>
        <v/>
      </c>
      <c r="C355">
        <f>INDEX(resultados!$A$2:$ZZ$401, 349, MATCH($B$3, resultados!$A$1:$ZZ$1, 0))</f>
        <v/>
      </c>
    </row>
    <row r="356">
      <c r="A356">
        <f>INDEX(resultados!$A$2:$ZZ$401, 350, MATCH($B$1, resultados!$A$1:$ZZ$1, 0))</f>
        <v/>
      </c>
      <c r="B356">
        <f>INDEX(resultados!$A$2:$ZZ$401, 350, MATCH($B$2, resultados!$A$1:$ZZ$1, 0))</f>
        <v/>
      </c>
      <c r="C356">
        <f>INDEX(resultados!$A$2:$ZZ$401, 350, MATCH($B$3, resultados!$A$1:$ZZ$1, 0))</f>
        <v/>
      </c>
    </row>
    <row r="357">
      <c r="A357">
        <f>INDEX(resultados!$A$2:$ZZ$401, 351, MATCH($B$1, resultados!$A$1:$ZZ$1, 0))</f>
        <v/>
      </c>
      <c r="B357">
        <f>INDEX(resultados!$A$2:$ZZ$401, 351, MATCH($B$2, resultados!$A$1:$ZZ$1, 0))</f>
        <v/>
      </c>
      <c r="C357">
        <f>INDEX(resultados!$A$2:$ZZ$401, 351, MATCH($B$3, resultados!$A$1:$ZZ$1, 0))</f>
        <v/>
      </c>
    </row>
    <row r="358">
      <c r="A358">
        <f>INDEX(resultados!$A$2:$ZZ$401, 352, MATCH($B$1, resultados!$A$1:$ZZ$1, 0))</f>
        <v/>
      </c>
      <c r="B358">
        <f>INDEX(resultados!$A$2:$ZZ$401, 352, MATCH($B$2, resultados!$A$1:$ZZ$1, 0))</f>
        <v/>
      </c>
      <c r="C358">
        <f>INDEX(resultados!$A$2:$ZZ$401, 352, MATCH($B$3, resultados!$A$1:$ZZ$1, 0))</f>
        <v/>
      </c>
    </row>
    <row r="359">
      <c r="A359">
        <f>INDEX(resultados!$A$2:$ZZ$401, 353, MATCH($B$1, resultados!$A$1:$ZZ$1, 0))</f>
        <v/>
      </c>
      <c r="B359">
        <f>INDEX(resultados!$A$2:$ZZ$401, 353, MATCH($B$2, resultados!$A$1:$ZZ$1, 0))</f>
        <v/>
      </c>
      <c r="C359">
        <f>INDEX(resultados!$A$2:$ZZ$401, 353, MATCH($B$3, resultados!$A$1:$ZZ$1, 0))</f>
        <v/>
      </c>
    </row>
    <row r="360">
      <c r="A360">
        <f>INDEX(resultados!$A$2:$ZZ$401, 354, MATCH($B$1, resultados!$A$1:$ZZ$1, 0))</f>
        <v/>
      </c>
      <c r="B360">
        <f>INDEX(resultados!$A$2:$ZZ$401, 354, MATCH($B$2, resultados!$A$1:$ZZ$1, 0))</f>
        <v/>
      </c>
      <c r="C360">
        <f>INDEX(resultados!$A$2:$ZZ$401, 354, MATCH($B$3, resultados!$A$1:$ZZ$1, 0))</f>
        <v/>
      </c>
    </row>
    <row r="361">
      <c r="A361">
        <f>INDEX(resultados!$A$2:$ZZ$401, 355, MATCH($B$1, resultados!$A$1:$ZZ$1, 0))</f>
        <v/>
      </c>
      <c r="B361">
        <f>INDEX(resultados!$A$2:$ZZ$401, 355, MATCH($B$2, resultados!$A$1:$ZZ$1, 0))</f>
        <v/>
      </c>
      <c r="C361">
        <f>INDEX(resultados!$A$2:$ZZ$401, 355, MATCH($B$3, resultados!$A$1:$ZZ$1, 0))</f>
        <v/>
      </c>
    </row>
    <row r="362">
      <c r="A362">
        <f>INDEX(resultados!$A$2:$ZZ$401, 356, MATCH($B$1, resultados!$A$1:$ZZ$1, 0))</f>
        <v/>
      </c>
      <c r="B362">
        <f>INDEX(resultados!$A$2:$ZZ$401, 356, MATCH($B$2, resultados!$A$1:$ZZ$1, 0))</f>
        <v/>
      </c>
      <c r="C362">
        <f>INDEX(resultados!$A$2:$ZZ$401, 356, MATCH($B$3, resultados!$A$1:$ZZ$1, 0))</f>
        <v/>
      </c>
    </row>
    <row r="363">
      <c r="A363">
        <f>INDEX(resultados!$A$2:$ZZ$401, 357, MATCH($B$1, resultados!$A$1:$ZZ$1, 0))</f>
        <v/>
      </c>
      <c r="B363">
        <f>INDEX(resultados!$A$2:$ZZ$401, 357, MATCH($B$2, resultados!$A$1:$ZZ$1, 0))</f>
        <v/>
      </c>
      <c r="C363">
        <f>INDEX(resultados!$A$2:$ZZ$401, 357, MATCH($B$3, resultados!$A$1:$ZZ$1, 0))</f>
        <v/>
      </c>
    </row>
    <row r="364">
      <c r="A364">
        <f>INDEX(resultados!$A$2:$ZZ$401, 358, MATCH($B$1, resultados!$A$1:$ZZ$1, 0))</f>
        <v/>
      </c>
      <c r="B364">
        <f>INDEX(resultados!$A$2:$ZZ$401, 358, MATCH($B$2, resultados!$A$1:$ZZ$1, 0))</f>
        <v/>
      </c>
      <c r="C364">
        <f>INDEX(resultados!$A$2:$ZZ$401, 358, MATCH($B$3, resultados!$A$1:$ZZ$1, 0))</f>
        <v/>
      </c>
    </row>
    <row r="365">
      <c r="A365">
        <f>INDEX(resultados!$A$2:$ZZ$401, 359, MATCH($B$1, resultados!$A$1:$ZZ$1, 0))</f>
        <v/>
      </c>
      <c r="B365">
        <f>INDEX(resultados!$A$2:$ZZ$401, 359, MATCH($B$2, resultados!$A$1:$ZZ$1, 0))</f>
        <v/>
      </c>
      <c r="C365">
        <f>INDEX(resultados!$A$2:$ZZ$401, 359, MATCH($B$3, resultados!$A$1:$ZZ$1, 0))</f>
        <v/>
      </c>
    </row>
    <row r="366">
      <c r="A366">
        <f>INDEX(resultados!$A$2:$ZZ$401, 360, MATCH($B$1, resultados!$A$1:$ZZ$1, 0))</f>
        <v/>
      </c>
      <c r="B366">
        <f>INDEX(resultados!$A$2:$ZZ$401, 360, MATCH($B$2, resultados!$A$1:$ZZ$1, 0))</f>
        <v/>
      </c>
      <c r="C366">
        <f>INDEX(resultados!$A$2:$ZZ$401, 360, MATCH($B$3, resultados!$A$1:$ZZ$1, 0))</f>
        <v/>
      </c>
    </row>
    <row r="367">
      <c r="A367">
        <f>INDEX(resultados!$A$2:$ZZ$401, 361, MATCH($B$1, resultados!$A$1:$ZZ$1, 0))</f>
        <v/>
      </c>
      <c r="B367">
        <f>INDEX(resultados!$A$2:$ZZ$401, 361, MATCH($B$2, resultados!$A$1:$ZZ$1, 0))</f>
        <v/>
      </c>
      <c r="C367">
        <f>INDEX(resultados!$A$2:$ZZ$401, 361, MATCH($B$3, resultados!$A$1:$ZZ$1, 0))</f>
        <v/>
      </c>
    </row>
    <row r="368">
      <c r="A368">
        <f>INDEX(resultados!$A$2:$ZZ$401, 362, MATCH($B$1, resultados!$A$1:$ZZ$1, 0))</f>
        <v/>
      </c>
      <c r="B368">
        <f>INDEX(resultados!$A$2:$ZZ$401, 362, MATCH($B$2, resultados!$A$1:$ZZ$1, 0))</f>
        <v/>
      </c>
      <c r="C368">
        <f>INDEX(resultados!$A$2:$ZZ$401, 362, MATCH($B$3, resultados!$A$1:$ZZ$1, 0))</f>
        <v/>
      </c>
    </row>
    <row r="369">
      <c r="A369">
        <f>INDEX(resultados!$A$2:$ZZ$401, 363, MATCH($B$1, resultados!$A$1:$ZZ$1, 0))</f>
        <v/>
      </c>
      <c r="B369">
        <f>INDEX(resultados!$A$2:$ZZ$401, 363, MATCH($B$2, resultados!$A$1:$ZZ$1, 0))</f>
        <v/>
      </c>
      <c r="C369">
        <f>INDEX(resultados!$A$2:$ZZ$401, 363, MATCH($B$3, resultados!$A$1:$ZZ$1, 0))</f>
        <v/>
      </c>
    </row>
    <row r="370">
      <c r="A370">
        <f>INDEX(resultados!$A$2:$ZZ$401, 364, MATCH($B$1, resultados!$A$1:$ZZ$1, 0))</f>
        <v/>
      </c>
      <c r="B370">
        <f>INDEX(resultados!$A$2:$ZZ$401, 364, MATCH($B$2, resultados!$A$1:$ZZ$1, 0))</f>
        <v/>
      </c>
      <c r="C370">
        <f>INDEX(resultados!$A$2:$ZZ$401, 364, MATCH($B$3, resultados!$A$1:$ZZ$1, 0))</f>
        <v/>
      </c>
    </row>
    <row r="371">
      <c r="A371">
        <f>INDEX(resultados!$A$2:$ZZ$401, 365, MATCH($B$1, resultados!$A$1:$ZZ$1, 0))</f>
        <v/>
      </c>
      <c r="B371">
        <f>INDEX(resultados!$A$2:$ZZ$401, 365, MATCH($B$2, resultados!$A$1:$ZZ$1, 0))</f>
        <v/>
      </c>
      <c r="C371">
        <f>INDEX(resultados!$A$2:$ZZ$401, 365, MATCH($B$3, resultados!$A$1:$ZZ$1, 0))</f>
        <v/>
      </c>
    </row>
    <row r="372">
      <c r="A372">
        <f>INDEX(resultados!$A$2:$ZZ$401, 366, MATCH($B$1, resultados!$A$1:$ZZ$1, 0))</f>
        <v/>
      </c>
      <c r="B372">
        <f>INDEX(resultados!$A$2:$ZZ$401, 366, MATCH($B$2, resultados!$A$1:$ZZ$1, 0))</f>
        <v/>
      </c>
      <c r="C372">
        <f>INDEX(resultados!$A$2:$ZZ$401, 366, MATCH($B$3, resultados!$A$1:$ZZ$1, 0))</f>
        <v/>
      </c>
    </row>
    <row r="373">
      <c r="A373">
        <f>INDEX(resultados!$A$2:$ZZ$401, 367, MATCH($B$1, resultados!$A$1:$ZZ$1, 0))</f>
        <v/>
      </c>
      <c r="B373">
        <f>INDEX(resultados!$A$2:$ZZ$401, 367, MATCH($B$2, resultados!$A$1:$ZZ$1, 0))</f>
        <v/>
      </c>
      <c r="C373">
        <f>INDEX(resultados!$A$2:$ZZ$401, 367, MATCH($B$3, resultados!$A$1:$ZZ$1, 0))</f>
        <v/>
      </c>
    </row>
    <row r="374">
      <c r="A374">
        <f>INDEX(resultados!$A$2:$ZZ$401, 368, MATCH($B$1, resultados!$A$1:$ZZ$1, 0))</f>
        <v/>
      </c>
      <c r="B374">
        <f>INDEX(resultados!$A$2:$ZZ$401, 368, MATCH($B$2, resultados!$A$1:$ZZ$1, 0))</f>
        <v/>
      </c>
      <c r="C374">
        <f>INDEX(resultados!$A$2:$ZZ$401, 368, MATCH($B$3, resultados!$A$1:$ZZ$1, 0))</f>
        <v/>
      </c>
    </row>
    <row r="375">
      <c r="A375">
        <f>INDEX(resultados!$A$2:$ZZ$401, 369, MATCH($B$1, resultados!$A$1:$ZZ$1, 0))</f>
        <v/>
      </c>
      <c r="B375">
        <f>INDEX(resultados!$A$2:$ZZ$401, 369, MATCH($B$2, resultados!$A$1:$ZZ$1, 0))</f>
        <v/>
      </c>
      <c r="C375">
        <f>INDEX(resultados!$A$2:$ZZ$401, 369, MATCH($B$3, resultados!$A$1:$ZZ$1, 0))</f>
        <v/>
      </c>
    </row>
    <row r="376">
      <c r="A376">
        <f>INDEX(resultados!$A$2:$ZZ$401, 370, MATCH($B$1, resultados!$A$1:$ZZ$1, 0))</f>
        <v/>
      </c>
      <c r="B376">
        <f>INDEX(resultados!$A$2:$ZZ$401, 370, MATCH($B$2, resultados!$A$1:$ZZ$1, 0))</f>
        <v/>
      </c>
      <c r="C376">
        <f>INDEX(resultados!$A$2:$ZZ$401, 370, MATCH($B$3, resultados!$A$1:$ZZ$1, 0))</f>
        <v/>
      </c>
    </row>
    <row r="377">
      <c r="A377">
        <f>INDEX(resultados!$A$2:$ZZ$401, 371, MATCH($B$1, resultados!$A$1:$ZZ$1, 0))</f>
        <v/>
      </c>
      <c r="B377">
        <f>INDEX(resultados!$A$2:$ZZ$401, 371, MATCH($B$2, resultados!$A$1:$ZZ$1, 0))</f>
        <v/>
      </c>
      <c r="C377">
        <f>INDEX(resultados!$A$2:$ZZ$401, 371, MATCH($B$3, resultados!$A$1:$ZZ$1, 0))</f>
        <v/>
      </c>
    </row>
    <row r="378">
      <c r="A378">
        <f>INDEX(resultados!$A$2:$ZZ$401, 372, MATCH($B$1, resultados!$A$1:$ZZ$1, 0))</f>
        <v/>
      </c>
      <c r="B378">
        <f>INDEX(resultados!$A$2:$ZZ$401, 372, MATCH($B$2, resultados!$A$1:$ZZ$1, 0))</f>
        <v/>
      </c>
      <c r="C378">
        <f>INDEX(resultados!$A$2:$ZZ$401, 372, MATCH($B$3, resultados!$A$1:$ZZ$1, 0))</f>
        <v/>
      </c>
    </row>
    <row r="379">
      <c r="A379">
        <f>INDEX(resultados!$A$2:$ZZ$401, 373, MATCH($B$1, resultados!$A$1:$ZZ$1, 0))</f>
        <v/>
      </c>
      <c r="B379">
        <f>INDEX(resultados!$A$2:$ZZ$401, 373, MATCH($B$2, resultados!$A$1:$ZZ$1, 0))</f>
        <v/>
      </c>
      <c r="C379">
        <f>INDEX(resultados!$A$2:$ZZ$401, 373, MATCH($B$3, resultados!$A$1:$ZZ$1, 0))</f>
        <v/>
      </c>
    </row>
    <row r="380">
      <c r="A380">
        <f>INDEX(resultados!$A$2:$ZZ$401, 374, MATCH($B$1, resultados!$A$1:$ZZ$1, 0))</f>
        <v/>
      </c>
      <c r="B380">
        <f>INDEX(resultados!$A$2:$ZZ$401, 374, MATCH($B$2, resultados!$A$1:$ZZ$1, 0))</f>
        <v/>
      </c>
      <c r="C380">
        <f>INDEX(resultados!$A$2:$ZZ$401, 374, MATCH($B$3, resultados!$A$1:$ZZ$1, 0))</f>
        <v/>
      </c>
    </row>
    <row r="381">
      <c r="A381">
        <f>INDEX(resultados!$A$2:$ZZ$401, 375, MATCH($B$1, resultados!$A$1:$ZZ$1, 0))</f>
        <v/>
      </c>
      <c r="B381">
        <f>INDEX(resultados!$A$2:$ZZ$401, 375, MATCH($B$2, resultados!$A$1:$ZZ$1, 0))</f>
        <v/>
      </c>
      <c r="C381">
        <f>INDEX(resultados!$A$2:$ZZ$401, 375, MATCH($B$3, resultados!$A$1:$ZZ$1, 0))</f>
        <v/>
      </c>
    </row>
    <row r="382">
      <c r="A382">
        <f>INDEX(resultados!$A$2:$ZZ$401, 376, MATCH($B$1, resultados!$A$1:$ZZ$1, 0))</f>
        <v/>
      </c>
      <c r="B382">
        <f>INDEX(resultados!$A$2:$ZZ$401, 376, MATCH($B$2, resultados!$A$1:$ZZ$1, 0))</f>
        <v/>
      </c>
      <c r="C382">
        <f>INDEX(resultados!$A$2:$ZZ$401, 376, MATCH($B$3, resultados!$A$1:$ZZ$1, 0))</f>
        <v/>
      </c>
    </row>
    <row r="383">
      <c r="A383">
        <f>INDEX(resultados!$A$2:$ZZ$401, 377, MATCH($B$1, resultados!$A$1:$ZZ$1, 0))</f>
        <v/>
      </c>
      <c r="B383">
        <f>INDEX(resultados!$A$2:$ZZ$401, 377, MATCH($B$2, resultados!$A$1:$ZZ$1, 0))</f>
        <v/>
      </c>
      <c r="C383">
        <f>INDEX(resultados!$A$2:$ZZ$401, 377, MATCH($B$3, resultados!$A$1:$ZZ$1, 0))</f>
        <v/>
      </c>
    </row>
    <row r="384">
      <c r="A384">
        <f>INDEX(resultados!$A$2:$ZZ$401, 378, MATCH($B$1, resultados!$A$1:$ZZ$1, 0))</f>
        <v/>
      </c>
      <c r="B384">
        <f>INDEX(resultados!$A$2:$ZZ$401, 378, MATCH($B$2, resultados!$A$1:$ZZ$1, 0))</f>
        <v/>
      </c>
      <c r="C384">
        <f>INDEX(resultados!$A$2:$ZZ$401, 378, MATCH($B$3, resultados!$A$1:$ZZ$1, 0))</f>
        <v/>
      </c>
    </row>
    <row r="385">
      <c r="A385">
        <f>INDEX(resultados!$A$2:$ZZ$401, 379, MATCH($B$1, resultados!$A$1:$ZZ$1, 0))</f>
        <v/>
      </c>
      <c r="B385">
        <f>INDEX(resultados!$A$2:$ZZ$401, 379, MATCH($B$2, resultados!$A$1:$ZZ$1, 0))</f>
        <v/>
      </c>
      <c r="C385">
        <f>INDEX(resultados!$A$2:$ZZ$401, 379, MATCH($B$3, resultados!$A$1:$ZZ$1, 0))</f>
        <v/>
      </c>
    </row>
    <row r="386">
      <c r="A386">
        <f>INDEX(resultados!$A$2:$ZZ$401, 380, MATCH($B$1, resultados!$A$1:$ZZ$1, 0))</f>
        <v/>
      </c>
      <c r="B386">
        <f>INDEX(resultados!$A$2:$ZZ$401, 380, MATCH($B$2, resultados!$A$1:$ZZ$1, 0))</f>
        <v/>
      </c>
      <c r="C386">
        <f>INDEX(resultados!$A$2:$ZZ$401, 380, MATCH($B$3, resultados!$A$1:$ZZ$1, 0))</f>
        <v/>
      </c>
    </row>
    <row r="387">
      <c r="A387">
        <f>INDEX(resultados!$A$2:$ZZ$401, 381, MATCH($B$1, resultados!$A$1:$ZZ$1, 0))</f>
        <v/>
      </c>
      <c r="B387">
        <f>INDEX(resultados!$A$2:$ZZ$401, 381, MATCH($B$2, resultados!$A$1:$ZZ$1, 0))</f>
        <v/>
      </c>
      <c r="C387">
        <f>INDEX(resultados!$A$2:$ZZ$401, 381, MATCH($B$3, resultados!$A$1:$ZZ$1, 0))</f>
        <v/>
      </c>
    </row>
    <row r="388">
      <c r="A388">
        <f>INDEX(resultados!$A$2:$ZZ$401, 382, MATCH($B$1, resultados!$A$1:$ZZ$1, 0))</f>
        <v/>
      </c>
      <c r="B388">
        <f>INDEX(resultados!$A$2:$ZZ$401, 382, MATCH($B$2, resultados!$A$1:$ZZ$1, 0))</f>
        <v/>
      </c>
      <c r="C388">
        <f>INDEX(resultados!$A$2:$ZZ$401, 382, MATCH($B$3, resultados!$A$1:$ZZ$1, 0))</f>
        <v/>
      </c>
    </row>
    <row r="389">
      <c r="A389">
        <f>INDEX(resultados!$A$2:$ZZ$401, 383, MATCH($B$1, resultados!$A$1:$ZZ$1, 0))</f>
        <v/>
      </c>
      <c r="B389">
        <f>INDEX(resultados!$A$2:$ZZ$401, 383, MATCH($B$2, resultados!$A$1:$ZZ$1, 0))</f>
        <v/>
      </c>
      <c r="C389">
        <f>INDEX(resultados!$A$2:$ZZ$401, 383, MATCH($B$3, resultados!$A$1:$ZZ$1, 0))</f>
        <v/>
      </c>
    </row>
    <row r="390">
      <c r="A390">
        <f>INDEX(resultados!$A$2:$ZZ$401, 384, MATCH($B$1, resultados!$A$1:$ZZ$1, 0))</f>
        <v/>
      </c>
      <c r="B390">
        <f>INDEX(resultados!$A$2:$ZZ$401, 384, MATCH($B$2, resultados!$A$1:$ZZ$1, 0))</f>
        <v/>
      </c>
      <c r="C390">
        <f>INDEX(resultados!$A$2:$ZZ$401, 384, MATCH($B$3, resultados!$A$1:$ZZ$1, 0))</f>
        <v/>
      </c>
    </row>
    <row r="391">
      <c r="A391">
        <f>INDEX(resultados!$A$2:$ZZ$401, 385, MATCH($B$1, resultados!$A$1:$ZZ$1, 0))</f>
        <v/>
      </c>
      <c r="B391">
        <f>INDEX(resultados!$A$2:$ZZ$401, 385, MATCH($B$2, resultados!$A$1:$ZZ$1, 0))</f>
        <v/>
      </c>
      <c r="C391">
        <f>INDEX(resultados!$A$2:$ZZ$401, 385, MATCH($B$3, resultados!$A$1:$ZZ$1, 0))</f>
        <v/>
      </c>
    </row>
    <row r="392">
      <c r="A392">
        <f>INDEX(resultados!$A$2:$ZZ$401, 386, MATCH($B$1, resultados!$A$1:$ZZ$1, 0))</f>
        <v/>
      </c>
      <c r="B392">
        <f>INDEX(resultados!$A$2:$ZZ$401, 386, MATCH($B$2, resultados!$A$1:$ZZ$1, 0))</f>
        <v/>
      </c>
      <c r="C392">
        <f>INDEX(resultados!$A$2:$ZZ$401, 386, MATCH($B$3, resultados!$A$1:$ZZ$1, 0))</f>
        <v/>
      </c>
    </row>
    <row r="393">
      <c r="A393">
        <f>INDEX(resultados!$A$2:$ZZ$401, 387, MATCH($B$1, resultados!$A$1:$ZZ$1, 0))</f>
        <v/>
      </c>
      <c r="B393">
        <f>INDEX(resultados!$A$2:$ZZ$401, 387, MATCH($B$2, resultados!$A$1:$ZZ$1, 0))</f>
        <v/>
      </c>
      <c r="C393">
        <f>INDEX(resultados!$A$2:$ZZ$401, 387, MATCH($B$3, resultados!$A$1:$ZZ$1, 0))</f>
        <v/>
      </c>
    </row>
    <row r="394">
      <c r="A394">
        <f>INDEX(resultados!$A$2:$ZZ$401, 388, MATCH($B$1, resultados!$A$1:$ZZ$1, 0))</f>
        <v/>
      </c>
      <c r="B394">
        <f>INDEX(resultados!$A$2:$ZZ$401, 388, MATCH($B$2, resultados!$A$1:$ZZ$1, 0))</f>
        <v/>
      </c>
      <c r="C394">
        <f>INDEX(resultados!$A$2:$ZZ$401, 388, MATCH($B$3, resultados!$A$1:$ZZ$1, 0))</f>
        <v/>
      </c>
    </row>
    <row r="395">
      <c r="A395">
        <f>INDEX(resultados!$A$2:$ZZ$401, 389, MATCH($B$1, resultados!$A$1:$ZZ$1, 0))</f>
        <v/>
      </c>
      <c r="B395">
        <f>INDEX(resultados!$A$2:$ZZ$401, 389, MATCH($B$2, resultados!$A$1:$ZZ$1, 0))</f>
        <v/>
      </c>
      <c r="C395">
        <f>INDEX(resultados!$A$2:$ZZ$401, 389, MATCH($B$3, resultados!$A$1:$ZZ$1, 0))</f>
        <v/>
      </c>
    </row>
    <row r="396">
      <c r="A396">
        <f>INDEX(resultados!$A$2:$ZZ$401, 390, MATCH($B$1, resultados!$A$1:$ZZ$1, 0))</f>
        <v/>
      </c>
      <c r="B396">
        <f>INDEX(resultados!$A$2:$ZZ$401, 390, MATCH($B$2, resultados!$A$1:$ZZ$1, 0))</f>
        <v/>
      </c>
      <c r="C396">
        <f>INDEX(resultados!$A$2:$ZZ$401, 390, MATCH($B$3, resultados!$A$1:$ZZ$1, 0))</f>
        <v/>
      </c>
    </row>
    <row r="397">
      <c r="A397">
        <f>INDEX(resultados!$A$2:$ZZ$401, 391, MATCH($B$1, resultados!$A$1:$ZZ$1, 0))</f>
        <v/>
      </c>
      <c r="B397">
        <f>INDEX(resultados!$A$2:$ZZ$401, 391, MATCH($B$2, resultados!$A$1:$ZZ$1, 0))</f>
        <v/>
      </c>
      <c r="C397">
        <f>INDEX(resultados!$A$2:$ZZ$401, 391, MATCH($B$3, resultados!$A$1:$ZZ$1, 0))</f>
        <v/>
      </c>
    </row>
    <row r="398">
      <c r="A398">
        <f>INDEX(resultados!$A$2:$ZZ$401, 392, MATCH($B$1, resultados!$A$1:$ZZ$1, 0))</f>
        <v/>
      </c>
      <c r="B398">
        <f>INDEX(resultados!$A$2:$ZZ$401, 392, MATCH($B$2, resultados!$A$1:$ZZ$1, 0))</f>
        <v/>
      </c>
      <c r="C398">
        <f>INDEX(resultados!$A$2:$ZZ$401, 392, MATCH($B$3, resultados!$A$1:$ZZ$1, 0))</f>
        <v/>
      </c>
    </row>
    <row r="399">
      <c r="A399">
        <f>INDEX(resultados!$A$2:$ZZ$401, 393, MATCH($B$1, resultados!$A$1:$ZZ$1, 0))</f>
        <v/>
      </c>
      <c r="B399">
        <f>INDEX(resultados!$A$2:$ZZ$401, 393, MATCH($B$2, resultados!$A$1:$ZZ$1, 0))</f>
        <v/>
      </c>
      <c r="C399">
        <f>INDEX(resultados!$A$2:$ZZ$401, 393, MATCH($B$3, resultados!$A$1:$ZZ$1, 0))</f>
        <v/>
      </c>
    </row>
    <row r="400">
      <c r="A400">
        <f>INDEX(resultados!$A$2:$ZZ$401, 394, MATCH($B$1, resultados!$A$1:$ZZ$1, 0))</f>
        <v/>
      </c>
      <c r="B400">
        <f>INDEX(resultados!$A$2:$ZZ$401, 394, MATCH($B$2, resultados!$A$1:$ZZ$1, 0))</f>
        <v/>
      </c>
      <c r="C400">
        <f>INDEX(resultados!$A$2:$ZZ$401, 394, MATCH($B$3, resultados!$A$1:$ZZ$1, 0))</f>
        <v/>
      </c>
    </row>
    <row r="401">
      <c r="A401">
        <f>INDEX(resultados!$A$2:$ZZ$401, 395, MATCH($B$1, resultados!$A$1:$ZZ$1, 0))</f>
        <v/>
      </c>
      <c r="B401">
        <f>INDEX(resultados!$A$2:$ZZ$401, 395, MATCH($B$2, resultados!$A$1:$ZZ$1, 0))</f>
        <v/>
      </c>
      <c r="C401">
        <f>INDEX(resultados!$A$2:$ZZ$401, 395, MATCH($B$3, resultados!$A$1:$ZZ$1, 0))</f>
        <v/>
      </c>
    </row>
    <row r="402">
      <c r="A402">
        <f>INDEX(resultados!$A$2:$ZZ$401, 396, MATCH($B$1, resultados!$A$1:$ZZ$1, 0))</f>
        <v/>
      </c>
      <c r="B402">
        <f>INDEX(resultados!$A$2:$ZZ$401, 396, MATCH($B$2, resultados!$A$1:$ZZ$1, 0))</f>
        <v/>
      </c>
      <c r="C402">
        <f>INDEX(resultados!$A$2:$ZZ$401, 396, MATCH($B$3, resultados!$A$1:$ZZ$1, 0))</f>
        <v/>
      </c>
    </row>
    <row r="403">
      <c r="A403">
        <f>INDEX(resultados!$A$2:$ZZ$401, 397, MATCH($B$1, resultados!$A$1:$ZZ$1, 0))</f>
        <v/>
      </c>
      <c r="B403">
        <f>INDEX(resultados!$A$2:$ZZ$401, 397, MATCH($B$2, resultados!$A$1:$ZZ$1, 0))</f>
        <v/>
      </c>
      <c r="C403">
        <f>INDEX(resultados!$A$2:$ZZ$401, 397, MATCH($B$3, resultados!$A$1:$ZZ$1, 0))</f>
        <v/>
      </c>
    </row>
    <row r="404">
      <c r="A404">
        <f>INDEX(resultados!$A$2:$ZZ$401, 398, MATCH($B$1, resultados!$A$1:$ZZ$1, 0))</f>
        <v/>
      </c>
      <c r="B404">
        <f>INDEX(resultados!$A$2:$ZZ$401, 398, MATCH($B$2, resultados!$A$1:$ZZ$1, 0))</f>
        <v/>
      </c>
      <c r="C404">
        <f>INDEX(resultados!$A$2:$ZZ$401, 398, MATCH($B$3, resultados!$A$1:$ZZ$1, 0))</f>
        <v/>
      </c>
    </row>
    <row r="405">
      <c r="A405">
        <f>INDEX(resultados!$A$2:$ZZ$401, 399, MATCH($B$1, resultados!$A$1:$ZZ$1, 0))</f>
        <v/>
      </c>
      <c r="B405">
        <f>INDEX(resultados!$A$2:$ZZ$401, 399, MATCH($B$2, resultados!$A$1:$ZZ$1, 0))</f>
        <v/>
      </c>
      <c r="C405">
        <f>INDEX(resultados!$A$2:$ZZ$401, 399, MATCH($B$3, resultados!$A$1:$ZZ$1, 0))</f>
        <v/>
      </c>
    </row>
    <row r="406">
      <c r="A406">
        <f>INDEX(resultados!$A$2:$ZZ$401, 400, MATCH($B$1, resultados!$A$1:$ZZ$1, 0))</f>
        <v/>
      </c>
      <c r="B406">
        <f>INDEX(resultados!$A$2:$ZZ$401, 400, MATCH($B$2, resultados!$A$1:$ZZ$1, 0))</f>
        <v/>
      </c>
      <c r="C406">
        <f>INDEX(resultados!$A$2:$ZZ$401, 400,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1.7004</v>
      </c>
      <c r="E2" t="n">
        <v>58.81</v>
      </c>
      <c r="F2" t="n">
        <v>52.69</v>
      </c>
      <c r="G2" t="n">
        <v>11.5</v>
      </c>
      <c r="H2" t="n">
        <v>0.24</v>
      </c>
      <c r="I2" t="n">
        <v>275</v>
      </c>
      <c r="J2" t="n">
        <v>71.52</v>
      </c>
      <c r="K2" t="n">
        <v>32.27</v>
      </c>
      <c r="L2" t="n">
        <v>1</v>
      </c>
      <c r="M2" t="n">
        <v>273</v>
      </c>
      <c r="N2" t="n">
        <v>8.25</v>
      </c>
      <c r="O2" t="n">
        <v>9054.6</v>
      </c>
      <c r="P2" t="n">
        <v>379.36</v>
      </c>
      <c r="Q2" t="n">
        <v>797.24</v>
      </c>
      <c r="R2" t="n">
        <v>460.83</v>
      </c>
      <c r="S2" t="n">
        <v>102.58</v>
      </c>
      <c r="T2" t="n">
        <v>173764.01</v>
      </c>
      <c r="U2" t="n">
        <v>0.22</v>
      </c>
      <c r="V2" t="n">
        <v>0.71</v>
      </c>
      <c r="W2" t="n">
        <v>12.72</v>
      </c>
      <c r="X2" t="n">
        <v>10.46</v>
      </c>
      <c r="Y2" t="n">
        <v>1</v>
      </c>
      <c r="Z2" t="n">
        <v>10</v>
      </c>
      <c r="AA2" t="n">
        <v>433.8229470566122</v>
      </c>
      <c r="AB2" t="n">
        <v>593.5756950805247</v>
      </c>
      <c r="AC2" t="n">
        <v>536.9256638307592</v>
      </c>
      <c r="AD2" t="n">
        <v>433822.9470566122</v>
      </c>
      <c r="AE2" t="n">
        <v>593575.6950805248</v>
      </c>
      <c r="AF2" t="n">
        <v>2.354451489747844e-06</v>
      </c>
      <c r="AG2" t="n">
        <v>13</v>
      </c>
      <c r="AH2" t="n">
        <v>536925.6638307591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1.9828</v>
      </c>
      <c r="E3" t="n">
        <v>50.43</v>
      </c>
      <c r="F3" t="n">
        <v>46.72</v>
      </c>
      <c r="G3" t="n">
        <v>23.36</v>
      </c>
      <c r="H3" t="n">
        <v>0.48</v>
      </c>
      <c r="I3" t="n">
        <v>120</v>
      </c>
      <c r="J3" t="n">
        <v>72.7</v>
      </c>
      <c r="K3" t="n">
        <v>32.27</v>
      </c>
      <c r="L3" t="n">
        <v>2</v>
      </c>
      <c r="M3" t="n">
        <v>118</v>
      </c>
      <c r="N3" t="n">
        <v>8.43</v>
      </c>
      <c r="O3" t="n">
        <v>9200.25</v>
      </c>
      <c r="P3" t="n">
        <v>329.1</v>
      </c>
      <c r="Q3" t="n">
        <v>796.75</v>
      </c>
      <c r="R3" t="n">
        <v>261.14</v>
      </c>
      <c r="S3" t="n">
        <v>102.58</v>
      </c>
      <c r="T3" t="n">
        <v>74694.11</v>
      </c>
      <c r="U3" t="n">
        <v>0.39</v>
      </c>
      <c r="V3" t="n">
        <v>0.8100000000000001</v>
      </c>
      <c r="W3" t="n">
        <v>12.48</v>
      </c>
      <c r="X3" t="n">
        <v>4.5</v>
      </c>
      <c r="Y3" t="n">
        <v>1</v>
      </c>
      <c r="Z3" t="n">
        <v>10</v>
      </c>
      <c r="AA3" t="n">
        <v>333.416030786473</v>
      </c>
      <c r="AB3" t="n">
        <v>456.1945225992029</v>
      </c>
      <c r="AC3" t="n">
        <v>412.6559576353681</v>
      </c>
      <c r="AD3" t="n">
        <v>333416.030786473</v>
      </c>
      <c r="AE3" t="n">
        <v>456194.5225992029</v>
      </c>
      <c r="AF3" t="n">
        <v>2.745475425706907e-06</v>
      </c>
      <c r="AG3" t="n">
        <v>11</v>
      </c>
      <c r="AH3" t="n">
        <v>412655.9576353681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2.0846</v>
      </c>
      <c r="E4" t="n">
        <v>47.97</v>
      </c>
      <c r="F4" t="n">
        <v>44.96</v>
      </c>
      <c r="G4" t="n">
        <v>35.97</v>
      </c>
      <c r="H4" t="n">
        <v>0.71</v>
      </c>
      <c r="I4" t="n">
        <v>75</v>
      </c>
      <c r="J4" t="n">
        <v>73.88</v>
      </c>
      <c r="K4" t="n">
        <v>32.27</v>
      </c>
      <c r="L4" t="n">
        <v>3</v>
      </c>
      <c r="M4" t="n">
        <v>73</v>
      </c>
      <c r="N4" t="n">
        <v>8.609999999999999</v>
      </c>
      <c r="O4" t="n">
        <v>9346.23</v>
      </c>
      <c r="P4" t="n">
        <v>308.63</v>
      </c>
      <c r="Q4" t="n">
        <v>796.53</v>
      </c>
      <c r="R4" t="n">
        <v>203.25</v>
      </c>
      <c r="S4" t="n">
        <v>102.58</v>
      </c>
      <c r="T4" t="n">
        <v>45969.91</v>
      </c>
      <c r="U4" t="n">
        <v>0.5</v>
      </c>
      <c r="V4" t="n">
        <v>0.84</v>
      </c>
      <c r="W4" t="n">
        <v>12.38</v>
      </c>
      <c r="X4" t="n">
        <v>2.75</v>
      </c>
      <c r="Y4" t="n">
        <v>1</v>
      </c>
      <c r="Z4" t="n">
        <v>10</v>
      </c>
      <c r="AA4" t="n">
        <v>306.873687928108</v>
      </c>
      <c r="AB4" t="n">
        <v>419.8781181348637</v>
      </c>
      <c r="AC4" t="n">
        <v>379.8055398427115</v>
      </c>
      <c r="AD4" t="n">
        <v>306873.687928108</v>
      </c>
      <c r="AE4" t="n">
        <v>419878.1181348637</v>
      </c>
      <c r="AF4" t="n">
        <v>2.886432354462689e-06</v>
      </c>
      <c r="AG4" t="n">
        <v>11</v>
      </c>
      <c r="AH4" t="n">
        <v>379805.5398427115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2.1297</v>
      </c>
      <c r="E5" t="n">
        <v>46.95</v>
      </c>
      <c r="F5" t="n">
        <v>44.25</v>
      </c>
      <c r="G5" t="n">
        <v>48.28</v>
      </c>
      <c r="H5" t="n">
        <v>0.93</v>
      </c>
      <c r="I5" t="n">
        <v>55</v>
      </c>
      <c r="J5" t="n">
        <v>75.06999999999999</v>
      </c>
      <c r="K5" t="n">
        <v>32.27</v>
      </c>
      <c r="L5" t="n">
        <v>4</v>
      </c>
      <c r="M5" t="n">
        <v>53</v>
      </c>
      <c r="N5" t="n">
        <v>8.800000000000001</v>
      </c>
      <c r="O5" t="n">
        <v>9492.549999999999</v>
      </c>
      <c r="P5" t="n">
        <v>296.37</v>
      </c>
      <c r="Q5" t="n">
        <v>796.52</v>
      </c>
      <c r="R5" t="n">
        <v>179.44</v>
      </c>
      <c r="S5" t="n">
        <v>102.58</v>
      </c>
      <c r="T5" t="n">
        <v>34166.81</v>
      </c>
      <c r="U5" t="n">
        <v>0.57</v>
      </c>
      <c r="V5" t="n">
        <v>0.85</v>
      </c>
      <c r="W5" t="n">
        <v>12.36</v>
      </c>
      <c r="X5" t="n">
        <v>2.04</v>
      </c>
      <c r="Y5" t="n">
        <v>1</v>
      </c>
      <c r="Z5" t="n">
        <v>10</v>
      </c>
      <c r="AA5" t="n">
        <v>293.9225838630235</v>
      </c>
      <c r="AB5" t="n">
        <v>402.1578461906285</v>
      </c>
      <c r="AC5" t="n">
        <v>363.7764657822762</v>
      </c>
      <c r="AD5" t="n">
        <v>293922.5838630235</v>
      </c>
      <c r="AE5" t="n">
        <v>402157.8461906285</v>
      </c>
      <c r="AF5" t="n">
        <v>2.948879873980231e-06</v>
      </c>
      <c r="AG5" t="n">
        <v>11</v>
      </c>
      <c r="AH5" t="n">
        <v>363776.4657822762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2.1637</v>
      </c>
      <c r="E6" t="n">
        <v>46.22</v>
      </c>
      <c r="F6" t="n">
        <v>43.72</v>
      </c>
      <c r="G6" t="n">
        <v>62.46</v>
      </c>
      <c r="H6" t="n">
        <v>1.15</v>
      </c>
      <c r="I6" t="n">
        <v>42</v>
      </c>
      <c r="J6" t="n">
        <v>76.26000000000001</v>
      </c>
      <c r="K6" t="n">
        <v>32.27</v>
      </c>
      <c r="L6" t="n">
        <v>5</v>
      </c>
      <c r="M6" t="n">
        <v>40</v>
      </c>
      <c r="N6" t="n">
        <v>8.99</v>
      </c>
      <c r="O6" t="n">
        <v>9639.200000000001</v>
      </c>
      <c r="P6" t="n">
        <v>283.36</v>
      </c>
      <c r="Q6" t="n">
        <v>796.5</v>
      </c>
      <c r="R6" t="n">
        <v>161.61</v>
      </c>
      <c r="S6" t="n">
        <v>102.58</v>
      </c>
      <c r="T6" t="n">
        <v>25315.01</v>
      </c>
      <c r="U6" t="n">
        <v>0.63</v>
      </c>
      <c r="V6" t="n">
        <v>0.86</v>
      </c>
      <c r="W6" t="n">
        <v>12.34</v>
      </c>
      <c r="X6" t="n">
        <v>1.5</v>
      </c>
      <c r="Y6" t="n">
        <v>1</v>
      </c>
      <c r="Z6" t="n">
        <v>10</v>
      </c>
      <c r="AA6" t="n">
        <v>282.1496803788894</v>
      </c>
      <c r="AB6" t="n">
        <v>386.0496402597907</v>
      </c>
      <c r="AC6" t="n">
        <v>349.2056044174686</v>
      </c>
      <c r="AD6" t="n">
        <v>282149.6803788894</v>
      </c>
      <c r="AE6" t="n">
        <v>386049.6402597907</v>
      </c>
      <c r="AF6" t="n">
        <v>2.995957826609863e-06</v>
      </c>
      <c r="AG6" t="n">
        <v>11</v>
      </c>
      <c r="AH6" t="n">
        <v>349205.6044174686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2.1818</v>
      </c>
      <c r="E7" t="n">
        <v>45.83</v>
      </c>
      <c r="F7" t="n">
        <v>43.46</v>
      </c>
      <c r="G7" t="n">
        <v>76.7</v>
      </c>
      <c r="H7" t="n">
        <v>1.36</v>
      </c>
      <c r="I7" t="n">
        <v>34</v>
      </c>
      <c r="J7" t="n">
        <v>77.45</v>
      </c>
      <c r="K7" t="n">
        <v>32.27</v>
      </c>
      <c r="L7" t="n">
        <v>6</v>
      </c>
      <c r="M7" t="n">
        <v>31</v>
      </c>
      <c r="N7" t="n">
        <v>9.18</v>
      </c>
      <c r="O7" t="n">
        <v>9786.190000000001</v>
      </c>
      <c r="P7" t="n">
        <v>272.54</v>
      </c>
      <c r="Q7" t="n">
        <v>796.53</v>
      </c>
      <c r="R7" t="n">
        <v>152.92</v>
      </c>
      <c r="S7" t="n">
        <v>102.58</v>
      </c>
      <c r="T7" t="n">
        <v>21011.23</v>
      </c>
      <c r="U7" t="n">
        <v>0.67</v>
      </c>
      <c r="V7" t="n">
        <v>0.87</v>
      </c>
      <c r="W7" t="n">
        <v>12.33</v>
      </c>
      <c r="X7" t="n">
        <v>1.25</v>
      </c>
      <c r="Y7" t="n">
        <v>1</v>
      </c>
      <c r="Z7" t="n">
        <v>10</v>
      </c>
      <c r="AA7" t="n">
        <v>266.2798555573071</v>
      </c>
      <c r="AB7" t="n">
        <v>364.3358458116433</v>
      </c>
      <c r="AC7" t="n">
        <v>329.5641440359504</v>
      </c>
      <c r="AD7" t="n">
        <v>266279.8555573071</v>
      </c>
      <c r="AE7" t="n">
        <v>364335.8458116433</v>
      </c>
      <c r="AF7" t="n">
        <v>3.021019913156814e-06</v>
      </c>
      <c r="AG7" t="n">
        <v>10</v>
      </c>
      <c r="AH7" t="n">
        <v>329564.1440359504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2.1948</v>
      </c>
      <c r="E8" t="n">
        <v>45.56</v>
      </c>
      <c r="F8" t="n">
        <v>43.27</v>
      </c>
      <c r="G8" t="n">
        <v>89.52</v>
      </c>
      <c r="H8" t="n">
        <v>1.56</v>
      </c>
      <c r="I8" t="n">
        <v>29</v>
      </c>
      <c r="J8" t="n">
        <v>78.65000000000001</v>
      </c>
      <c r="K8" t="n">
        <v>32.27</v>
      </c>
      <c r="L8" t="n">
        <v>7</v>
      </c>
      <c r="M8" t="n">
        <v>15</v>
      </c>
      <c r="N8" t="n">
        <v>9.380000000000001</v>
      </c>
      <c r="O8" t="n">
        <v>9933.52</v>
      </c>
      <c r="P8" t="n">
        <v>263.88</v>
      </c>
      <c r="Q8" t="n">
        <v>796.47</v>
      </c>
      <c r="R8" t="n">
        <v>145.96</v>
      </c>
      <c r="S8" t="n">
        <v>102.58</v>
      </c>
      <c r="T8" t="n">
        <v>17557.98</v>
      </c>
      <c r="U8" t="n">
        <v>0.7</v>
      </c>
      <c r="V8" t="n">
        <v>0.87</v>
      </c>
      <c r="W8" t="n">
        <v>12.34</v>
      </c>
      <c r="X8" t="n">
        <v>1.05</v>
      </c>
      <c r="Y8" t="n">
        <v>1</v>
      </c>
      <c r="Z8" t="n">
        <v>10</v>
      </c>
      <c r="AA8" t="n">
        <v>259.6841629041564</v>
      </c>
      <c r="AB8" t="n">
        <v>355.311328142179</v>
      </c>
      <c r="AC8" t="n">
        <v>321.4009136668698</v>
      </c>
      <c r="AD8" t="n">
        <v>259684.1629041565</v>
      </c>
      <c r="AE8" t="n">
        <v>355311.3281421791</v>
      </c>
      <c r="AF8" t="n">
        <v>3.03902030680932e-06</v>
      </c>
      <c r="AG8" t="n">
        <v>10</v>
      </c>
      <c r="AH8" t="n">
        <v>321400.9136668698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2.1963</v>
      </c>
      <c r="E9" t="n">
        <v>45.53</v>
      </c>
      <c r="F9" t="n">
        <v>43.25</v>
      </c>
      <c r="G9" t="n">
        <v>92.68000000000001</v>
      </c>
      <c r="H9" t="n">
        <v>1.75</v>
      </c>
      <c r="I9" t="n">
        <v>28</v>
      </c>
      <c r="J9" t="n">
        <v>79.84</v>
      </c>
      <c r="K9" t="n">
        <v>32.27</v>
      </c>
      <c r="L9" t="n">
        <v>8</v>
      </c>
      <c r="M9" t="n">
        <v>0</v>
      </c>
      <c r="N9" t="n">
        <v>9.57</v>
      </c>
      <c r="O9" t="n">
        <v>10081.19</v>
      </c>
      <c r="P9" t="n">
        <v>265.17</v>
      </c>
      <c r="Q9" t="n">
        <v>796.6799999999999</v>
      </c>
      <c r="R9" t="n">
        <v>145.03</v>
      </c>
      <c r="S9" t="n">
        <v>102.58</v>
      </c>
      <c r="T9" t="n">
        <v>17097.73</v>
      </c>
      <c r="U9" t="n">
        <v>0.71</v>
      </c>
      <c r="V9" t="n">
        <v>0.87</v>
      </c>
      <c r="W9" t="n">
        <v>12.34</v>
      </c>
      <c r="X9" t="n">
        <v>1.04</v>
      </c>
      <c r="Y9" t="n">
        <v>1</v>
      </c>
      <c r="Z9" t="n">
        <v>10</v>
      </c>
      <c r="AA9" t="n">
        <v>260.3471471813025</v>
      </c>
      <c r="AB9" t="n">
        <v>356.2184524789724</v>
      </c>
      <c r="AC9" t="n">
        <v>322.2214633301165</v>
      </c>
      <c r="AD9" t="n">
        <v>260347.1471813025</v>
      </c>
      <c r="AE9" t="n">
        <v>356218.4524789724</v>
      </c>
      <c r="AF9" t="n">
        <v>3.041097275307686e-06</v>
      </c>
      <c r="AG9" t="n">
        <v>10</v>
      </c>
      <c r="AH9" t="n">
        <v>322221.4633301165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1.9364</v>
      </c>
      <c r="E2" t="n">
        <v>51.64</v>
      </c>
      <c r="F2" t="n">
        <v>48.18</v>
      </c>
      <c r="G2" t="n">
        <v>18.18</v>
      </c>
      <c r="H2" t="n">
        <v>0.43</v>
      </c>
      <c r="I2" t="n">
        <v>159</v>
      </c>
      <c r="J2" t="n">
        <v>39.78</v>
      </c>
      <c r="K2" t="n">
        <v>19.54</v>
      </c>
      <c r="L2" t="n">
        <v>1</v>
      </c>
      <c r="M2" t="n">
        <v>157</v>
      </c>
      <c r="N2" t="n">
        <v>4.24</v>
      </c>
      <c r="O2" t="n">
        <v>5140</v>
      </c>
      <c r="P2" t="n">
        <v>218.8</v>
      </c>
      <c r="Q2" t="n">
        <v>796.67</v>
      </c>
      <c r="R2" t="n">
        <v>310.79</v>
      </c>
      <c r="S2" t="n">
        <v>102.58</v>
      </c>
      <c r="T2" t="n">
        <v>99323.19</v>
      </c>
      <c r="U2" t="n">
        <v>0.33</v>
      </c>
      <c r="V2" t="n">
        <v>0.78</v>
      </c>
      <c r="W2" t="n">
        <v>12.51</v>
      </c>
      <c r="X2" t="n">
        <v>5.96</v>
      </c>
      <c r="Y2" t="n">
        <v>1</v>
      </c>
      <c r="Z2" t="n">
        <v>10</v>
      </c>
      <c r="AA2" t="n">
        <v>261.7820067103918</v>
      </c>
      <c r="AB2" t="n">
        <v>358.1816905882072</v>
      </c>
      <c r="AC2" t="n">
        <v>323.997332749628</v>
      </c>
      <c r="AD2" t="n">
        <v>261782.0067103918</v>
      </c>
      <c r="AE2" t="n">
        <v>358181.6905882072</v>
      </c>
      <c r="AF2" t="n">
        <v>2.742318000879293e-06</v>
      </c>
      <c r="AG2" t="n">
        <v>12</v>
      </c>
      <c r="AH2" t="n">
        <v>323997.332749628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2.119</v>
      </c>
      <c r="E3" t="n">
        <v>47.19</v>
      </c>
      <c r="F3" t="n">
        <v>44.74</v>
      </c>
      <c r="G3" t="n">
        <v>39.48</v>
      </c>
      <c r="H3" t="n">
        <v>0.84</v>
      </c>
      <c r="I3" t="n">
        <v>68</v>
      </c>
      <c r="J3" t="n">
        <v>40.89</v>
      </c>
      <c r="K3" t="n">
        <v>19.54</v>
      </c>
      <c r="L3" t="n">
        <v>2</v>
      </c>
      <c r="M3" t="n">
        <v>65</v>
      </c>
      <c r="N3" t="n">
        <v>4.35</v>
      </c>
      <c r="O3" t="n">
        <v>5277.26</v>
      </c>
      <c r="P3" t="n">
        <v>186.48</v>
      </c>
      <c r="Q3" t="n">
        <v>796.6</v>
      </c>
      <c r="R3" t="n">
        <v>195.46</v>
      </c>
      <c r="S3" t="n">
        <v>102.58</v>
      </c>
      <c r="T3" t="n">
        <v>42113.32</v>
      </c>
      <c r="U3" t="n">
        <v>0.52</v>
      </c>
      <c r="V3" t="n">
        <v>0.84</v>
      </c>
      <c r="W3" t="n">
        <v>12.38</v>
      </c>
      <c r="X3" t="n">
        <v>2.52</v>
      </c>
      <c r="Y3" t="n">
        <v>1</v>
      </c>
      <c r="Z3" t="n">
        <v>10</v>
      </c>
      <c r="AA3" t="n">
        <v>217.5174324808238</v>
      </c>
      <c r="AB3" t="n">
        <v>297.6169473119809</v>
      </c>
      <c r="AC3" t="n">
        <v>269.2128035686223</v>
      </c>
      <c r="AD3" t="n">
        <v>217517.4324808238</v>
      </c>
      <c r="AE3" t="n">
        <v>297616.9473119809</v>
      </c>
      <c r="AF3" t="n">
        <v>3.000915019553409e-06</v>
      </c>
      <c r="AG3" t="n">
        <v>11</v>
      </c>
      <c r="AH3" t="n">
        <v>269212.8035686223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2.1444</v>
      </c>
      <c r="E4" t="n">
        <v>46.63</v>
      </c>
      <c r="F4" t="n">
        <v>44.32</v>
      </c>
      <c r="G4" t="n">
        <v>48.35</v>
      </c>
      <c r="H4" t="n">
        <v>1.22</v>
      </c>
      <c r="I4" t="n">
        <v>55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180.14</v>
      </c>
      <c r="Q4" t="n">
        <v>796.73</v>
      </c>
      <c r="R4" t="n">
        <v>179.18</v>
      </c>
      <c r="S4" t="n">
        <v>102.58</v>
      </c>
      <c r="T4" t="n">
        <v>34038.34</v>
      </c>
      <c r="U4" t="n">
        <v>0.57</v>
      </c>
      <c r="V4" t="n">
        <v>0.85</v>
      </c>
      <c r="W4" t="n">
        <v>12.43</v>
      </c>
      <c r="X4" t="n">
        <v>2.1</v>
      </c>
      <c r="Y4" t="n">
        <v>1</v>
      </c>
      <c r="Z4" t="n">
        <v>10</v>
      </c>
      <c r="AA4" t="n">
        <v>211.7126259828427</v>
      </c>
      <c r="AB4" t="n">
        <v>289.6745549714583</v>
      </c>
      <c r="AC4" t="n">
        <v>262.0284220058589</v>
      </c>
      <c r="AD4" t="n">
        <v>211712.6259828427</v>
      </c>
      <c r="AE4" t="n">
        <v>289674.5549714583</v>
      </c>
      <c r="AF4" t="n">
        <v>3.036886346356928e-06</v>
      </c>
      <c r="AG4" t="n">
        <v>11</v>
      </c>
      <c r="AH4" t="n">
        <v>262028.4220058589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1.2455</v>
      </c>
      <c r="E2" t="n">
        <v>80.29000000000001</v>
      </c>
      <c r="F2" t="n">
        <v>62.87</v>
      </c>
      <c r="G2" t="n">
        <v>7.17</v>
      </c>
      <c r="H2" t="n">
        <v>0.12</v>
      </c>
      <c r="I2" t="n">
        <v>526</v>
      </c>
      <c r="J2" t="n">
        <v>141.81</v>
      </c>
      <c r="K2" t="n">
        <v>47.83</v>
      </c>
      <c r="L2" t="n">
        <v>1</v>
      </c>
      <c r="M2" t="n">
        <v>524</v>
      </c>
      <c r="N2" t="n">
        <v>22.98</v>
      </c>
      <c r="O2" t="n">
        <v>17723.39</v>
      </c>
      <c r="P2" t="n">
        <v>722.16</v>
      </c>
      <c r="Q2" t="n">
        <v>797.66</v>
      </c>
      <c r="R2" t="n">
        <v>801.71</v>
      </c>
      <c r="S2" t="n">
        <v>102.58</v>
      </c>
      <c r="T2" t="n">
        <v>342944.68</v>
      </c>
      <c r="U2" t="n">
        <v>0.13</v>
      </c>
      <c r="V2" t="n">
        <v>0.6</v>
      </c>
      <c r="W2" t="n">
        <v>13.13</v>
      </c>
      <c r="X2" t="n">
        <v>20.62</v>
      </c>
      <c r="Y2" t="n">
        <v>1</v>
      </c>
      <c r="Z2" t="n">
        <v>10</v>
      </c>
      <c r="AA2" t="n">
        <v>1003.477201477957</v>
      </c>
      <c r="AB2" t="n">
        <v>1373.001777351831</v>
      </c>
      <c r="AC2" t="n">
        <v>1241.964414741468</v>
      </c>
      <c r="AD2" t="n">
        <v>1003477.201477957</v>
      </c>
      <c r="AE2" t="n">
        <v>1373001.777351831</v>
      </c>
      <c r="AF2" t="n">
        <v>1.662701218365498e-06</v>
      </c>
      <c r="AG2" t="n">
        <v>18</v>
      </c>
      <c r="AH2" t="n">
        <v>1241964.414741468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1.7147</v>
      </c>
      <c r="E3" t="n">
        <v>58.32</v>
      </c>
      <c r="F3" t="n">
        <v>50.08</v>
      </c>
      <c r="G3" t="n">
        <v>14.45</v>
      </c>
      <c r="H3" t="n">
        <v>0.25</v>
      </c>
      <c r="I3" t="n">
        <v>208</v>
      </c>
      <c r="J3" t="n">
        <v>143.17</v>
      </c>
      <c r="K3" t="n">
        <v>47.83</v>
      </c>
      <c r="L3" t="n">
        <v>2</v>
      </c>
      <c r="M3" t="n">
        <v>206</v>
      </c>
      <c r="N3" t="n">
        <v>23.34</v>
      </c>
      <c r="O3" t="n">
        <v>17891.86</v>
      </c>
      <c r="P3" t="n">
        <v>572.99</v>
      </c>
      <c r="Q3" t="n">
        <v>796.9</v>
      </c>
      <c r="R3" t="n">
        <v>374.43</v>
      </c>
      <c r="S3" t="n">
        <v>102.58</v>
      </c>
      <c r="T3" t="n">
        <v>130898.22</v>
      </c>
      <c r="U3" t="n">
        <v>0.27</v>
      </c>
      <c r="V3" t="n">
        <v>0.75</v>
      </c>
      <c r="W3" t="n">
        <v>12.59</v>
      </c>
      <c r="X3" t="n">
        <v>7.86</v>
      </c>
      <c r="Y3" t="n">
        <v>1</v>
      </c>
      <c r="Z3" t="n">
        <v>10</v>
      </c>
      <c r="AA3" t="n">
        <v>599.0276213132914</v>
      </c>
      <c r="AB3" t="n">
        <v>819.6160187143581</v>
      </c>
      <c r="AC3" t="n">
        <v>741.393016226566</v>
      </c>
      <c r="AD3" t="n">
        <v>599027.6213132915</v>
      </c>
      <c r="AE3" t="n">
        <v>819616.0187143581</v>
      </c>
      <c r="AF3" t="n">
        <v>2.289067666905917e-06</v>
      </c>
      <c r="AG3" t="n">
        <v>13</v>
      </c>
      <c r="AH3" t="n">
        <v>741393.016226566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1.8849</v>
      </c>
      <c r="E4" t="n">
        <v>53.05</v>
      </c>
      <c r="F4" t="n">
        <v>47.07</v>
      </c>
      <c r="G4" t="n">
        <v>21.72</v>
      </c>
      <c r="H4" t="n">
        <v>0.37</v>
      </c>
      <c r="I4" t="n">
        <v>130</v>
      </c>
      <c r="J4" t="n">
        <v>144.54</v>
      </c>
      <c r="K4" t="n">
        <v>47.83</v>
      </c>
      <c r="L4" t="n">
        <v>3</v>
      </c>
      <c r="M4" t="n">
        <v>128</v>
      </c>
      <c r="N4" t="n">
        <v>23.71</v>
      </c>
      <c r="O4" t="n">
        <v>18060.85</v>
      </c>
      <c r="P4" t="n">
        <v>535.6799999999999</v>
      </c>
      <c r="Q4" t="n">
        <v>796.65</v>
      </c>
      <c r="R4" t="n">
        <v>272.91</v>
      </c>
      <c r="S4" t="n">
        <v>102.58</v>
      </c>
      <c r="T4" t="n">
        <v>80525.64</v>
      </c>
      <c r="U4" t="n">
        <v>0.38</v>
      </c>
      <c r="V4" t="n">
        <v>0.8</v>
      </c>
      <c r="W4" t="n">
        <v>12.49</v>
      </c>
      <c r="X4" t="n">
        <v>4.85</v>
      </c>
      <c r="Y4" t="n">
        <v>1</v>
      </c>
      <c r="Z4" t="n">
        <v>10</v>
      </c>
      <c r="AA4" t="n">
        <v>517.0288498148917</v>
      </c>
      <c r="AB4" t="n">
        <v>707.4216820197613</v>
      </c>
      <c r="AC4" t="n">
        <v>639.9063495603611</v>
      </c>
      <c r="AD4" t="n">
        <v>517028.8498148917</v>
      </c>
      <c r="AE4" t="n">
        <v>707421.6820197613</v>
      </c>
      <c r="AF4" t="n">
        <v>2.516279025690187e-06</v>
      </c>
      <c r="AG4" t="n">
        <v>12</v>
      </c>
      <c r="AH4" t="n">
        <v>639906.3495603611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1.9744</v>
      </c>
      <c r="E5" t="n">
        <v>50.65</v>
      </c>
      <c r="F5" t="n">
        <v>45.71</v>
      </c>
      <c r="G5" t="n">
        <v>29.17</v>
      </c>
      <c r="H5" t="n">
        <v>0.49</v>
      </c>
      <c r="I5" t="n">
        <v>94</v>
      </c>
      <c r="J5" t="n">
        <v>145.92</v>
      </c>
      <c r="K5" t="n">
        <v>47.83</v>
      </c>
      <c r="L5" t="n">
        <v>4</v>
      </c>
      <c r="M5" t="n">
        <v>92</v>
      </c>
      <c r="N5" t="n">
        <v>24.09</v>
      </c>
      <c r="O5" t="n">
        <v>18230.35</v>
      </c>
      <c r="P5" t="n">
        <v>517.03</v>
      </c>
      <c r="Q5" t="n">
        <v>796.59</v>
      </c>
      <c r="R5" t="n">
        <v>227.5</v>
      </c>
      <c r="S5" t="n">
        <v>102.58</v>
      </c>
      <c r="T5" t="n">
        <v>58002.41</v>
      </c>
      <c r="U5" t="n">
        <v>0.45</v>
      </c>
      <c r="V5" t="n">
        <v>0.82</v>
      </c>
      <c r="W5" t="n">
        <v>12.43</v>
      </c>
      <c r="X5" t="n">
        <v>3.49</v>
      </c>
      <c r="Y5" t="n">
        <v>1</v>
      </c>
      <c r="Z5" t="n">
        <v>10</v>
      </c>
      <c r="AA5" t="n">
        <v>476.303323175719</v>
      </c>
      <c r="AB5" t="n">
        <v>651.6992197886137</v>
      </c>
      <c r="AC5" t="n">
        <v>589.5019609175872</v>
      </c>
      <c r="AD5" t="n">
        <v>476303.323175719</v>
      </c>
      <c r="AE5" t="n">
        <v>651699.2197886137</v>
      </c>
      <c r="AF5" t="n">
        <v>2.635758559245957e-06</v>
      </c>
      <c r="AG5" t="n">
        <v>11</v>
      </c>
      <c r="AH5" t="n">
        <v>589501.9609175872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2.027</v>
      </c>
      <c r="E6" t="n">
        <v>49.33</v>
      </c>
      <c r="F6" t="n">
        <v>44.97</v>
      </c>
      <c r="G6" t="n">
        <v>36.46</v>
      </c>
      <c r="H6" t="n">
        <v>0.6</v>
      </c>
      <c r="I6" t="n">
        <v>74</v>
      </c>
      <c r="J6" t="n">
        <v>147.3</v>
      </c>
      <c r="K6" t="n">
        <v>47.83</v>
      </c>
      <c r="L6" t="n">
        <v>5</v>
      </c>
      <c r="M6" t="n">
        <v>72</v>
      </c>
      <c r="N6" t="n">
        <v>24.47</v>
      </c>
      <c r="O6" t="n">
        <v>18400.38</v>
      </c>
      <c r="P6" t="n">
        <v>505.94</v>
      </c>
      <c r="Q6" t="n">
        <v>796.55</v>
      </c>
      <c r="R6" t="n">
        <v>202.61</v>
      </c>
      <c r="S6" t="n">
        <v>102.58</v>
      </c>
      <c r="T6" t="n">
        <v>45657.55</v>
      </c>
      <c r="U6" t="n">
        <v>0.51</v>
      </c>
      <c r="V6" t="n">
        <v>0.84</v>
      </c>
      <c r="W6" t="n">
        <v>12.4</v>
      </c>
      <c r="X6" t="n">
        <v>2.75</v>
      </c>
      <c r="Y6" t="n">
        <v>1</v>
      </c>
      <c r="Z6" t="n">
        <v>10</v>
      </c>
      <c r="AA6" t="n">
        <v>458.1460478967115</v>
      </c>
      <c r="AB6" t="n">
        <v>626.8556347094251</v>
      </c>
      <c r="AC6" t="n">
        <v>567.0294127301657</v>
      </c>
      <c r="AD6" t="n">
        <v>458146.0478967116</v>
      </c>
      <c r="AE6" t="n">
        <v>626855.634709425</v>
      </c>
      <c r="AF6" t="n">
        <v>2.705977815838511e-06</v>
      </c>
      <c r="AG6" t="n">
        <v>11</v>
      </c>
      <c r="AH6" t="n">
        <v>567029.4127301658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2.0628</v>
      </c>
      <c r="E7" t="n">
        <v>48.48</v>
      </c>
      <c r="F7" t="n">
        <v>44.49</v>
      </c>
      <c r="G7" t="n">
        <v>43.76</v>
      </c>
      <c r="H7" t="n">
        <v>0.71</v>
      </c>
      <c r="I7" t="n">
        <v>61</v>
      </c>
      <c r="J7" t="n">
        <v>148.68</v>
      </c>
      <c r="K7" t="n">
        <v>47.83</v>
      </c>
      <c r="L7" t="n">
        <v>6</v>
      </c>
      <c r="M7" t="n">
        <v>59</v>
      </c>
      <c r="N7" t="n">
        <v>24.85</v>
      </c>
      <c r="O7" t="n">
        <v>18570.94</v>
      </c>
      <c r="P7" t="n">
        <v>497.19</v>
      </c>
      <c r="Q7" t="n">
        <v>796.5599999999999</v>
      </c>
      <c r="R7" t="n">
        <v>186.92</v>
      </c>
      <c r="S7" t="n">
        <v>102.58</v>
      </c>
      <c r="T7" t="n">
        <v>37874.98</v>
      </c>
      <c r="U7" t="n">
        <v>0.55</v>
      </c>
      <c r="V7" t="n">
        <v>0.85</v>
      </c>
      <c r="W7" t="n">
        <v>12.38</v>
      </c>
      <c r="X7" t="n">
        <v>2.27</v>
      </c>
      <c r="Y7" t="n">
        <v>1</v>
      </c>
      <c r="Z7" t="n">
        <v>10</v>
      </c>
      <c r="AA7" t="n">
        <v>445.5422876618303</v>
      </c>
      <c r="AB7" t="n">
        <v>609.6106139174024</v>
      </c>
      <c r="AC7" t="n">
        <v>551.4302325189949</v>
      </c>
      <c r="AD7" t="n">
        <v>445542.2876618303</v>
      </c>
      <c r="AE7" t="n">
        <v>609610.6139174023</v>
      </c>
      <c r="AF7" t="n">
        <v>2.753769629260819e-06</v>
      </c>
      <c r="AG7" t="n">
        <v>11</v>
      </c>
      <c r="AH7" t="n">
        <v>551430.2325189949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2.0896</v>
      </c>
      <c r="E8" t="n">
        <v>47.86</v>
      </c>
      <c r="F8" t="n">
        <v>44.13</v>
      </c>
      <c r="G8" t="n">
        <v>50.91</v>
      </c>
      <c r="H8" t="n">
        <v>0.83</v>
      </c>
      <c r="I8" t="n">
        <v>52</v>
      </c>
      <c r="J8" t="n">
        <v>150.07</v>
      </c>
      <c r="K8" t="n">
        <v>47.83</v>
      </c>
      <c r="L8" t="n">
        <v>7</v>
      </c>
      <c r="M8" t="n">
        <v>50</v>
      </c>
      <c r="N8" t="n">
        <v>25.24</v>
      </c>
      <c r="O8" t="n">
        <v>18742.03</v>
      </c>
      <c r="P8" t="n">
        <v>489.97</v>
      </c>
      <c r="Q8" t="n">
        <v>796.58</v>
      </c>
      <c r="R8" t="n">
        <v>174.92</v>
      </c>
      <c r="S8" t="n">
        <v>102.58</v>
      </c>
      <c r="T8" t="n">
        <v>31923.59</v>
      </c>
      <c r="U8" t="n">
        <v>0.59</v>
      </c>
      <c r="V8" t="n">
        <v>0.85</v>
      </c>
      <c r="W8" t="n">
        <v>12.36</v>
      </c>
      <c r="X8" t="n">
        <v>1.91</v>
      </c>
      <c r="Y8" t="n">
        <v>1</v>
      </c>
      <c r="Z8" t="n">
        <v>10</v>
      </c>
      <c r="AA8" t="n">
        <v>435.9532023201128</v>
      </c>
      <c r="AB8" t="n">
        <v>596.4904043122759</v>
      </c>
      <c r="AC8" t="n">
        <v>539.5621973042521</v>
      </c>
      <c r="AD8" t="n">
        <v>435953.2023201128</v>
      </c>
      <c r="AE8" t="n">
        <v>596490.4043122759</v>
      </c>
      <c r="AF8" t="n">
        <v>2.789546740984781e-06</v>
      </c>
      <c r="AG8" t="n">
        <v>11</v>
      </c>
      <c r="AH8" t="n">
        <v>539562.1973042521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2.1109</v>
      </c>
      <c r="E9" t="n">
        <v>47.37</v>
      </c>
      <c r="F9" t="n">
        <v>43.85</v>
      </c>
      <c r="G9" t="n">
        <v>58.46</v>
      </c>
      <c r="H9" t="n">
        <v>0.9399999999999999</v>
      </c>
      <c r="I9" t="n">
        <v>45</v>
      </c>
      <c r="J9" t="n">
        <v>151.46</v>
      </c>
      <c r="K9" t="n">
        <v>47.83</v>
      </c>
      <c r="L9" t="n">
        <v>8</v>
      </c>
      <c r="M9" t="n">
        <v>43</v>
      </c>
      <c r="N9" t="n">
        <v>25.63</v>
      </c>
      <c r="O9" t="n">
        <v>18913.66</v>
      </c>
      <c r="P9" t="n">
        <v>484</v>
      </c>
      <c r="Q9" t="n">
        <v>796.39</v>
      </c>
      <c r="R9" t="n">
        <v>165.88</v>
      </c>
      <c r="S9" t="n">
        <v>102.58</v>
      </c>
      <c r="T9" t="n">
        <v>27436.86</v>
      </c>
      <c r="U9" t="n">
        <v>0.62</v>
      </c>
      <c r="V9" t="n">
        <v>0.86</v>
      </c>
      <c r="W9" t="n">
        <v>12.34</v>
      </c>
      <c r="X9" t="n">
        <v>1.63</v>
      </c>
      <c r="Y9" t="n">
        <v>1</v>
      </c>
      <c r="Z9" t="n">
        <v>10</v>
      </c>
      <c r="AA9" t="n">
        <v>428.3607519520244</v>
      </c>
      <c r="AB9" t="n">
        <v>586.102078763387</v>
      </c>
      <c r="AC9" t="n">
        <v>530.1653189656425</v>
      </c>
      <c r="AD9" t="n">
        <v>428360.7519520244</v>
      </c>
      <c r="AE9" t="n">
        <v>586102.078763387</v>
      </c>
      <c r="AF9" t="n">
        <v>2.817981535004199e-06</v>
      </c>
      <c r="AG9" t="n">
        <v>11</v>
      </c>
      <c r="AH9" t="n">
        <v>530165.3189656426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2.1251</v>
      </c>
      <c r="E10" t="n">
        <v>47.06</v>
      </c>
      <c r="F10" t="n">
        <v>43.67</v>
      </c>
      <c r="G10" t="n">
        <v>65.51000000000001</v>
      </c>
      <c r="H10" t="n">
        <v>1.04</v>
      </c>
      <c r="I10" t="n">
        <v>40</v>
      </c>
      <c r="J10" t="n">
        <v>152.85</v>
      </c>
      <c r="K10" t="n">
        <v>47.83</v>
      </c>
      <c r="L10" t="n">
        <v>9</v>
      </c>
      <c r="M10" t="n">
        <v>38</v>
      </c>
      <c r="N10" t="n">
        <v>26.03</v>
      </c>
      <c r="O10" t="n">
        <v>19085.83</v>
      </c>
      <c r="P10" t="n">
        <v>478.42</v>
      </c>
      <c r="Q10" t="n">
        <v>796.48</v>
      </c>
      <c r="R10" t="n">
        <v>159.69</v>
      </c>
      <c r="S10" t="n">
        <v>102.58</v>
      </c>
      <c r="T10" t="n">
        <v>24368.4</v>
      </c>
      <c r="U10" t="n">
        <v>0.64</v>
      </c>
      <c r="V10" t="n">
        <v>0.86</v>
      </c>
      <c r="W10" t="n">
        <v>12.34</v>
      </c>
      <c r="X10" t="n">
        <v>1.46</v>
      </c>
      <c r="Y10" t="n">
        <v>1</v>
      </c>
      <c r="Z10" t="n">
        <v>10</v>
      </c>
      <c r="AA10" t="n">
        <v>422.3641238142043</v>
      </c>
      <c r="AB10" t="n">
        <v>577.8972275926594</v>
      </c>
      <c r="AC10" t="n">
        <v>522.7435272750682</v>
      </c>
      <c r="AD10" t="n">
        <v>422364.1238142044</v>
      </c>
      <c r="AE10" t="n">
        <v>577897.2275926594</v>
      </c>
      <c r="AF10" t="n">
        <v>2.836938064350478e-06</v>
      </c>
      <c r="AG10" t="n">
        <v>11</v>
      </c>
      <c r="AH10" t="n">
        <v>522743.5272750683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2.141</v>
      </c>
      <c r="E11" t="n">
        <v>46.71</v>
      </c>
      <c r="F11" t="n">
        <v>43.47</v>
      </c>
      <c r="G11" t="n">
        <v>74.52</v>
      </c>
      <c r="H11" t="n">
        <v>1.15</v>
      </c>
      <c r="I11" t="n">
        <v>35</v>
      </c>
      <c r="J11" t="n">
        <v>154.25</v>
      </c>
      <c r="K11" t="n">
        <v>47.83</v>
      </c>
      <c r="L11" t="n">
        <v>10</v>
      </c>
      <c r="M11" t="n">
        <v>33</v>
      </c>
      <c r="N11" t="n">
        <v>26.43</v>
      </c>
      <c r="O11" t="n">
        <v>19258.55</v>
      </c>
      <c r="P11" t="n">
        <v>473.18</v>
      </c>
      <c r="Q11" t="n">
        <v>796.36</v>
      </c>
      <c r="R11" t="n">
        <v>153.15</v>
      </c>
      <c r="S11" t="n">
        <v>102.58</v>
      </c>
      <c r="T11" t="n">
        <v>21122.47</v>
      </c>
      <c r="U11" t="n">
        <v>0.67</v>
      </c>
      <c r="V11" t="n">
        <v>0.87</v>
      </c>
      <c r="W11" t="n">
        <v>12.33</v>
      </c>
      <c r="X11" t="n">
        <v>1.25</v>
      </c>
      <c r="Y11" t="n">
        <v>1</v>
      </c>
      <c r="Z11" t="n">
        <v>10</v>
      </c>
      <c r="AA11" t="n">
        <v>416.3856359622816</v>
      </c>
      <c r="AB11" t="n">
        <v>569.7171967613893</v>
      </c>
      <c r="AC11" t="n">
        <v>515.3441871055893</v>
      </c>
      <c r="AD11" t="n">
        <v>416385.6359622817</v>
      </c>
      <c r="AE11" t="n">
        <v>569717.1967613894</v>
      </c>
      <c r="AF11" t="n">
        <v>2.858164037350889e-06</v>
      </c>
      <c r="AG11" t="n">
        <v>11</v>
      </c>
      <c r="AH11" t="n">
        <v>515344.1871055893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2.1492</v>
      </c>
      <c r="E12" t="n">
        <v>46.53</v>
      </c>
      <c r="F12" t="n">
        <v>43.38</v>
      </c>
      <c r="G12" t="n">
        <v>81.33</v>
      </c>
      <c r="H12" t="n">
        <v>1.25</v>
      </c>
      <c r="I12" t="n">
        <v>32</v>
      </c>
      <c r="J12" t="n">
        <v>155.66</v>
      </c>
      <c r="K12" t="n">
        <v>47.83</v>
      </c>
      <c r="L12" t="n">
        <v>11</v>
      </c>
      <c r="M12" t="n">
        <v>30</v>
      </c>
      <c r="N12" t="n">
        <v>26.83</v>
      </c>
      <c r="O12" t="n">
        <v>19431.82</v>
      </c>
      <c r="P12" t="n">
        <v>469.64</v>
      </c>
      <c r="Q12" t="n">
        <v>796.4400000000001</v>
      </c>
      <c r="R12" t="n">
        <v>150.2</v>
      </c>
      <c r="S12" t="n">
        <v>102.58</v>
      </c>
      <c r="T12" t="n">
        <v>19660.84</v>
      </c>
      <c r="U12" t="n">
        <v>0.68</v>
      </c>
      <c r="V12" t="n">
        <v>0.87</v>
      </c>
      <c r="W12" t="n">
        <v>12.32</v>
      </c>
      <c r="X12" t="n">
        <v>1.16</v>
      </c>
      <c r="Y12" t="n">
        <v>1</v>
      </c>
      <c r="Z12" t="n">
        <v>10</v>
      </c>
      <c r="AA12" t="n">
        <v>412.8160405960663</v>
      </c>
      <c r="AB12" t="n">
        <v>564.8331189019002</v>
      </c>
      <c r="AC12" t="n">
        <v>510.9262387821634</v>
      </c>
      <c r="AD12" t="n">
        <v>412816.0405960663</v>
      </c>
      <c r="AE12" t="n">
        <v>564833.1189019002</v>
      </c>
      <c r="AF12" t="n">
        <v>2.869110765564937e-06</v>
      </c>
      <c r="AG12" t="n">
        <v>11</v>
      </c>
      <c r="AH12" t="n">
        <v>510926.2387821634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2.1588</v>
      </c>
      <c r="E13" t="n">
        <v>46.32</v>
      </c>
      <c r="F13" t="n">
        <v>43.26</v>
      </c>
      <c r="G13" t="n">
        <v>89.48999999999999</v>
      </c>
      <c r="H13" t="n">
        <v>1.35</v>
      </c>
      <c r="I13" t="n">
        <v>29</v>
      </c>
      <c r="J13" t="n">
        <v>157.07</v>
      </c>
      <c r="K13" t="n">
        <v>47.83</v>
      </c>
      <c r="L13" t="n">
        <v>12</v>
      </c>
      <c r="M13" t="n">
        <v>27</v>
      </c>
      <c r="N13" t="n">
        <v>27.24</v>
      </c>
      <c r="O13" t="n">
        <v>19605.66</v>
      </c>
      <c r="P13" t="n">
        <v>464.72</v>
      </c>
      <c r="Q13" t="n">
        <v>796.41</v>
      </c>
      <c r="R13" t="n">
        <v>146.29</v>
      </c>
      <c r="S13" t="n">
        <v>102.58</v>
      </c>
      <c r="T13" t="n">
        <v>17723.85</v>
      </c>
      <c r="U13" t="n">
        <v>0.7</v>
      </c>
      <c r="V13" t="n">
        <v>0.87</v>
      </c>
      <c r="W13" t="n">
        <v>12.31</v>
      </c>
      <c r="X13" t="n">
        <v>1.04</v>
      </c>
      <c r="Y13" t="n">
        <v>1</v>
      </c>
      <c r="Z13" t="n">
        <v>10</v>
      </c>
      <c r="AA13" t="n">
        <v>408.1723563004634</v>
      </c>
      <c r="AB13" t="n">
        <v>558.4794251837639</v>
      </c>
      <c r="AC13" t="n">
        <v>505.1789326750208</v>
      </c>
      <c r="AD13" t="n">
        <v>408172.3563004634</v>
      </c>
      <c r="AE13" t="n">
        <v>558479.4251837638</v>
      </c>
      <c r="AF13" t="n">
        <v>2.881926447376506e-06</v>
      </c>
      <c r="AG13" t="n">
        <v>11</v>
      </c>
      <c r="AH13" t="n">
        <v>505178.9326750208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2.1648</v>
      </c>
      <c r="E14" t="n">
        <v>46.19</v>
      </c>
      <c r="F14" t="n">
        <v>43.19</v>
      </c>
      <c r="G14" t="n">
        <v>95.97</v>
      </c>
      <c r="H14" t="n">
        <v>1.45</v>
      </c>
      <c r="I14" t="n">
        <v>27</v>
      </c>
      <c r="J14" t="n">
        <v>158.48</v>
      </c>
      <c r="K14" t="n">
        <v>47.83</v>
      </c>
      <c r="L14" t="n">
        <v>13</v>
      </c>
      <c r="M14" t="n">
        <v>25</v>
      </c>
      <c r="N14" t="n">
        <v>27.65</v>
      </c>
      <c r="O14" t="n">
        <v>19780.06</v>
      </c>
      <c r="P14" t="n">
        <v>461.28</v>
      </c>
      <c r="Q14" t="n">
        <v>796.34</v>
      </c>
      <c r="R14" t="n">
        <v>143.61</v>
      </c>
      <c r="S14" t="n">
        <v>102.58</v>
      </c>
      <c r="T14" t="n">
        <v>16389.71</v>
      </c>
      <c r="U14" t="n">
        <v>0.71</v>
      </c>
      <c r="V14" t="n">
        <v>0.87</v>
      </c>
      <c r="W14" t="n">
        <v>12.32</v>
      </c>
      <c r="X14" t="n">
        <v>0.97</v>
      </c>
      <c r="Y14" t="n">
        <v>1</v>
      </c>
      <c r="Z14" t="n">
        <v>10</v>
      </c>
      <c r="AA14" t="n">
        <v>405.0650929152092</v>
      </c>
      <c r="AB14" t="n">
        <v>554.2279303372735</v>
      </c>
      <c r="AC14" t="n">
        <v>501.3331945296691</v>
      </c>
      <c r="AD14" t="n">
        <v>405065.0929152092</v>
      </c>
      <c r="AE14" t="n">
        <v>554227.9303372735</v>
      </c>
      <c r="AF14" t="n">
        <v>2.889936248508736e-06</v>
      </c>
      <c r="AG14" t="n">
        <v>11</v>
      </c>
      <c r="AH14" t="n">
        <v>501333.1945296691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2.1718</v>
      </c>
      <c r="E15" t="n">
        <v>46.04</v>
      </c>
      <c r="F15" t="n">
        <v>43.09</v>
      </c>
      <c r="G15" t="n">
        <v>103.43</v>
      </c>
      <c r="H15" t="n">
        <v>1.55</v>
      </c>
      <c r="I15" t="n">
        <v>25</v>
      </c>
      <c r="J15" t="n">
        <v>159.9</v>
      </c>
      <c r="K15" t="n">
        <v>47.83</v>
      </c>
      <c r="L15" t="n">
        <v>14</v>
      </c>
      <c r="M15" t="n">
        <v>23</v>
      </c>
      <c r="N15" t="n">
        <v>28.07</v>
      </c>
      <c r="O15" t="n">
        <v>19955.16</v>
      </c>
      <c r="P15" t="n">
        <v>456.9</v>
      </c>
      <c r="Q15" t="n">
        <v>796.33</v>
      </c>
      <c r="R15" t="n">
        <v>140.82</v>
      </c>
      <c r="S15" t="n">
        <v>102.58</v>
      </c>
      <c r="T15" t="n">
        <v>15007.33</v>
      </c>
      <c r="U15" t="n">
        <v>0.73</v>
      </c>
      <c r="V15" t="n">
        <v>0.87</v>
      </c>
      <c r="W15" t="n">
        <v>12.31</v>
      </c>
      <c r="X15" t="n">
        <v>0.88</v>
      </c>
      <c r="Y15" t="n">
        <v>1</v>
      </c>
      <c r="Z15" t="n">
        <v>10</v>
      </c>
      <c r="AA15" t="n">
        <v>393.6403997754865</v>
      </c>
      <c r="AB15" t="n">
        <v>538.5961611616156</v>
      </c>
      <c r="AC15" t="n">
        <v>487.19329946481</v>
      </c>
      <c r="AD15" t="n">
        <v>393640.3997754864</v>
      </c>
      <c r="AE15" t="n">
        <v>538596.1611616155</v>
      </c>
      <c r="AF15" t="n">
        <v>2.899281016496338e-06</v>
      </c>
      <c r="AG15" t="n">
        <v>10</v>
      </c>
      <c r="AH15" t="n">
        <v>487193.29946481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2.1769</v>
      </c>
      <c r="E16" t="n">
        <v>45.94</v>
      </c>
      <c r="F16" t="n">
        <v>43.04</v>
      </c>
      <c r="G16" t="n">
        <v>112.29</v>
      </c>
      <c r="H16" t="n">
        <v>1.65</v>
      </c>
      <c r="I16" t="n">
        <v>23</v>
      </c>
      <c r="J16" t="n">
        <v>161.32</v>
      </c>
      <c r="K16" t="n">
        <v>47.83</v>
      </c>
      <c r="L16" t="n">
        <v>15</v>
      </c>
      <c r="M16" t="n">
        <v>21</v>
      </c>
      <c r="N16" t="n">
        <v>28.5</v>
      </c>
      <c r="O16" t="n">
        <v>20130.71</v>
      </c>
      <c r="P16" t="n">
        <v>453.33</v>
      </c>
      <c r="Q16" t="n">
        <v>796.38</v>
      </c>
      <c r="R16" t="n">
        <v>138.94</v>
      </c>
      <c r="S16" t="n">
        <v>102.58</v>
      </c>
      <c r="T16" t="n">
        <v>14078.42</v>
      </c>
      <c r="U16" t="n">
        <v>0.74</v>
      </c>
      <c r="V16" t="n">
        <v>0.87</v>
      </c>
      <c r="W16" t="n">
        <v>12.31</v>
      </c>
      <c r="X16" t="n">
        <v>0.83</v>
      </c>
      <c r="Y16" t="n">
        <v>1</v>
      </c>
      <c r="Z16" t="n">
        <v>10</v>
      </c>
      <c r="AA16" t="n">
        <v>390.6331046940838</v>
      </c>
      <c r="AB16" t="n">
        <v>534.4814473587451</v>
      </c>
      <c r="AC16" t="n">
        <v>483.4712881722484</v>
      </c>
      <c r="AD16" t="n">
        <v>390633.1046940838</v>
      </c>
      <c r="AE16" t="n">
        <v>534481.447358745</v>
      </c>
      <c r="AF16" t="n">
        <v>2.906089347458734e-06</v>
      </c>
      <c r="AG16" t="n">
        <v>10</v>
      </c>
      <c r="AH16" t="n">
        <v>483471.2881722484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2.1838</v>
      </c>
      <c r="E17" t="n">
        <v>45.79</v>
      </c>
      <c r="F17" t="n">
        <v>42.96</v>
      </c>
      <c r="G17" t="n">
        <v>122.73</v>
      </c>
      <c r="H17" t="n">
        <v>1.74</v>
      </c>
      <c r="I17" t="n">
        <v>21</v>
      </c>
      <c r="J17" t="n">
        <v>162.75</v>
      </c>
      <c r="K17" t="n">
        <v>47.83</v>
      </c>
      <c r="L17" t="n">
        <v>16</v>
      </c>
      <c r="M17" t="n">
        <v>19</v>
      </c>
      <c r="N17" t="n">
        <v>28.92</v>
      </c>
      <c r="O17" t="n">
        <v>20306.85</v>
      </c>
      <c r="P17" t="n">
        <v>447.09</v>
      </c>
      <c r="Q17" t="n">
        <v>796.4</v>
      </c>
      <c r="R17" t="n">
        <v>136.19</v>
      </c>
      <c r="S17" t="n">
        <v>102.58</v>
      </c>
      <c r="T17" t="n">
        <v>12713.01</v>
      </c>
      <c r="U17" t="n">
        <v>0.75</v>
      </c>
      <c r="V17" t="n">
        <v>0.88</v>
      </c>
      <c r="W17" t="n">
        <v>12.3</v>
      </c>
      <c r="X17" t="n">
        <v>0.74</v>
      </c>
      <c r="Y17" t="n">
        <v>1</v>
      </c>
      <c r="Z17" t="n">
        <v>10</v>
      </c>
      <c r="AA17" t="n">
        <v>385.6997478658963</v>
      </c>
      <c r="AB17" t="n">
        <v>527.7314109020764</v>
      </c>
      <c r="AC17" t="n">
        <v>477.3654657212685</v>
      </c>
      <c r="AD17" t="n">
        <v>385699.7478658963</v>
      </c>
      <c r="AE17" t="n">
        <v>527731.4109020764</v>
      </c>
      <c r="AF17" t="n">
        <v>2.915300618760799e-06</v>
      </c>
      <c r="AG17" t="n">
        <v>10</v>
      </c>
      <c r="AH17" t="n">
        <v>477365.4657212685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2.187</v>
      </c>
      <c r="E18" t="n">
        <v>45.73</v>
      </c>
      <c r="F18" t="n">
        <v>42.92</v>
      </c>
      <c r="G18" t="n">
        <v>128.76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18</v>
      </c>
      <c r="N18" t="n">
        <v>29.36</v>
      </c>
      <c r="O18" t="n">
        <v>20483.57</v>
      </c>
      <c r="P18" t="n">
        <v>444.75</v>
      </c>
      <c r="Q18" t="n">
        <v>796.39</v>
      </c>
      <c r="R18" t="n">
        <v>134.77</v>
      </c>
      <c r="S18" t="n">
        <v>102.58</v>
      </c>
      <c r="T18" t="n">
        <v>12004.86</v>
      </c>
      <c r="U18" t="n">
        <v>0.76</v>
      </c>
      <c r="V18" t="n">
        <v>0.88</v>
      </c>
      <c r="W18" t="n">
        <v>12.31</v>
      </c>
      <c r="X18" t="n">
        <v>0.71</v>
      </c>
      <c r="Y18" t="n">
        <v>1</v>
      </c>
      <c r="Z18" t="n">
        <v>10</v>
      </c>
      <c r="AA18" t="n">
        <v>383.7649432288388</v>
      </c>
      <c r="AB18" t="n">
        <v>525.084125840098</v>
      </c>
      <c r="AC18" t="n">
        <v>474.9708338301174</v>
      </c>
      <c r="AD18" t="n">
        <v>383764.9432288388</v>
      </c>
      <c r="AE18" t="n">
        <v>525084.1258400979</v>
      </c>
      <c r="AF18" t="n">
        <v>2.919572512697988e-06</v>
      </c>
      <c r="AG18" t="n">
        <v>10</v>
      </c>
      <c r="AH18" t="n">
        <v>474970.8338301174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2.1899</v>
      </c>
      <c r="E19" t="n">
        <v>45.66</v>
      </c>
      <c r="F19" t="n">
        <v>42.89</v>
      </c>
      <c r="G19" t="n">
        <v>135.43</v>
      </c>
      <c r="H19" t="n">
        <v>1.93</v>
      </c>
      <c r="I19" t="n">
        <v>19</v>
      </c>
      <c r="J19" t="n">
        <v>165.62</v>
      </c>
      <c r="K19" t="n">
        <v>47.83</v>
      </c>
      <c r="L19" t="n">
        <v>18</v>
      </c>
      <c r="M19" t="n">
        <v>17</v>
      </c>
      <c r="N19" t="n">
        <v>29.8</v>
      </c>
      <c r="O19" t="n">
        <v>20660.89</v>
      </c>
      <c r="P19" t="n">
        <v>442.08</v>
      </c>
      <c r="Q19" t="n">
        <v>796.37</v>
      </c>
      <c r="R19" t="n">
        <v>134.05</v>
      </c>
      <c r="S19" t="n">
        <v>102.58</v>
      </c>
      <c r="T19" t="n">
        <v>11649.87</v>
      </c>
      <c r="U19" t="n">
        <v>0.77</v>
      </c>
      <c r="V19" t="n">
        <v>0.88</v>
      </c>
      <c r="W19" t="n">
        <v>12.3</v>
      </c>
      <c r="X19" t="n">
        <v>0.67</v>
      </c>
      <c r="Y19" t="n">
        <v>1</v>
      </c>
      <c r="Z19" t="n">
        <v>10</v>
      </c>
      <c r="AA19" t="n">
        <v>381.679448206073</v>
      </c>
      <c r="AB19" t="n">
        <v>522.2306595444027</v>
      </c>
      <c r="AC19" t="n">
        <v>472.3896983528181</v>
      </c>
      <c r="AD19" t="n">
        <v>381679.448206073</v>
      </c>
      <c r="AE19" t="n">
        <v>522230.6595444026</v>
      </c>
      <c r="AF19" t="n">
        <v>2.923443916578567e-06</v>
      </c>
      <c r="AG19" t="n">
        <v>10</v>
      </c>
      <c r="AH19" t="n">
        <v>472389.6983528181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2.1928</v>
      </c>
      <c r="E20" t="n">
        <v>45.6</v>
      </c>
      <c r="F20" t="n">
        <v>42.86</v>
      </c>
      <c r="G20" t="n">
        <v>142.85</v>
      </c>
      <c r="H20" t="n">
        <v>2.02</v>
      </c>
      <c r="I20" t="n">
        <v>18</v>
      </c>
      <c r="J20" t="n">
        <v>167.07</v>
      </c>
      <c r="K20" t="n">
        <v>47.83</v>
      </c>
      <c r="L20" t="n">
        <v>19</v>
      </c>
      <c r="M20" t="n">
        <v>16</v>
      </c>
      <c r="N20" t="n">
        <v>30.24</v>
      </c>
      <c r="O20" t="n">
        <v>20838.81</v>
      </c>
      <c r="P20" t="n">
        <v>438.66</v>
      </c>
      <c r="Q20" t="n">
        <v>796.38</v>
      </c>
      <c r="R20" t="n">
        <v>132.63</v>
      </c>
      <c r="S20" t="n">
        <v>102.58</v>
      </c>
      <c r="T20" t="n">
        <v>10945.23</v>
      </c>
      <c r="U20" t="n">
        <v>0.77</v>
      </c>
      <c r="V20" t="n">
        <v>0.88</v>
      </c>
      <c r="W20" t="n">
        <v>12.31</v>
      </c>
      <c r="X20" t="n">
        <v>0.64</v>
      </c>
      <c r="Y20" t="n">
        <v>1</v>
      </c>
      <c r="Z20" t="n">
        <v>10</v>
      </c>
      <c r="AA20" t="n">
        <v>379.1341431868769</v>
      </c>
      <c r="AB20" t="n">
        <v>518.7480609262062</v>
      </c>
      <c r="AC20" t="n">
        <v>469.2394740588844</v>
      </c>
      <c r="AD20" t="n">
        <v>379134.1431868769</v>
      </c>
      <c r="AE20" t="n">
        <v>518748.0609262062</v>
      </c>
      <c r="AF20" t="n">
        <v>2.927315320459144e-06</v>
      </c>
      <c r="AG20" t="n">
        <v>10</v>
      </c>
      <c r="AH20" t="n">
        <v>469239.4740588844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2.1966</v>
      </c>
      <c r="E21" t="n">
        <v>45.52</v>
      </c>
      <c r="F21" t="n">
        <v>42.8</v>
      </c>
      <c r="G21" t="n">
        <v>151.08</v>
      </c>
      <c r="H21" t="n">
        <v>2.1</v>
      </c>
      <c r="I21" t="n">
        <v>17</v>
      </c>
      <c r="J21" t="n">
        <v>168.51</v>
      </c>
      <c r="K21" t="n">
        <v>47.83</v>
      </c>
      <c r="L21" t="n">
        <v>20</v>
      </c>
      <c r="M21" t="n">
        <v>15</v>
      </c>
      <c r="N21" t="n">
        <v>30.69</v>
      </c>
      <c r="O21" t="n">
        <v>21017.33</v>
      </c>
      <c r="P21" t="n">
        <v>433.82</v>
      </c>
      <c r="Q21" t="n">
        <v>796.34</v>
      </c>
      <c r="R21" t="n">
        <v>131.14</v>
      </c>
      <c r="S21" t="n">
        <v>102.58</v>
      </c>
      <c r="T21" t="n">
        <v>10209.41</v>
      </c>
      <c r="U21" t="n">
        <v>0.78</v>
      </c>
      <c r="V21" t="n">
        <v>0.88</v>
      </c>
      <c r="W21" t="n">
        <v>12.3</v>
      </c>
      <c r="X21" t="n">
        <v>0.59</v>
      </c>
      <c r="Y21" t="n">
        <v>1</v>
      </c>
      <c r="Z21" t="n">
        <v>10</v>
      </c>
      <c r="AA21" t="n">
        <v>375.5726489565895</v>
      </c>
      <c r="AB21" t="n">
        <v>513.8750673982906</v>
      </c>
      <c r="AC21" t="n">
        <v>464.8315521939838</v>
      </c>
      <c r="AD21" t="n">
        <v>375572.6489565895</v>
      </c>
      <c r="AE21" t="n">
        <v>513875.0673982907</v>
      </c>
      <c r="AF21" t="n">
        <v>2.932388194509557e-06</v>
      </c>
      <c r="AG21" t="n">
        <v>10</v>
      </c>
      <c r="AH21" t="n">
        <v>464831.5521939839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2.1997</v>
      </c>
      <c r="E22" t="n">
        <v>45.46</v>
      </c>
      <c r="F22" t="n">
        <v>42.77</v>
      </c>
      <c r="G22" t="n">
        <v>160.39</v>
      </c>
      <c r="H22" t="n">
        <v>2.19</v>
      </c>
      <c r="I22" t="n">
        <v>16</v>
      </c>
      <c r="J22" t="n">
        <v>169.97</v>
      </c>
      <c r="K22" t="n">
        <v>47.83</v>
      </c>
      <c r="L22" t="n">
        <v>21</v>
      </c>
      <c r="M22" t="n">
        <v>14</v>
      </c>
      <c r="N22" t="n">
        <v>31.14</v>
      </c>
      <c r="O22" t="n">
        <v>21196.47</v>
      </c>
      <c r="P22" t="n">
        <v>428.78</v>
      </c>
      <c r="Q22" t="n">
        <v>796.36</v>
      </c>
      <c r="R22" t="n">
        <v>129.87</v>
      </c>
      <c r="S22" t="n">
        <v>102.58</v>
      </c>
      <c r="T22" t="n">
        <v>9579.23</v>
      </c>
      <c r="U22" t="n">
        <v>0.79</v>
      </c>
      <c r="V22" t="n">
        <v>0.88</v>
      </c>
      <c r="W22" t="n">
        <v>12.3</v>
      </c>
      <c r="X22" t="n">
        <v>0.5600000000000001</v>
      </c>
      <c r="Y22" t="n">
        <v>1</v>
      </c>
      <c r="Z22" t="n">
        <v>10</v>
      </c>
      <c r="AA22" t="n">
        <v>372.0143032774621</v>
      </c>
      <c r="AB22" t="n">
        <v>509.0063818569765</v>
      </c>
      <c r="AC22" t="n">
        <v>460.4275271674897</v>
      </c>
      <c r="AD22" t="n">
        <v>372014.3032774621</v>
      </c>
      <c r="AE22" t="n">
        <v>509006.3818569765</v>
      </c>
      <c r="AF22" t="n">
        <v>2.936526591761209e-06</v>
      </c>
      <c r="AG22" t="n">
        <v>10</v>
      </c>
      <c r="AH22" t="n">
        <v>460427.5271674897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2.203</v>
      </c>
      <c r="E23" t="n">
        <v>45.39</v>
      </c>
      <c r="F23" t="n">
        <v>42.73</v>
      </c>
      <c r="G23" t="n">
        <v>170.93</v>
      </c>
      <c r="H23" t="n">
        <v>2.28</v>
      </c>
      <c r="I23" t="n">
        <v>15</v>
      </c>
      <c r="J23" t="n">
        <v>171.42</v>
      </c>
      <c r="K23" t="n">
        <v>47.83</v>
      </c>
      <c r="L23" t="n">
        <v>22</v>
      </c>
      <c r="M23" t="n">
        <v>13</v>
      </c>
      <c r="N23" t="n">
        <v>31.6</v>
      </c>
      <c r="O23" t="n">
        <v>21376.23</v>
      </c>
      <c r="P23" t="n">
        <v>425.64</v>
      </c>
      <c r="Q23" t="n">
        <v>796.36</v>
      </c>
      <c r="R23" t="n">
        <v>128.61</v>
      </c>
      <c r="S23" t="n">
        <v>102.58</v>
      </c>
      <c r="T23" t="n">
        <v>8953.77</v>
      </c>
      <c r="U23" t="n">
        <v>0.8</v>
      </c>
      <c r="V23" t="n">
        <v>0.88</v>
      </c>
      <c r="W23" t="n">
        <v>12.3</v>
      </c>
      <c r="X23" t="n">
        <v>0.52</v>
      </c>
      <c r="Y23" t="n">
        <v>1</v>
      </c>
      <c r="Z23" t="n">
        <v>10</v>
      </c>
      <c r="AA23" t="n">
        <v>369.6059998191641</v>
      </c>
      <c r="AB23" t="n">
        <v>505.7112348184832</v>
      </c>
      <c r="AC23" t="n">
        <v>457.4468643375822</v>
      </c>
      <c r="AD23" t="n">
        <v>369605.9998191642</v>
      </c>
      <c r="AE23" t="n">
        <v>505711.2348184832</v>
      </c>
      <c r="AF23" t="n">
        <v>2.940931982383936e-06</v>
      </c>
      <c r="AG23" t="n">
        <v>10</v>
      </c>
      <c r="AH23" t="n">
        <v>457446.8643375822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2.2031</v>
      </c>
      <c r="E24" t="n">
        <v>45.39</v>
      </c>
      <c r="F24" t="n">
        <v>42.73</v>
      </c>
      <c r="G24" t="n">
        <v>170.91</v>
      </c>
      <c r="H24" t="n">
        <v>2.36</v>
      </c>
      <c r="I24" t="n">
        <v>15</v>
      </c>
      <c r="J24" t="n">
        <v>172.89</v>
      </c>
      <c r="K24" t="n">
        <v>47.83</v>
      </c>
      <c r="L24" t="n">
        <v>23</v>
      </c>
      <c r="M24" t="n">
        <v>13</v>
      </c>
      <c r="N24" t="n">
        <v>32.06</v>
      </c>
      <c r="O24" t="n">
        <v>21556.61</v>
      </c>
      <c r="P24" t="n">
        <v>420.56</v>
      </c>
      <c r="Q24" t="n">
        <v>796.34</v>
      </c>
      <c r="R24" t="n">
        <v>128.63</v>
      </c>
      <c r="S24" t="n">
        <v>102.58</v>
      </c>
      <c r="T24" t="n">
        <v>8961.129999999999</v>
      </c>
      <c r="U24" t="n">
        <v>0.8</v>
      </c>
      <c r="V24" t="n">
        <v>0.88</v>
      </c>
      <c r="W24" t="n">
        <v>12.29</v>
      </c>
      <c r="X24" t="n">
        <v>0.52</v>
      </c>
      <c r="Y24" t="n">
        <v>1</v>
      </c>
      <c r="Z24" t="n">
        <v>10</v>
      </c>
      <c r="AA24" t="n">
        <v>366.4556557420146</v>
      </c>
      <c r="AB24" t="n">
        <v>501.4007950687554</v>
      </c>
      <c r="AC24" t="n">
        <v>453.5478069078283</v>
      </c>
      <c r="AD24" t="n">
        <v>366455.6557420146</v>
      </c>
      <c r="AE24" t="n">
        <v>501400.7950687554</v>
      </c>
      <c r="AF24" t="n">
        <v>2.941065479069474e-06</v>
      </c>
      <c r="AG24" t="n">
        <v>10</v>
      </c>
      <c r="AH24" t="n">
        <v>453547.8069078283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2.206</v>
      </c>
      <c r="E25" t="n">
        <v>45.33</v>
      </c>
      <c r="F25" t="n">
        <v>42.7</v>
      </c>
      <c r="G25" t="n">
        <v>183</v>
      </c>
      <c r="H25" t="n">
        <v>2.44</v>
      </c>
      <c r="I25" t="n">
        <v>14</v>
      </c>
      <c r="J25" t="n">
        <v>174.35</v>
      </c>
      <c r="K25" t="n">
        <v>47.83</v>
      </c>
      <c r="L25" t="n">
        <v>24</v>
      </c>
      <c r="M25" t="n">
        <v>10</v>
      </c>
      <c r="N25" t="n">
        <v>32.53</v>
      </c>
      <c r="O25" t="n">
        <v>21737.62</v>
      </c>
      <c r="P25" t="n">
        <v>420.08</v>
      </c>
      <c r="Q25" t="n">
        <v>796.37</v>
      </c>
      <c r="R25" t="n">
        <v>127.56</v>
      </c>
      <c r="S25" t="n">
        <v>102.58</v>
      </c>
      <c r="T25" t="n">
        <v>8430.01</v>
      </c>
      <c r="U25" t="n">
        <v>0.8</v>
      </c>
      <c r="V25" t="n">
        <v>0.88</v>
      </c>
      <c r="W25" t="n">
        <v>12.3</v>
      </c>
      <c r="X25" t="n">
        <v>0.49</v>
      </c>
      <c r="Y25" t="n">
        <v>1</v>
      </c>
      <c r="Z25" t="n">
        <v>10</v>
      </c>
      <c r="AA25" t="n">
        <v>365.7587580533323</v>
      </c>
      <c r="AB25" t="n">
        <v>500.4472689061442</v>
      </c>
      <c r="AC25" t="n">
        <v>452.6852839438943</v>
      </c>
      <c r="AD25" t="n">
        <v>365758.7580533323</v>
      </c>
      <c r="AE25" t="n">
        <v>500447.2689061442</v>
      </c>
      <c r="AF25" t="n">
        <v>2.944936882950051e-06</v>
      </c>
      <c r="AG25" t="n">
        <v>10</v>
      </c>
      <c r="AH25" t="n">
        <v>452685.2839438943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2.2097</v>
      </c>
      <c r="E26" t="n">
        <v>45.26</v>
      </c>
      <c r="F26" t="n">
        <v>42.65</v>
      </c>
      <c r="G26" t="n">
        <v>196.85</v>
      </c>
      <c r="H26" t="n">
        <v>2.52</v>
      </c>
      <c r="I26" t="n">
        <v>13</v>
      </c>
      <c r="J26" t="n">
        <v>175.83</v>
      </c>
      <c r="K26" t="n">
        <v>47.83</v>
      </c>
      <c r="L26" t="n">
        <v>25</v>
      </c>
      <c r="M26" t="n">
        <v>7</v>
      </c>
      <c r="N26" t="n">
        <v>33</v>
      </c>
      <c r="O26" t="n">
        <v>21919.27</v>
      </c>
      <c r="P26" t="n">
        <v>413.86</v>
      </c>
      <c r="Q26" t="n">
        <v>796.37</v>
      </c>
      <c r="R26" t="n">
        <v>125.85</v>
      </c>
      <c r="S26" t="n">
        <v>102.58</v>
      </c>
      <c r="T26" t="n">
        <v>7580.02</v>
      </c>
      <c r="U26" t="n">
        <v>0.82</v>
      </c>
      <c r="V26" t="n">
        <v>0.88</v>
      </c>
      <c r="W26" t="n">
        <v>12.29</v>
      </c>
      <c r="X26" t="n">
        <v>0.44</v>
      </c>
      <c r="Y26" t="n">
        <v>1</v>
      </c>
      <c r="Z26" t="n">
        <v>10</v>
      </c>
      <c r="AA26" t="n">
        <v>361.4116662352682</v>
      </c>
      <c r="AB26" t="n">
        <v>494.4993861005129</v>
      </c>
      <c r="AC26" t="n">
        <v>447.3050587253265</v>
      </c>
      <c r="AD26" t="n">
        <v>361411.6662352682</v>
      </c>
      <c r="AE26" t="n">
        <v>494499.3861005129</v>
      </c>
      <c r="AF26" t="n">
        <v>2.949876260314927e-06</v>
      </c>
      <c r="AG26" t="n">
        <v>10</v>
      </c>
      <c r="AH26" t="n">
        <v>447305.0587253265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2.2093</v>
      </c>
      <c r="E27" t="n">
        <v>45.26</v>
      </c>
      <c r="F27" t="n">
        <v>42.66</v>
      </c>
      <c r="G27" t="n">
        <v>196.88</v>
      </c>
      <c r="H27" t="n">
        <v>2.6</v>
      </c>
      <c r="I27" t="n">
        <v>13</v>
      </c>
      <c r="J27" t="n">
        <v>177.3</v>
      </c>
      <c r="K27" t="n">
        <v>47.83</v>
      </c>
      <c r="L27" t="n">
        <v>26</v>
      </c>
      <c r="M27" t="n">
        <v>6</v>
      </c>
      <c r="N27" t="n">
        <v>33.48</v>
      </c>
      <c r="O27" t="n">
        <v>22101.56</v>
      </c>
      <c r="P27" t="n">
        <v>416.88</v>
      </c>
      <c r="Q27" t="n">
        <v>796.37</v>
      </c>
      <c r="R27" t="n">
        <v>125.96</v>
      </c>
      <c r="S27" t="n">
        <v>102.58</v>
      </c>
      <c r="T27" t="n">
        <v>7638.45</v>
      </c>
      <c r="U27" t="n">
        <v>0.8100000000000001</v>
      </c>
      <c r="V27" t="n">
        <v>0.88</v>
      </c>
      <c r="W27" t="n">
        <v>12.3</v>
      </c>
      <c r="X27" t="n">
        <v>0.45</v>
      </c>
      <c r="Y27" t="n">
        <v>1</v>
      </c>
      <c r="Z27" t="n">
        <v>10</v>
      </c>
      <c r="AA27" t="n">
        <v>363.3297178152953</v>
      </c>
      <c r="AB27" t="n">
        <v>497.1237488907698</v>
      </c>
      <c r="AC27" t="n">
        <v>449.6789560141975</v>
      </c>
      <c r="AD27" t="n">
        <v>363329.7178152953</v>
      </c>
      <c r="AE27" t="n">
        <v>497123.7488907698</v>
      </c>
      <c r="AF27" t="n">
        <v>2.949342273572778e-06</v>
      </c>
      <c r="AG27" t="n">
        <v>10</v>
      </c>
      <c r="AH27" t="n">
        <v>449678.9560141976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2.2085</v>
      </c>
      <c r="E28" t="n">
        <v>45.28</v>
      </c>
      <c r="F28" t="n">
        <v>42.68</v>
      </c>
      <c r="G28" t="n">
        <v>196.97</v>
      </c>
      <c r="H28" t="n">
        <v>2.68</v>
      </c>
      <c r="I28" t="n">
        <v>13</v>
      </c>
      <c r="J28" t="n">
        <v>178.79</v>
      </c>
      <c r="K28" t="n">
        <v>47.83</v>
      </c>
      <c r="L28" t="n">
        <v>27</v>
      </c>
      <c r="M28" t="n">
        <v>3</v>
      </c>
      <c r="N28" t="n">
        <v>33.96</v>
      </c>
      <c r="O28" t="n">
        <v>22284.51</v>
      </c>
      <c r="P28" t="n">
        <v>419.46</v>
      </c>
      <c r="Q28" t="n">
        <v>796.35</v>
      </c>
      <c r="R28" t="n">
        <v>126.55</v>
      </c>
      <c r="S28" t="n">
        <v>102.58</v>
      </c>
      <c r="T28" t="n">
        <v>7932.94</v>
      </c>
      <c r="U28" t="n">
        <v>0.8100000000000001</v>
      </c>
      <c r="V28" t="n">
        <v>0.88</v>
      </c>
      <c r="W28" t="n">
        <v>12.3</v>
      </c>
      <c r="X28" t="n">
        <v>0.46</v>
      </c>
      <c r="Y28" t="n">
        <v>1</v>
      </c>
      <c r="Z28" t="n">
        <v>10</v>
      </c>
      <c r="AA28" t="n">
        <v>365.03646130289</v>
      </c>
      <c r="AB28" t="n">
        <v>499.4589906267054</v>
      </c>
      <c r="AC28" t="n">
        <v>451.7913255563878</v>
      </c>
      <c r="AD28" t="n">
        <v>365036.46130289</v>
      </c>
      <c r="AE28" t="n">
        <v>499458.9906267053</v>
      </c>
      <c r="AF28" t="n">
        <v>2.948274300088481e-06</v>
      </c>
      <c r="AG28" t="n">
        <v>10</v>
      </c>
      <c r="AH28" t="n">
        <v>451791.3255563878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2.2084</v>
      </c>
      <c r="E29" t="n">
        <v>45.28</v>
      </c>
      <c r="F29" t="n">
        <v>42.68</v>
      </c>
      <c r="G29" t="n">
        <v>196.97</v>
      </c>
      <c r="H29" t="n">
        <v>2.75</v>
      </c>
      <c r="I29" t="n">
        <v>13</v>
      </c>
      <c r="J29" t="n">
        <v>180.28</v>
      </c>
      <c r="K29" t="n">
        <v>47.83</v>
      </c>
      <c r="L29" t="n">
        <v>28</v>
      </c>
      <c r="M29" t="n">
        <v>0</v>
      </c>
      <c r="N29" t="n">
        <v>34.45</v>
      </c>
      <c r="O29" t="n">
        <v>22468.11</v>
      </c>
      <c r="P29" t="n">
        <v>421.95</v>
      </c>
      <c r="Q29" t="n">
        <v>796.36</v>
      </c>
      <c r="R29" t="n">
        <v>126.41</v>
      </c>
      <c r="S29" t="n">
        <v>102.58</v>
      </c>
      <c r="T29" t="n">
        <v>7862.11</v>
      </c>
      <c r="U29" t="n">
        <v>0.8100000000000001</v>
      </c>
      <c r="V29" t="n">
        <v>0.88</v>
      </c>
      <c r="W29" t="n">
        <v>12.31</v>
      </c>
      <c r="X29" t="n">
        <v>0.47</v>
      </c>
      <c r="Y29" t="n">
        <v>1</v>
      </c>
      <c r="Z29" t="n">
        <v>10</v>
      </c>
      <c r="AA29" t="n">
        <v>366.5834627113354</v>
      </c>
      <c r="AB29" t="n">
        <v>501.5756662026257</v>
      </c>
      <c r="AC29" t="n">
        <v>453.7059885861152</v>
      </c>
      <c r="AD29" t="n">
        <v>366583.4627113354</v>
      </c>
      <c r="AE29" t="n">
        <v>501575.6662026257</v>
      </c>
      <c r="AF29" t="n">
        <v>2.948140803402944e-06</v>
      </c>
      <c r="AG29" t="n">
        <v>10</v>
      </c>
      <c r="AH29" t="n">
        <v>453705.9885861152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1.0582</v>
      </c>
      <c r="E2" t="n">
        <v>94.5</v>
      </c>
      <c r="F2" t="n">
        <v>68.54000000000001</v>
      </c>
      <c r="G2" t="n">
        <v>6.21</v>
      </c>
      <c r="H2" t="n">
        <v>0.1</v>
      </c>
      <c r="I2" t="n">
        <v>662</v>
      </c>
      <c r="J2" t="n">
        <v>176.73</v>
      </c>
      <c r="K2" t="n">
        <v>52.44</v>
      </c>
      <c r="L2" t="n">
        <v>1</v>
      </c>
      <c r="M2" t="n">
        <v>660</v>
      </c>
      <c r="N2" t="n">
        <v>33.29</v>
      </c>
      <c r="O2" t="n">
        <v>22031.19</v>
      </c>
      <c r="P2" t="n">
        <v>907.2</v>
      </c>
      <c r="Q2" t="n">
        <v>798.33</v>
      </c>
      <c r="R2" t="n">
        <v>991.6</v>
      </c>
      <c r="S2" t="n">
        <v>102.58</v>
      </c>
      <c r="T2" t="n">
        <v>437211.14</v>
      </c>
      <c r="U2" t="n">
        <v>0.1</v>
      </c>
      <c r="V2" t="n">
        <v>0.55</v>
      </c>
      <c r="W2" t="n">
        <v>13.36</v>
      </c>
      <c r="X2" t="n">
        <v>26.27</v>
      </c>
      <c r="Y2" t="n">
        <v>1</v>
      </c>
      <c r="Z2" t="n">
        <v>10</v>
      </c>
      <c r="AA2" t="n">
        <v>1437.867705106147</v>
      </c>
      <c r="AB2" t="n">
        <v>1967.354028372415</v>
      </c>
      <c r="AC2" t="n">
        <v>1779.592521103272</v>
      </c>
      <c r="AD2" t="n">
        <v>1437867.705106147</v>
      </c>
      <c r="AE2" t="n">
        <v>1967354.028372415</v>
      </c>
      <c r="AF2" t="n">
        <v>1.394226360988849e-06</v>
      </c>
      <c r="AG2" t="n">
        <v>21</v>
      </c>
      <c r="AH2" t="n">
        <v>1779592.521103272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1.592</v>
      </c>
      <c r="E3" t="n">
        <v>62.81</v>
      </c>
      <c r="F3" t="n">
        <v>51.61</v>
      </c>
      <c r="G3" t="n">
        <v>12.54</v>
      </c>
      <c r="H3" t="n">
        <v>0.2</v>
      </c>
      <c r="I3" t="n">
        <v>247</v>
      </c>
      <c r="J3" t="n">
        <v>178.21</v>
      </c>
      <c r="K3" t="n">
        <v>52.44</v>
      </c>
      <c r="L3" t="n">
        <v>2</v>
      </c>
      <c r="M3" t="n">
        <v>245</v>
      </c>
      <c r="N3" t="n">
        <v>33.77</v>
      </c>
      <c r="O3" t="n">
        <v>22213.89</v>
      </c>
      <c r="P3" t="n">
        <v>682.1</v>
      </c>
      <c r="Q3" t="n">
        <v>797.12</v>
      </c>
      <c r="R3" t="n">
        <v>424.91</v>
      </c>
      <c r="S3" t="n">
        <v>102.58</v>
      </c>
      <c r="T3" t="n">
        <v>155940.64</v>
      </c>
      <c r="U3" t="n">
        <v>0.24</v>
      </c>
      <c r="V3" t="n">
        <v>0.73</v>
      </c>
      <c r="W3" t="n">
        <v>12.67</v>
      </c>
      <c r="X3" t="n">
        <v>9.380000000000001</v>
      </c>
      <c r="Y3" t="n">
        <v>1</v>
      </c>
      <c r="Z3" t="n">
        <v>10</v>
      </c>
      <c r="AA3" t="n">
        <v>746.2918918295945</v>
      </c>
      <c r="AB3" t="n">
        <v>1021.109490475855</v>
      </c>
      <c r="AC3" t="n">
        <v>923.6562338410096</v>
      </c>
      <c r="AD3" t="n">
        <v>746291.8918295945</v>
      </c>
      <c r="AE3" t="n">
        <v>1021109.490475855</v>
      </c>
      <c r="AF3" t="n">
        <v>2.097532004058068e-06</v>
      </c>
      <c r="AG3" t="n">
        <v>14</v>
      </c>
      <c r="AH3" t="n">
        <v>923656.2338410096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1.7909</v>
      </c>
      <c r="E4" t="n">
        <v>55.84</v>
      </c>
      <c r="F4" t="n">
        <v>47.98</v>
      </c>
      <c r="G4" t="n">
        <v>18.81</v>
      </c>
      <c r="H4" t="n">
        <v>0.3</v>
      </c>
      <c r="I4" t="n">
        <v>153</v>
      </c>
      <c r="J4" t="n">
        <v>179.7</v>
      </c>
      <c r="K4" t="n">
        <v>52.44</v>
      </c>
      <c r="L4" t="n">
        <v>3</v>
      </c>
      <c r="M4" t="n">
        <v>151</v>
      </c>
      <c r="N4" t="n">
        <v>34.26</v>
      </c>
      <c r="O4" t="n">
        <v>22397.24</v>
      </c>
      <c r="P4" t="n">
        <v>632.35</v>
      </c>
      <c r="Q4" t="n">
        <v>796.77</v>
      </c>
      <c r="R4" t="n">
        <v>302.75</v>
      </c>
      <c r="S4" t="n">
        <v>102.58</v>
      </c>
      <c r="T4" t="n">
        <v>95334.55</v>
      </c>
      <c r="U4" t="n">
        <v>0.34</v>
      </c>
      <c r="V4" t="n">
        <v>0.78</v>
      </c>
      <c r="W4" t="n">
        <v>12.54</v>
      </c>
      <c r="X4" t="n">
        <v>5.75</v>
      </c>
      <c r="Y4" t="n">
        <v>1</v>
      </c>
      <c r="Z4" t="n">
        <v>10</v>
      </c>
      <c r="AA4" t="n">
        <v>626.6201406457249</v>
      </c>
      <c r="AB4" t="n">
        <v>857.369320961034</v>
      </c>
      <c r="AC4" t="n">
        <v>775.5431962939117</v>
      </c>
      <c r="AD4" t="n">
        <v>626620.1406457248</v>
      </c>
      <c r="AE4" t="n">
        <v>857369.3209610339</v>
      </c>
      <c r="AF4" t="n">
        <v>2.359591750042458e-06</v>
      </c>
      <c r="AG4" t="n">
        <v>13</v>
      </c>
      <c r="AH4" t="n">
        <v>775543.1962939117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1.897</v>
      </c>
      <c r="E5" t="n">
        <v>52.72</v>
      </c>
      <c r="F5" t="n">
        <v>46.35</v>
      </c>
      <c r="G5" t="n">
        <v>25.05</v>
      </c>
      <c r="H5" t="n">
        <v>0.39</v>
      </c>
      <c r="I5" t="n">
        <v>111</v>
      </c>
      <c r="J5" t="n">
        <v>181.19</v>
      </c>
      <c r="K5" t="n">
        <v>52.44</v>
      </c>
      <c r="L5" t="n">
        <v>4</v>
      </c>
      <c r="M5" t="n">
        <v>109</v>
      </c>
      <c r="N5" t="n">
        <v>34.75</v>
      </c>
      <c r="O5" t="n">
        <v>22581.25</v>
      </c>
      <c r="P5" t="n">
        <v>608.98</v>
      </c>
      <c r="Q5" t="n">
        <v>796.7</v>
      </c>
      <c r="R5" t="n">
        <v>249</v>
      </c>
      <c r="S5" t="n">
        <v>102.58</v>
      </c>
      <c r="T5" t="n">
        <v>68667.89999999999</v>
      </c>
      <c r="U5" t="n">
        <v>0.41</v>
      </c>
      <c r="V5" t="n">
        <v>0.8100000000000001</v>
      </c>
      <c r="W5" t="n">
        <v>12.45</v>
      </c>
      <c r="X5" t="n">
        <v>4.13</v>
      </c>
      <c r="Y5" t="n">
        <v>1</v>
      </c>
      <c r="Z5" t="n">
        <v>10</v>
      </c>
      <c r="AA5" t="n">
        <v>571.3553684785237</v>
      </c>
      <c r="AB5" t="n">
        <v>781.7536215721943</v>
      </c>
      <c r="AC5" t="n">
        <v>707.1441531274422</v>
      </c>
      <c r="AD5" t="n">
        <v>571355.3684785237</v>
      </c>
      <c r="AE5" t="n">
        <v>781753.6215721944</v>
      </c>
      <c r="AF5" t="n">
        <v>2.499383298805373e-06</v>
      </c>
      <c r="AG5" t="n">
        <v>12</v>
      </c>
      <c r="AH5" t="n">
        <v>707144.1531274422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1.9631</v>
      </c>
      <c r="E6" t="n">
        <v>50.94</v>
      </c>
      <c r="F6" t="n">
        <v>45.42</v>
      </c>
      <c r="G6" t="n">
        <v>31.33</v>
      </c>
      <c r="H6" t="n">
        <v>0.49</v>
      </c>
      <c r="I6" t="n">
        <v>87</v>
      </c>
      <c r="J6" t="n">
        <v>182.69</v>
      </c>
      <c r="K6" t="n">
        <v>52.44</v>
      </c>
      <c r="L6" t="n">
        <v>5</v>
      </c>
      <c r="M6" t="n">
        <v>85</v>
      </c>
      <c r="N6" t="n">
        <v>35.25</v>
      </c>
      <c r="O6" t="n">
        <v>22766.06</v>
      </c>
      <c r="P6" t="n">
        <v>594.49</v>
      </c>
      <c r="Q6" t="n">
        <v>796.46</v>
      </c>
      <c r="R6" t="n">
        <v>218.41</v>
      </c>
      <c r="S6" t="n">
        <v>102.58</v>
      </c>
      <c r="T6" t="n">
        <v>53492.14</v>
      </c>
      <c r="U6" t="n">
        <v>0.47</v>
      </c>
      <c r="V6" t="n">
        <v>0.83</v>
      </c>
      <c r="W6" t="n">
        <v>12.41</v>
      </c>
      <c r="X6" t="n">
        <v>3.21</v>
      </c>
      <c r="Y6" t="n">
        <v>1</v>
      </c>
      <c r="Z6" t="n">
        <v>10</v>
      </c>
      <c r="AA6" t="n">
        <v>544.4255435323118</v>
      </c>
      <c r="AB6" t="n">
        <v>744.9070470207597</v>
      </c>
      <c r="AC6" t="n">
        <v>673.8141639367044</v>
      </c>
      <c r="AD6" t="n">
        <v>544425.5435323118</v>
      </c>
      <c r="AE6" t="n">
        <v>744907.0470207597</v>
      </c>
      <c r="AF6" t="n">
        <v>2.586473038421101e-06</v>
      </c>
      <c r="AG6" t="n">
        <v>12</v>
      </c>
      <c r="AH6" t="n">
        <v>673814.1639367044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2.0084</v>
      </c>
      <c r="E7" t="n">
        <v>49.79</v>
      </c>
      <c r="F7" t="n">
        <v>44.85</v>
      </c>
      <c r="G7" t="n">
        <v>37.9</v>
      </c>
      <c r="H7" t="n">
        <v>0.58</v>
      </c>
      <c r="I7" t="n">
        <v>71</v>
      </c>
      <c r="J7" t="n">
        <v>184.19</v>
      </c>
      <c r="K7" t="n">
        <v>52.44</v>
      </c>
      <c r="L7" t="n">
        <v>6</v>
      </c>
      <c r="M7" t="n">
        <v>69</v>
      </c>
      <c r="N7" t="n">
        <v>35.75</v>
      </c>
      <c r="O7" t="n">
        <v>22951.43</v>
      </c>
      <c r="P7" t="n">
        <v>584.74</v>
      </c>
      <c r="Q7" t="n">
        <v>796.59</v>
      </c>
      <c r="R7" t="n">
        <v>198.93</v>
      </c>
      <c r="S7" t="n">
        <v>102.58</v>
      </c>
      <c r="T7" t="n">
        <v>43833.07</v>
      </c>
      <c r="U7" t="n">
        <v>0.52</v>
      </c>
      <c r="V7" t="n">
        <v>0.84</v>
      </c>
      <c r="W7" t="n">
        <v>12.39</v>
      </c>
      <c r="X7" t="n">
        <v>2.63</v>
      </c>
      <c r="Y7" t="n">
        <v>1</v>
      </c>
      <c r="Z7" t="n">
        <v>10</v>
      </c>
      <c r="AA7" t="n">
        <v>519.5035761451268</v>
      </c>
      <c r="AB7" t="n">
        <v>710.8077117620093</v>
      </c>
      <c r="AC7" t="n">
        <v>642.9692213763316</v>
      </c>
      <c r="AD7" t="n">
        <v>519503.5761451268</v>
      </c>
      <c r="AE7" t="n">
        <v>710807.7117620093</v>
      </c>
      <c r="AF7" t="n">
        <v>2.646157837280291e-06</v>
      </c>
      <c r="AG7" t="n">
        <v>11</v>
      </c>
      <c r="AH7" t="n">
        <v>642969.2213763315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2.0373</v>
      </c>
      <c r="E8" t="n">
        <v>49.08</v>
      </c>
      <c r="F8" t="n">
        <v>44.49</v>
      </c>
      <c r="G8" t="n">
        <v>43.76</v>
      </c>
      <c r="H8" t="n">
        <v>0.67</v>
      </c>
      <c r="I8" t="n">
        <v>61</v>
      </c>
      <c r="J8" t="n">
        <v>185.7</v>
      </c>
      <c r="K8" t="n">
        <v>52.44</v>
      </c>
      <c r="L8" t="n">
        <v>7</v>
      </c>
      <c r="M8" t="n">
        <v>59</v>
      </c>
      <c r="N8" t="n">
        <v>36.26</v>
      </c>
      <c r="O8" t="n">
        <v>23137.49</v>
      </c>
      <c r="P8" t="n">
        <v>578.47</v>
      </c>
      <c r="Q8" t="n">
        <v>796.5</v>
      </c>
      <c r="R8" t="n">
        <v>187.43</v>
      </c>
      <c r="S8" t="n">
        <v>102.58</v>
      </c>
      <c r="T8" t="n">
        <v>38130.34</v>
      </c>
      <c r="U8" t="n">
        <v>0.55</v>
      </c>
      <c r="V8" t="n">
        <v>0.85</v>
      </c>
      <c r="W8" t="n">
        <v>12.37</v>
      </c>
      <c r="X8" t="n">
        <v>2.28</v>
      </c>
      <c r="Y8" t="n">
        <v>1</v>
      </c>
      <c r="Z8" t="n">
        <v>10</v>
      </c>
      <c r="AA8" t="n">
        <v>508.8670880410739</v>
      </c>
      <c r="AB8" t="n">
        <v>696.2543994893069</v>
      </c>
      <c r="AC8" t="n">
        <v>629.804856801234</v>
      </c>
      <c r="AD8" t="n">
        <v>508867.0880410739</v>
      </c>
      <c r="AE8" t="n">
        <v>696254.399489307</v>
      </c>
      <c r="AF8" t="n">
        <v>2.684234894389134e-06</v>
      </c>
      <c r="AG8" t="n">
        <v>11</v>
      </c>
      <c r="AH8" t="n">
        <v>629804.856801234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2.0632</v>
      </c>
      <c r="E9" t="n">
        <v>48.47</v>
      </c>
      <c r="F9" t="n">
        <v>44.16</v>
      </c>
      <c r="G9" t="n">
        <v>50</v>
      </c>
      <c r="H9" t="n">
        <v>0.76</v>
      </c>
      <c r="I9" t="n">
        <v>53</v>
      </c>
      <c r="J9" t="n">
        <v>187.22</v>
      </c>
      <c r="K9" t="n">
        <v>52.44</v>
      </c>
      <c r="L9" t="n">
        <v>8</v>
      </c>
      <c r="M9" t="n">
        <v>51</v>
      </c>
      <c r="N9" t="n">
        <v>36.78</v>
      </c>
      <c r="O9" t="n">
        <v>23324.24</v>
      </c>
      <c r="P9" t="n">
        <v>571.97</v>
      </c>
      <c r="Q9" t="n">
        <v>796.48</v>
      </c>
      <c r="R9" t="n">
        <v>176.6</v>
      </c>
      <c r="S9" t="n">
        <v>102.58</v>
      </c>
      <c r="T9" t="n">
        <v>32759.41</v>
      </c>
      <c r="U9" t="n">
        <v>0.58</v>
      </c>
      <c r="V9" t="n">
        <v>0.85</v>
      </c>
      <c r="W9" t="n">
        <v>12.35</v>
      </c>
      <c r="X9" t="n">
        <v>1.95</v>
      </c>
      <c r="Y9" t="n">
        <v>1</v>
      </c>
      <c r="Z9" t="n">
        <v>10</v>
      </c>
      <c r="AA9" t="n">
        <v>499.0010582187138</v>
      </c>
      <c r="AB9" t="n">
        <v>682.7552622278371</v>
      </c>
      <c r="AC9" t="n">
        <v>617.5940582538406</v>
      </c>
      <c r="AD9" t="n">
        <v>499001.0582187137</v>
      </c>
      <c r="AE9" t="n">
        <v>682755.2622278371</v>
      </c>
      <c r="AF9" t="n">
        <v>2.718359315811938e-06</v>
      </c>
      <c r="AG9" t="n">
        <v>11</v>
      </c>
      <c r="AH9" t="n">
        <v>617594.0582538405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2.0817</v>
      </c>
      <c r="E10" t="n">
        <v>48.04</v>
      </c>
      <c r="F10" t="n">
        <v>43.95</v>
      </c>
      <c r="G10" t="n">
        <v>56.1</v>
      </c>
      <c r="H10" t="n">
        <v>0.85</v>
      </c>
      <c r="I10" t="n">
        <v>47</v>
      </c>
      <c r="J10" t="n">
        <v>188.74</v>
      </c>
      <c r="K10" t="n">
        <v>52.44</v>
      </c>
      <c r="L10" t="n">
        <v>9</v>
      </c>
      <c r="M10" t="n">
        <v>45</v>
      </c>
      <c r="N10" t="n">
        <v>37.3</v>
      </c>
      <c r="O10" t="n">
        <v>23511.69</v>
      </c>
      <c r="P10" t="n">
        <v>566.88</v>
      </c>
      <c r="Q10" t="n">
        <v>796.53</v>
      </c>
      <c r="R10" t="n">
        <v>169.18</v>
      </c>
      <c r="S10" t="n">
        <v>102.58</v>
      </c>
      <c r="T10" t="n">
        <v>29078.11</v>
      </c>
      <c r="U10" t="n">
        <v>0.61</v>
      </c>
      <c r="V10" t="n">
        <v>0.86</v>
      </c>
      <c r="W10" t="n">
        <v>12.35</v>
      </c>
      <c r="X10" t="n">
        <v>1.73</v>
      </c>
      <c r="Y10" t="n">
        <v>1</v>
      </c>
      <c r="Z10" t="n">
        <v>10</v>
      </c>
      <c r="AA10" t="n">
        <v>491.8327617946319</v>
      </c>
      <c r="AB10" t="n">
        <v>672.9472828174894</v>
      </c>
      <c r="AC10" t="n">
        <v>608.7221386328309</v>
      </c>
      <c r="AD10" t="n">
        <v>491832.7617946319</v>
      </c>
      <c r="AE10" t="n">
        <v>672947.2828174894</v>
      </c>
      <c r="AF10" t="n">
        <v>2.742733902542512e-06</v>
      </c>
      <c r="AG10" t="n">
        <v>11</v>
      </c>
      <c r="AH10" t="n">
        <v>608722.1386328309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2.0978</v>
      </c>
      <c r="E11" t="n">
        <v>47.67</v>
      </c>
      <c r="F11" t="n">
        <v>43.76</v>
      </c>
      <c r="G11" t="n">
        <v>62.51</v>
      </c>
      <c r="H11" t="n">
        <v>0.93</v>
      </c>
      <c r="I11" t="n">
        <v>42</v>
      </c>
      <c r="J11" t="n">
        <v>190.26</v>
      </c>
      <c r="K11" t="n">
        <v>52.44</v>
      </c>
      <c r="L11" t="n">
        <v>10</v>
      </c>
      <c r="M11" t="n">
        <v>40</v>
      </c>
      <c r="N11" t="n">
        <v>37.82</v>
      </c>
      <c r="O11" t="n">
        <v>23699.85</v>
      </c>
      <c r="P11" t="n">
        <v>562.67</v>
      </c>
      <c r="Q11" t="n">
        <v>796.45</v>
      </c>
      <c r="R11" t="n">
        <v>162.58</v>
      </c>
      <c r="S11" t="n">
        <v>102.58</v>
      </c>
      <c r="T11" t="n">
        <v>25802.66</v>
      </c>
      <c r="U11" t="n">
        <v>0.63</v>
      </c>
      <c r="V11" t="n">
        <v>0.86</v>
      </c>
      <c r="W11" t="n">
        <v>12.35</v>
      </c>
      <c r="X11" t="n">
        <v>1.54</v>
      </c>
      <c r="Y11" t="n">
        <v>1</v>
      </c>
      <c r="Z11" t="n">
        <v>10</v>
      </c>
      <c r="AA11" t="n">
        <v>485.8339541140469</v>
      </c>
      <c r="AB11" t="n">
        <v>664.7394495001962</v>
      </c>
      <c r="AC11" t="n">
        <v>601.2976494075738</v>
      </c>
      <c r="AD11" t="n">
        <v>485833.9541140469</v>
      </c>
      <c r="AE11" t="n">
        <v>664739.4495001961</v>
      </c>
      <c r="AF11" t="n">
        <v>2.763946380724255e-06</v>
      </c>
      <c r="AG11" t="n">
        <v>11</v>
      </c>
      <c r="AH11" t="n">
        <v>601297.6494075737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2.1114</v>
      </c>
      <c r="E12" t="n">
        <v>47.36</v>
      </c>
      <c r="F12" t="n">
        <v>43.59</v>
      </c>
      <c r="G12" t="n">
        <v>68.83</v>
      </c>
      <c r="H12" t="n">
        <v>1.02</v>
      </c>
      <c r="I12" t="n">
        <v>38</v>
      </c>
      <c r="J12" t="n">
        <v>191.79</v>
      </c>
      <c r="K12" t="n">
        <v>52.44</v>
      </c>
      <c r="L12" t="n">
        <v>11</v>
      </c>
      <c r="M12" t="n">
        <v>36</v>
      </c>
      <c r="N12" t="n">
        <v>38.35</v>
      </c>
      <c r="O12" t="n">
        <v>23888.73</v>
      </c>
      <c r="P12" t="n">
        <v>558.33</v>
      </c>
      <c r="Q12" t="n">
        <v>796.41</v>
      </c>
      <c r="R12" t="n">
        <v>157.44</v>
      </c>
      <c r="S12" t="n">
        <v>102.58</v>
      </c>
      <c r="T12" t="n">
        <v>23250.84</v>
      </c>
      <c r="U12" t="n">
        <v>0.65</v>
      </c>
      <c r="V12" t="n">
        <v>0.86</v>
      </c>
      <c r="W12" t="n">
        <v>12.33</v>
      </c>
      <c r="X12" t="n">
        <v>1.38</v>
      </c>
      <c r="Y12" t="n">
        <v>1</v>
      </c>
      <c r="Z12" t="n">
        <v>10</v>
      </c>
      <c r="AA12" t="n">
        <v>480.3253449165885</v>
      </c>
      <c r="AB12" t="n">
        <v>657.2023273735475</v>
      </c>
      <c r="AC12" t="n">
        <v>594.479859638275</v>
      </c>
      <c r="AD12" t="n">
        <v>480325.3449165885</v>
      </c>
      <c r="AE12" t="n">
        <v>657202.3273735475</v>
      </c>
      <c r="AF12" t="n">
        <v>2.781864995834299e-06</v>
      </c>
      <c r="AG12" t="n">
        <v>11</v>
      </c>
      <c r="AH12" t="n">
        <v>594479.859638275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2.1216</v>
      </c>
      <c r="E13" t="n">
        <v>47.13</v>
      </c>
      <c r="F13" t="n">
        <v>43.47</v>
      </c>
      <c r="G13" t="n">
        <v>74.52</v>
      </c>
      <c r="H13" t="n">
        <v>1.1</v>
      </c>
      <c r="I13" t="n">
        <v>35</v>
      </c>
      <c r="J13" t="n">
        <v>193.33</v>
      </c>
      <c r="K13" t="n">
        <v>52.44</v>
      </c>
      <c r="L13" t="n">
        <v>12</v>
      </c>
      <c r="M13" t="n">
        <v>33</v>
      </c>
      <c r="N13" t="n">
        <v>38.89</v>
      </c>
      <c r="O13" t="n">
        <v>24078.33</v>
      </c>
      <c r="P13" t="n">
        <v>554.85</v>
      </c>
      <c r="Q13" t="n">
        <v>796.4299999999999</v>
      </c>
      <c r="R13" t="n">
        <v>153.3</v>
      </c>
      <c r="S13" t="n">
        <v>102.58</v>
      </c>
      <c r="T13" t="n">
        <v>21198.97</v>
      </c>
      <c r="U13" t="n">
        <v>0.67</v>
      </c>
      <c r="V13" t="n">
        <v>0.87</v>
      </c>
      <c r="W13" t="n">
        <v>12.32</v>
      </c>
      <c r="X13" t="n">
        <v>1.25</v>
      </c>
      <c r="Y13" t="n">
        <v>1</v>
      </c>
      <c r="Z13" t="n">
        <v>10</v>
      </c>
      <c r="AA13" t="n">
        <v>476.1019014442275</v>
      </c>
      <c r="AB13" t="n">
        <v>651.4236256894873</v>
      </c>
      <c r="AC13" t="n">
        <v>589.2526691324828</v>
      </c>
      <c r="AD13" t="n">
        <v>476101.9014442275</v>
      </c>
      <c r="AE13" t="n">
        <v>651423.6256894873</v>
      </c>
      <c r="AF13" t="n">
        <v>2.795303957166832e-06</v>
      </c>
      <c r="AG13" t="n">
        <v>11</v>
      </c>
      <c r="AH13" t="n">
        <v>589252.6691324827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2.1313</v>
      </c>
      <c r="E14" t="n">
        <v>46.92</v>
      </c>
      <c r="F14" t="n">
        <v>43.36</v>
      </c>
      <c r="G14" t="n">
        <v>81.3</v>
      </c>
      <c r="H14" t="n">
        <v>1.18</v>
      </c>
      <c r="I14" t="n">
        <v>32</v>
      </c>
      <c r="J14" t="n">
        <v>194.88</v>
      </c>
      <c r="K14" t="n">
        <v>52.44</v>
      </c>
      <c r="L14" t="n">
        <v>13</v>
      </c>
      <c r="M14" t="n">
        <v>30</v>
      </c>
      <c r="N14" t="n">
        <v>39.43</v>
      </c>
      <c r="O14" t="n">
        <v>24268.67</v>
      </c>
      <c r="P14" t="n">
        <v>551.5700000000001</v>
      </c>
      <c r="Q14" t="n">
        <v>796.4400000000001</v>
      </c>
      <c r="R14" t="n">
        <v>149.61</v>
      </c>
      <c r="S14" t="n">
        <v>102.58</v>
      </c>
      <c r="T14" t="n">
        <v>19366.92</v>
      </c>
      <c r="U14" t="n">
        <v>0.6899999999999999</v>
      </c>
      <c r="V14" t="n">
        <v>0.87</v>
      </c>
      <c r="W14" t="n">
        <v>12.32</v>
      </c>
      <c r="X14" t="n">
        <v>1.15</v>
      </c>
      <c r="Y14" t="n">
        <v>1</v>
      </c>
      <c r="Z14" t="n">
        <v>10</v>
      </c>
      <c r="AA14" t="n">
        <v>472.1450171043359</v>
      </c>
      <c r="AB14" t="n">
        <v>646.0096419702307</v>
      </c>
      <c r="AC14" t="n">
        <v>584.3553884208181</v>
      </c>
      <c r="AD14" t="n">
        <v>472145.0171043359</v>
      </c>
      <c r="AE14" t="n">
        <v>646009.6419702307</v>
      </c>
      <c r="AF14" t="n">
        <v>2.808084145885025e-06</v>
      </c>
      <c r="AG14" t="n">
        <v>11</v>
      </c>
      <c r="AH14" t="n">
        <v>584355.3884208181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2.1407</v>
      </c>
      <c r="E15" t="n">
        <v>46.71</v>
      </c>
      <c r="F15" t="n">
        <v>43.26</v>
      </c>
      <c r="G15" t="n">
        <v>89.51000000000001</v>
      </c>
      <c r="H15" t="n">
        <v>1.27</v>
      </c>
      <c r="I15" t="n">
        <v>29</v>
      </c>
      <c r="J15" t="n">
        <v>196.42</v>
      </c>
      <c r="K15" t="n">
        <v>52.44</v>
      </c>
      <c r="L15" t="n">
        <v>14</v>
      </c>
      <c r="M15" t="n">
        <v>27</v>
      </c>
      <c r="N15" t="n">
        <v>39.98</v>
      </c>
      <c r="O15" t="n">
        <v>24459.75</v>
      </c>
      <c r="P15" t="n">
        <v>547.76</v>
      </c>
      <c r="Q15" t="n">
        <v>796.35</v>
      </c>
      <c r="R15" t="n">
        <v>146.2</v>
      </c>
      <c r="S15" t="n">
        <v>102.58</v>
      </c>
      <c r="T15" t="n">
        <v>17674.98</v>
      </c>
      <c r="U15" t="n">
        <v>0.7</v>
      </c>
      <c r="V15" t="n">
        <v>0.87</v>
      </c>
      <c r="W15" t="n">
        <v>12.32</v>
      </c>
      <c r="X15" t="n">
        <v>1.05</v>
      </c>
      <c r="Y15" t="n">
        <v>1</v>
      </c>
      <c r="Z15" t="n">
        <v>10</v>
      </c>
      <c r="AA15" t="n">
        <v>467.9486063851068</v>
      </c>
      <c r="AB15" t="n">
        <v>640.2679276916066</v>
      </c>
      <c r="AC15" t="n">
        <v>579.1616552943993</v>
      </c>
      <c r="AD15" t="n">
        <v>467948.6063851068</v>
      </c>
      <c r="AE15" t="n">
        <v>640267.9276916066</v>
      </c>
      <c r="AF15" t="n">
        <v>2.820469071034614e-06</v>
      </c>
      <c r="AG15" t="n">
        <v>11</v>
      </c>
      <c r="AH15" t="n">
        <v>579161.6552943994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2.1489</v>
      </c>
      <c r="E16" t="n">
        <v>46.54</v>
      </c>
      <c r="F16" t="n">
        <v>43.15</v>
      </c>
      <c r="G16" t="n">
        <v>95.90000000000001</v>
      </c>
      <c r="H16" t="n">
        <v>1.35</v>
      </c>
      <c r="I16" t="n">
        <v>27</v>
      </c>
      <c r="J16" t="n">
        <v>197.98</v>
      </c>
      <c r="K16" t="n">
        <v>52.44</v>
      </c>
      <c r="L16" t="n">
        <v>15</v>
      </c>
      <c r="M16" t="n">
        <v>25</v>
      </c>
      <c r="N16" t="n">
        <v>40.54</v>
      </c>
      <c r="O16" t="n">
        <v>24651.58</v>
      </c>
      <c r="P16" t="n">
        <v>544.34</v>
      </c>
      <c r="Q16" t="n">
        <v>796.37</v>
      </c>
      <c r="R16" t="n">
        <v>142.94</v>
      </c>
      <c r="S16" t="n">
        <v>102.58</v>
      </c>
      <c r="T16" t="n">
        <v>16057.47</v>
      </c>
      <c r="U16" t="n">
        <v>0.72</v>
      </c>
      <c r="V16" t="n">
        <v>0.87</v>
      </c>
      <c r="W16" t="n">
        <v>12.31</v>
      </c>
      <c r="X16" t="n">
        <v>0.9399999999999999</v>
      </c>
      <c r="Y16" t="n">
        <v>1</v>
      </c>
      <c r="Z16" t="n">
        <v>10</v>
      </c>
      <c r="AA16" t="n">
        <v>464.2390381575366</v>
      </c>
      <c r="AB16" t="n">
        <v>635.1923327880451</v>
      </c>
      <c r="AC16" t="n">
        <v>574.5704680447914</v>
      </c>
      <c r="AD16" t="n">
        <v>464239.0381575366</v>
      </c>
      <c r="AE16" t="n">
        <v>635192.3327880451</v>
      </c>
      <c r="AF16" t="n">
        <v>2.831272941909787e-06</v>
      </c>
      <c r="AG16" t="n">
        <v>11</v>
      </c>
      <c r="AH16" t="n">
        <v>574570.4680447914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2.1509</v>
      </c>
      <c r="E17" t="n">
        <v>46.49</v>
      </c>
      <c r="F17" t="n">
        <v>43.15</v>
      </c>
      <c r="G17" t="n">
        <v>99.56999999999999</v>
      </c>
      <c r="H17" t="n">
        <v>1.42</v>
      </c>
      <c r="I17" t="n">
        <v>26</v>
      </c>
      <c r="J17" t="n">
        <v>199.54</v>
      </c>
      <c r="K17" t="n">
        <v>52.44</v>
      </c>
      <c r="L17" t="n">
        <v>16</v>
      </c>
      <c r="M17" t="n">
        <v>24</v>
      </c>
      <c r="N17" t="n">
        <v>41.1</v>
      </c>
      <c r="O17" t="n">
        <v>24844.17</v>
      </c>
      <c r="P17" t="n">
        <v>543.4400000000001</v>
      </c>
      <c r="Q17" t="n">
        <v>796.41</v>
      </c>
      <c r="R17" t="n">
        <v>142.41</v>
      </c>
      <c r="S17" t="n">
        <v>102.58</v>
      </c>
      <c r="T17" t="n">
        <v>15797.76</v>
      </c>
      <c r="U17" t="n">
        <v>0.72</v>
      </c>
      <c r="V17" t="n">
        <v>0.87</v>
      </c>
      <c r="W17" t="n">
        <v>12.32</v>
      </c>
      <c r="X17" t="n">
        <v>0.93</v>
      </c>
      <c r="Y17" t="n">
        <v>1</v>
      </c>
      <c r="Z17" t="n">
        <v>10</v>
      </c>
      <c r="AA17" t="n">
        <v>463.3178955828075</v>
      </c>
      <c r="AB17" t="n">
        <v>633.9319848793583</v>
      </c>
      <c r="AC17" t="n">
        <v>573.4304059716004</v>
      </c>
      <c r="AD17" t="n">
        <v>463317.8955828075</v>
      </c>
      <c r="AE17" t="n">
        <v>633931.9848793583</v>
      </c>
      <c r="AF17" t="n">
        <v>2.833908032367147e-06</v>
      </c>
      <c r="AG17" t="n">
        <v>11</v>
      </c>
      <c r="AH17" t="n">
        <v>573430.4059716004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2.1575</v>
      </c>
      <c r="E18" t="n">
        <v>46.35</v>
      </c>
      <c r="F18" t="n">
        <v>43.08</v>
      </c>
      <c r="G18" t="n">
        <v>107.69</v>
      </c>
      <c r="H18" t="n">
        <v>1.5</v>
      </c>
      <c r="I18" t="n">
        <v>24</v>
      </c>
      <c r="J18" t="n">
        <v>201.11</v>
      </c>
      <c r="K18" t="n">
        <v>52.44</v>
      </c>
      <c r="L18" t="n">
        <v>17</v>
      </c>
      <c r="M18" t="n">
        <v>22</v>
      </c>
      <c r="N18" t="n">
        <v>41.67</v>
      </c>
      <c r="O18" t="n">
        <v>25037.53</v>
      </c>
      <c r="P18" t="n">
        <v>540.1900000000001</v>
      </c>
      <c r="Q18" t="n">
        <v>796.39</v>
      </c>
      <c r="R18" t="n">
        <v>140.1</v>
      </c>
      <c r="S18" t="n">
        <v>102.58</v>
      </c>
      <c r="T18" t="n">
        <v>14653.36</v>
      </c>
      <c r="U18" t="n">
        <v>0.73</v>
      </c>
      <c r="V18" t="n">
        <v>0.87</v>
      </c>
      <c r="W18" t="n">
        <v>12.31</v>
      </c>
      <c r="X18" t="n">
        <v>0.86</v>
      </c>
      <c r="Y18" t="n">
        <v>1</v>
      </c>
      <c r="Z18" t="n">
        <v>10</v>
      </c>
      <c r="AA18" t="n">
        <v>460.059071700447</v>
      </c>
      <c r="AB18" t="n">
        <v>629.4731182743498</v>
      </c>
      <c r="AC18" t="n">
        <v>569.3970873373152</v>
      </c>
      <c r="AD18" t="n">
        <v>460059.0717004469</v>
      </c>
      <c r="AE18" t="n">
        <v>629473.1182743497</v>
      </c>
      <c r="AF18" t="n">
        <v>2.842603830876433e-06</v>
      </c>
      <c r="AG18" t="n">
        <v>11</v>
      </c>
      <c r="AH18" t="n">
        <v>569397.0873373152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2.1611</v>
      </c>
      <c r="E19" t="n">
        <v>46.27</v>
      </c>
      <c r="F19" t="n">
        <v>43.03</v>
      </c>
      <c r="G19" t="n">
        <v>112.26</v>
      </c>
      <c r="H19" t="n">
        <v>1.58</v>
      </c>
      <c r="I19" t="n">
        <v>23</v>
      </c>
      <c r="J19" t="n">
        <v>202.68</v>
      </c>
      <c r="K19" t="n">
        <v>52.44</v>
      </c>
      <c r="L19" t="n">
        <v>18</v>
      </c>
      <c r="M19" t="n">
        <v>21</v>
      </c>
      <c r="N19" t="n">
        <v>42.24</v>
      </c>
      <c r="O19" t="n">
        <v>25231.66</v>
      </c>
      <c r="P19" t="n">
        <v>537.85</v>
      </c>
      <c r="Q19" t="n">
        <v>796.39</v>
      </c>
      <c r="R19" t="n">
        <v>138.76</v>
      </c>
      <c r="S19" t="n">
        <v>102.58</v>
      </c>
      <c r="T19" t="n">
        <v>13986.12</v>
      </c>
      <c r="U19" t="n">
        <v>0.74</v>
      </c>
      <c r="V19" t="n">
        <v>0.87</v>
      </c>
      <c r="W19" t="n">
        <v>12.31</v>
      </c>
      <c r="X19" t="n">
        <v>0.82</v>
      </c>
      <c r="Y19" t="n">
        <v>1</v>
      </c>
      <c r="Z19" t="n">
        <v>10</v>
      </c>
      <c r="AA19" t="n">
        <v>457.9235987747805</v>
      </c>
      <c r="AB19" t="n">
        <v>626.5512700070364</v>
      </c>
      <c r="AC19" t="n">
        <v>566.7540961677945</v>
      </c>
      <c r="AD19" t="n">
        <v>457923.5987747805</v>
      </c>
      <c r="AE19" t="n">
        <v>626551.2700070364</v>
      </c>
      <c r="AF19" t="n">
        <v>2.847346993699679e-06</v>
      </c>
      <c r="AG19" t="n">
        <v>11</v>
      </c>
      <c r="AH19" t="n">
        <v>566754.0961677945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2.1644</v>
      </c>
      <c r="E20" t="n">
        <v>46.2</v>
      </c>
      <c r="F20" t="n">
        <v>43</v>
      </c>
      <c r="G20" t="n">
        <v>117.27</v>
      </c>
      <c r="H20" t="n">
        <v>1.65</v>
      </c>
      <c r="I20" t="n">
        <v>22</v>
      </c>
      <c r="J20" t="n">
        <v>204.26</v>
      </c>
      <c r="K20" t="n">
        <v>52.44</v>
      </c>
      <c r="L20" t="n">
        <v>19</v>
      </c>
      <c r="M20" t="n">
        <v>20</v>
      </c>
      <c r="N20" t="n">
        <v>42.82</v>
      </c>
      <c r="O20" t="n">
        <v>25426.72</v>
      </c>
      <c r="P20" t="n">
        <v>534.13</v>
      </c>
      <c r="Q20" t="n">
        <v>796.35</v>
      </c>
      <c r="R20" t="n">
        <v>137.69</v>
      </c>
      <c r="S20" t="n">
        <v>102.58</v>
      </c>
      <c r="T20" t="n">
        <v>13455.03</v>
      </c>
      <c r="U20" t="n">
        <v>0.75</v>
      </c>
      <c r="V20" t="n">
        <v>0.87</v>
      </c>
      <c r="W20" t="n">
        <v>12.31</v>
      </c>
      <c r="X20" t="n">
        <v>0.79</v>
      </c>
      <c r="Y20" t="n">
        <v>1</v>
      </c>
      <c r="Z20" t="n">
        <v>10</v>
      </c>
      <c r="AA20" t="n">
        <v>454.9946273753595</v>
      </c>
      <c r="AB20" t="n">
        <v>622.5437221212501</v>
      </c>
      <c r="AC20" t="n">
        <v>563.1290230275989</v>
      </c>
      <c r="AD20" t="n">
        <v>454994.6273753595</v>
      </c>
      <c r="AE20" t="n">
        <v>622543.7221212501</v>
      </c>
      <c r="AF20" t="n">
        <v>2.851694892954323e-06</v>
      </c>
      <c r="AG20" t="n">
        <v>11</v>
      </c>
      <c r="AH20" t="n">
        <v>563129.023027599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2.1676</v>
      </c>
      <c r="E21" t="n">
        <v>46.13</v>
      </c>
      <c r="F21" t="n">
        <v>42.97</v>
      </c>
      <c r="G21" t="n">
        <v>122.76</v>
      </c>
      <c r="H21" t="n">
        <v>1.73</v>
      </c>
      <c r="I21" t="n">
        <v>21</v>
      </c>
      <c r="J21" t="n">
        <v>205.85</v>
      </c>
      <c r="K21" t="n">
        <v>52.44</v>
      </c>
      <c r="L21" t="n">
        <v>20</v>
      </c>
      <c r="M21" t="n">
        <v>19</v>
      </c>
      <c r="N21" t="n">
        <v>43.41</v>
      </c>
      <c r="O21" t="n">
        <v>25622.45</v>
      </c>
      <c r="P21" t="n">
        <v>531.87</v>
      </c>
      <c r="Q21" t="n">
        <v>796.39</v>
      </c>
      <c r="R21" t="n">
        <v>136.31</v>
      </c>
      <c r="S21" t="n">
        <v>102.58</v>
      </c>
      <c r="T21" t="n">
        <v>12770.6</v>
      </c>
      <c r="U21" t="n">
        <v>0.75</v>
      </c>
      <c r="V21" t="n">
        <v>0.88</v>
      </c>
      <c r="W21" t="n">
        <v>12.31</v>
      </c>
      <c r="X21" t="n">
        <v>0.75</v>
      </c>
      <c r="Y21" t="n">
        <v>1</v>
      </c>
      <c r="Z21" t="n">
        <v>10</v>
      </c>
      <c r="AA21" t="n">
        <v>453.0078367262058</v>
      </c>
      <c r="AB21" t="n">
        <v>619.8253075040607</v>
      </c>
      <c r="AC21" t="n">
        <v>560.670050086155</v>
      </c>
      <c r="AD21" t="n">
        <v>453007.8367262058</v>
      </c>
      <c r="AE21" t="n">
        <v>619825.3075040607</v>
      </c>
      <c r="AF21" t="n">
        <v>2.855911037686098e-06</v>
      </c>
      <c r="AG21" t="n">
        <v>11</v>
      </c>
      <c r="AH21" t="n">
        <v>560670.0500861551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2.1711</v>
      </c>
      <c r="E22" t="n">
        <v>46.06</v>
      </c>
      <c r="F22" t="n">
        <v>42.93</v>
      </c>
      <c r="G22" t="n">
        <v>128.78</v>
      </c>
      <c r="H22" t="n">
        <v>1.8</v>
      </c>
      <c r="I22" t="n">
        <v>20</v>
      </c>
      <c r="J22" t="n">
        <v>207.45</v>
      </c>
      <c r="K22" t="n">
        <v>52.44</v>
      </c>
      <c r="L22" t="n">
        <v>21</v>
      </c>
      <c r="M22" t="n">
        <v>18</v>
      </c>
      <c r="N22" t="n">
        <v>44</v>
      </c>
      <c r="O22" t="n">
        <v>25818.99</v>
      </c>
      <c r="P22" t="n">
        <v>530.64</v>
      </c>
      <c r="Q22" t="n">
        <v>796.35</v>
      </c>
      <c r="R22" t="n">
        <v>135.37</v>
      </c>
      <c r="S22" t="n">
        <v>102.58</v>
      </c>
      <c r="T22" t="n">
        <v>12305.16</v>
      </c>
      <c r="U22" t="n">
        <v>0.76</v>
      </c>
      <c r="V22" t="n">
        <v>0.88</v>
      </c>
      <c r="W22" t="n">
        <v>12.3</v>
      </c>
      <c r="X22" t="n">
        <v>0.71</v>
      </c>
      <c r="Y22" t="n">
        <v>1</v>
      </c>
      <c r="Z22" t="n">
        <v>10</v>
      </c>
      <c r="AA22" t="n">
        <v>443.9455427920922</v>
      </c>
      <c r="AB22" t="n">
        <v>607.4258771432147</v>
      </c>
      <c r="AC22" t="n">
        <v>549.4540039562385</v>
      </c>
      <c r="AD22" t="n">
        <v>443945.5427920923</v>
      </c>
      <c r="AE22" t="n">
        <v>607425.8771432147</v>
      </c>
      <c r="AF22" t="n">
        <v>2.860522445986477e-06</v>
      </c>
      <c r="AG22" t="n">
        <v>10</v>
      </c>
      <c r="AH22" t="n">
        <v>549454.0039562385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2.1744</v>
      </c>
      <c r="E23" t="n">
        <v>45.99</v>
      </c>
      <c r="F23" t="n">
        <v>42.89</v>
      </c>
      <c r="G23" t="n">
        <v>135.45</v>
      </c>
      <c r="H23" t="n">
        <v>1.87</v>
      </c>
      <c r="I23" t="n">
        <v>19</v>
      </c>
      <c r="J23" t="n">
        <v>209.05</v>
      </c>
      <c r="K23" t="n">
        <v>52.44</v>
      </c>
      <c r="L23" t="n">
        <v>22</v>
      </c>
      <c r="M23" t="n">
        <v>17</v>
      </c>
      <c r="N23" t="n">
        <v>44.6</v>
      </c>
      <c r="O23" t="n">
        <v>26016.35</v>
      </c>
      <c r="P23" t="n">
        <v>527.14</v>
      </c>
      <c r="Q23" t="n">
        <v>796.36</v>
      </c>
      <c r="R23" t="n">
        <v>134.07</v>
      </c>
      <c r="S23" t="n">
        <v>102.58</v>
      </c>
      <c r="T23" t="n">
        <v>11661.21</v>
      </c>
      <c r="U23" t="n">
        <v>0.77</v>
      </c>
      <c r="V23" t="n">
        <v>0.88</v>
      </c>
      <c r="W23" t="n">
        <v>12.3</v>
      </c>
      <c r="X23" t="n">
        <v>0.68</v>
      </c>
      <c r="Y23" t="n">
        <v>1</v>
      </c>
      <c r="Z23" t="n">
        <v>10</v>
      </c>
      <c r="AA23" t="n">
        <v>441.1695277644329</v>
      </c>
      <c r="AB23" t="n">
        <v>603.6276109132316</v>
      </c>
      <c r="AC23" t="n">
        <v>546.0182389243449</v>
      </c>
      <c r="AD23" t="n">
        <v>441169.5277644329</v>
      </c>
      <c r="AE23" t="n">
        <v>603627.6109132316</v>
      </c>
      <c r="AF23" t="n">
        <v>2.86487034524112e-06</v>
      </c>
      <c r="AG23" t="n">
        <v>10</v>
      </c>
      <c r="AH23" t="n">
        <v>546018.2389243449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2.1783</v>
      </c>
      <c r="E24" t="n">
        <v>45.91</v>
      </c>
      <c r="F24" t="n">
        <v>42.85</v>
      </c>
      <c r="G24" t="n">
        <v>142.83</v>
      </c>
      <c r="H24" t="n">
        <v>1.94</v>
      </c>
      <c r="I24" t="n">
        <v>18</v>
      </c>
      <c r="J24" t="n">
        <v>210.65</v>
      </c>
      <c r="K24" t="n">
        <v>52.44</v>
      </c>
      <c r="L24" t="n">
        <v>23</v>
      </c>
      <c r="M24" t="n">
        <v>16</v>
      </c>
      <c r="N24" t="n">
        <v>45.21</v>
      </c>
      <c r="O24" t="n">
        <v>26214.54</v>
      </c>
      <c r="P24" t="n">
        <v>526.72</v>
      </c>
      <c r="Q24" t="n">
        <v>796.37</v>
      </c>
      <c r="R24" t="n">
        <v>132.41</v>
      </c>
      <c r="S24" t="n">
        <v>102.58</v>
      </c>
      <c r="T24" t="n">
        <v>10836.08</v>
      </c>
      <c r="U24" t="n">
        <v>0.77</v>
      </c>
      <c r="V24" t="n">
        <v>0.88</v>
      </c>
      <c r="W24" t="n">
        <v>12.3</v>
      </c>
      <c r="X24" t="n">
        <v>0.63</v>
      </c>
      <c r="Y24" t="n">
        <v>1</v>
      </c>
      <c r="Z24" t="n">
        <v>10</v>
      </c>
      <c r="AA24" t="n">
        <v>440.2263560078018</v>
      </c>
      <c r="AB24" t="n">
        <v>602.3371217060078</v>
      </c>
      <c r="AC24" t="n">
        <v>544.8509121958454</v>
      </c>
      <c r="AD24" t="n">
        <v>440226.3560078018</v>
      </c>
      <c r="AE24" t="n">
        <v>602337.1217060077</v>
      </c>
      <c r="AF24" t="n">
        <v>2.87000877163297e-06</v>
      </c>
      <c r="AG24" t="n">
        <v>10</v>
      </c>
      <c r="AH24" t="n">
        <v>544850.9121958454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2.1816</v>
      </c>
      <c r="E25" t="n">
        <v>45.84</v>
      </c>
      <c r="F25" t="n">
        <v>42.81</v>
      </c>
      <c r="G25" t="n">
        <v>151.11</v>
      </c>
      <c r="H25" t="n">
        <v>2.01</v>
      </c>
      <c r="I25" t="n">
        <v>17</v>
      </c>
      <c r="J25" t="n">
        <v>212.27</v>
      </c>
      <c r="K25" t="n">
        <v>52.44</v>
      </c>
      <c r="L25" t="n">
        <v>24</v>
      </c>
      <c r="M25" t="n">
        <v>15</v>
      </c>
      <c r="N25" t="n">
        <v>45.82</v>
      </c>
      <c r="O25" t="n">
        <v>26413.56</v>
      </c>
      <c r="P25" t="n">
        <v>523.3099999999999</v>
      </c>
      <c r="Q25" t="n">
        <v>796.38</v>
      </c>
      <c r="R25" t="n">
        <v>131.33</v>
      </c>
      <c r="S25" t="n">
        <v>102.58</v>
      </c>
      <c r="T25" t="n">
        <v>10303.63</v>
      </c>
      <c r="U25" t="n">
        <v>0.78</v>
      </c>
      <c r="V25" t="n">
        <v>0.88</v>
      </c>
      <c r="W25" t="n">
        <v>12.3</v>
      </c>
      <c r="X25" t="n">
        <v>0.6</v>
      </c>
      <c r="Y25" t="n">
        <v>1</v>
      </c>
      <c r="Z25" t="n">
        <v>10</v>
      </c>
      <c r="AA25" t="n">
        <v>437.5212543888077</v>
      </c>
      <c r="AB25" t="n">
        <v>598.6358823302392</v>
      </c>
      <c r="AC25" t="n">
        <v>541.5029139113781</v>
      </c>
      <c r="AD25" t="n">
        <v>437521.2543888077</v>
      </c>
      <c r="AE25" t="n">
        <v>598635.8823302392</v>
      </c>
      <c r="AF25" t="n">
        <v>2.874356670887613e-06</v>
      </c>
      <c r="AG25" t="n">
        <v>10</v>
      </c>
      <c r="AH25" t="n">
        <v>541502.9139113781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2.1854</v>
      </c>
      <c r="E26" t="n">
        <v>45.76</v>
      </c>
      <c r="F26" t="n">
        <v>42.77</v>
      </c>
      <c r="G26" t="n">
        <v>160.38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14</v>
      </c>
      <c r="N26" t="n">
        <v>46.44</v>
      </c>
      <c r="O26" t="n">
        <v>26613.43</v>
      </c>
      <c r="P26" t="n">
        <v>519.4400000000001</v>
      </c>
      <c r="Q26" t="n">
        <v>796.36</v>
      </c>
      <c r="R26" t="n">
        <v>129.81</v>
      </c>
      <c r="S26" t="n">
        <v>102.58</v>
      </c>
      <c r="T26" t="n">
        <v>9545.799999999999</v>
      </c>
      <c r="U26" t="n">
        <v>0.79</v>
      </c>
      <c r="V26" t="n">
        <v>0.88</v>
      </c>
      <c r="W26" t="n">
        <v>12.3</v>
      </c>
      <c r="X26" t="n">
        <v>0.5600000000000001</v>
      </c>
      <c r="Y26" t="n">
        <v>1</v>
      </c>
      <c r="Z26" t="n">
        <v>10</v>
      </c>
      <c r="AA26" t="n">
        <v>434.4563533586083</v>
      </c>
      <c r="AB26" t="n">
        <v>594.4423495268297</v>
      </c>
      <c r="AC26" t="n">
        <v>537.7096059930658</v>
      </c>
      <c r="AD26" t="n">
        <v>434456.3533586083</v>
      </c>
      <c r="AE26" t="n">
        <v>594442.3495268298</v>
      </c>
      <c r="AF26" t="n">
        <v>2.879363342756596e-06</v>
      </c>
      <c r="AG26" t="n">
        <v>10</v>
      </c>
      <c r="AH26" t="n">
        <v>537709.6059930658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2.1851</v>
      </c>
      <c r="E27" t="n">
        <v>45.76</v>
      </c>
      <c r="F27" t="n">
        <v>42.78</v>
      </c>
      <c r="G27" t="n">
        <v>160.41</v>
      </c>
      <c r="H27" t="n">
        <v>2.14</v>
      </c>
      <c r="I27" t="n">
        <v>16</v>
      </c>
      <c r="J27" t="n">
        <v>215.51</v>
      </c>
      <c r="K27" t="n">
        <v>52.44</v>
      </c>
      <c r="L27" t="n">
        <v>26</v>
      </c>
      <c r="M27" t="n">
        <v>14</v>
      </c>
      <c r="N27" t="n">
        <v>47.07</v>
      </c>
      <c r="O27" t="n">
        <v>26814.17</v>
      </c>
      <c r="P27" t="n">
        <v>518.58</v>
      </c>
      <c r="Q27" t="n">
        <v>796.3200000000001</v>
      </c>
      <c r="R27" t="n">
        <v>130.23</v>
      </c>
      <c r="S27" t="n">
        <v>102.58</v>
      </c>
      <c r="T27" t="n">
        <v>9757.02</v>
      </c>
      <c r="U27" t="n">
        <v>0.79</v>
      </c>
      <c r="V27" t="n">
        <v>0.88</v>
      </c>
      <c r="W27" t="n">
        <v>12.3</v>
      </c>
      <c r="X27" t="n">
        <v>0.5600000000000001</v>
      </c>
      <c r="Y27" t="n">
        <v>1</v>
      </c>
      <c r="Z27" t="n">
        <v>10</v>
      </c>
      <c r="AA27" t="n">
        <v>433.9775202534213</v>
      </c>
      <c r="AB27" t="n">
        <v>593.7871889476872</v>
      </c>
      <c r="AC27" t="n">
        <v>537.116973020073</v>
      </c>
      <c r="AD27" t="n">
        <v>433977.5202534213</v>
      </c>
      <c r="AE27" t="n">
        <v>593787.1889476873</v>
      </c>
      <c r="AF27" t="n">
        <v>2.878968079187992e-06</v>
      </c>
      <c r="AG27" t="n">
        <v>10</v>
      </c>
      <c r="AH27" t="n">
        <v>537116.973020073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2.1887</v>
      </c>
      <c r="E28" t="n">
        <v>45.69</v>
      </c>
      <c r="F28" t="n">
        <v>42.74</v>
      </c>
      <c r="G28" t="n">
        <v>170.94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13</v>
      </c>
      <c r="N28" t="n">
        <v>47.71</v>
      </c>
      <c r="O28" t="n">
        <v>27015.77</v>
      </c>
      <c r="P28" t="n">
        <v>516.97</v>
      </c>
      <c r="Q28" t="n">
        <v>796.33</v>
      </c>
      <c r="R28" t="n">
        <v>128.99</v>
      </c>
      <c r="S28" t="n">
        <v>102.58</v>
      </c>
      <c r="T28" t="n">
        <v>9143.5</v>
      </c>
      <c r="U28" t="n">
        <v>0.8</v>
      </c>
      <c r="V28" t="n">
        <v>0.88</v>
      </c>
      <c r="W28" t="n">
        <v>12.29</v>
      </c>
      <c r="X28" t="n">
        <v>0.52</v>
      </c>
      <c r="Y28" t="n">
        <v>1</v>
      </c>
      <c r="Z28" t="n">
        <v>10</v>
      </c>
      <c r="AA28" t="n">
        <v>432.3607175712987</v>
      </c>
      <c r="AB28" t="n">
        <v>591.575008189707</v>
      </c>
      <c r="AC28" t="n">
        <v>535.1159196888191</v>
      </c>
      <c r="AD28" t="n">
        <v>432360.7175712987</v>
      </c>
      <c r="AE28" t="n">
        <v>591575.0081897069</v>
      </c>
      <c r="AF28" t="n">
        <v>2.883711242011239e-06</v>
      </c>
      <c r="AG28" t="n">
        <v>10</v>
      </c>
      <c r="AH28" t="n">
        <v>535115.9196888191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2.1892</v>
      </c>
      <c r="E29" t="n">
        <v>45.68</v>
      </c>
      <c r="F29" t="n">
        <v>42.72</v>
      </c>
      <c r="G29" t="n">
        <v>170.9</v>
      </c>
      <c r="H29" t="n">
        <v>2.27</v>
      </c>
      <c r="I29" t="n">
        <v>15</v>
      </c>
      <c r="J29" t="n">
        <v>218.79</v>
      </c>
      <c r="K29" t="n">
        <v>52.44</v>
      </c>
      <c r="L29" t="n">
        <v>28</v>
      </c>
      <c r="M29" t="n">
        <v>13</v>
      </c>
      <c r="N29" t="n">
        <v>48.35</v>
      </c>
      <c r="O29" t="n">
        <v>27218.26</v>
      </c>
      <c r="P29" t="n">
        <v>513.15</v>
      </c>
      <c r="Q29" t="n">
        <v>796.38</v>
      </c>
      <c r="R29" t="n">
        <v>128.53</v>
      </c>
      <c r="S29" t="n">
        <v>102.58</v>
      </c>
      <c r="T29" t="n">
        <v>8912.559999999999</v>
      </c>
      <c r="U29" t="n">
        <v>0.8</v>
      </c>
      <c r="V29" t="n">
        <v>0.88</v>
      </c>
      <c r="W29" t="n">
        <v>12.29</v>
      </c>
      <c r="X29" t="n">
        <v>0.51</v>
      </c>
      <c r="Y29" t="n">
        <v>1</v>
      </c>
      <c r="Z29" t="n">
        <v>10</v>
      </c>
      <c r="AA29" t="n">
        <v>429.8904829982809</v>
      </c>
      <c r="AB29" t="n">
        <v>588.195124267846</v>
      </c>
      <c r="AC29" t="n">
        <v>532.0586071447636</v>
      </c>
      <c r="AD29" t="n">
        <v>429890.4829982809</v>
      </c>
      <c r="AE29" t="n">
        <v>588195.124267846</v>
      </c>
      <c r="AF29" t="n">
        <v>2.884370014625579e-06</v>
      </c>
      <c r="AG29" t="n">
        <v>10</v>
      </c>
      <c r="AH29" t="n">
        <v>532058.6071447637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2.1924</v>
      </c>
      <c r="E30" t="n">
        <v>45.61</v>
      </c>
      <c r="F30" t="n">
        <v>42.69</v>
      </c>
      <c r="G30" t="n">
        <v>182.97</v>
      </c>
      <c r="H30" t="n">
        <v>2.34</v>
      </c>
      <c r="I30" t="n">
        <v>14</v>
      </c>
      <c r="J30" t="n">
        <v>220.44</v>
      </c>
      <c r="K30" t="n">
        <v>52.44</v>
      </c>
      <c r="L30" t="n">
        <v>29</v>
      </c>
      <c r="M30" t="n">
        <v>12</v>
      </c>
      <c r="N30" t="n">
        <v>49</v>
      </c>
      <c r="O30" t="n">
        <v>27421.64</v>
      </c>
      <c r="P30" t="n">
        <v>513.5700000000001</v>
      </c>
      <c r="Q30" t="n">
        <v>796.34</v>
      </c>
      <c r="R30" t="n">
        <v>127.34</v>
      </c>
      <c r="S30" t="n">
        <v>102.58</v>
      </c>
      <c r="T30" t="n">
        <v>8321.209999999999</v>
      </c>
      <c r="U30" t="n">
        <v>0.8100000000000001</v>
      </c>
      <c r="V30" t="n">
        <v>0.88</v>
      </c>
      <c r="W30" t="n">
        <v>12.3</v>
      </c>
      <c r="X30" t="n">
        <v>0.48</v>
      </c>
      <c r="Y30" t="n">
        <v>1</v>
      </c>
      <c r="Z30" t="n">
        <v>10</v>
      </c>
      <c r="AA30" t="n">
        <v>429.6146841640816</v>
      </c>
      <c r="AB30" t="n">
        <v>587.8177641355086</v>
      </c>
      <c r="AC30" t="n">
        <v>531.7172617338283</v>
      </c>
      <c r="AD30" t="n">
        <v>429614.6841640816</v>
      </c>
      <c r="AE30" t="n">
        <v>587817.7641355086</v>
      </c>
      <c r="AF30" t="n">
        <v>2.888586159357354e-06</v>
      </c>
      <c r="AG30" t="n">
        <v>10</v>
      </c>
      <c r="AH30" t="n">
        <v>531717.2617338283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2.1925</v>
      </c>
      <c r="E31" t="n">
        <v>45.61</v>
      </c>
      <c r="F31" t="n">
        <v>42.69</v>
      </c>
      <c r="G31" t="n">
        <v>182.96</v>
      </c>
      <c r="H31" t="n">
        <v>2.4</v>
      </c>
      <c r="I31" t="n">
        <v>14</v>
      </c>
      <c r="J31" t="n">
        <v>222.1</v>
      </c>
      <c r="K31" t="n">
        <v>52.44</v>
      </c>
      <c r="L31" t="n">
        <v>30</v>
      </c>
      <c r="M31" t="n">
        <v>12</v>
      </c>
      <c r="N31" t="n">
        <v>49.65</v>
      </c>
      <c r="O31" t="n">
        <v>27625.93</v>
      </c>
      <c r="P31" t="n">
        <v>508.05</v>
      </c>
      <c r="Q31" t="n">
        <v>796.35</v>
      </c>
      <c r="R31" t="n">
        <v>127.19</v>
      </c>
      <c r="S31" t="n">
        <v>102.58</v>
      </c>
      <c r="T31" t="n">
        <v>8246.23</v>
      </c>
      <c r="U31" t="n">
        <v>0.8100000000000001</v>
      </c>
      <c r="V31" t="n">
        <v>0.88</v>
      </c>
      <c r="W31" t="n">
        <v>12.3</v>
      </c>
      <c r="X31" t="n">
        <v>0.48</v>
      </c>
      <c r="Y31" t="n">
        <v>1</v>
      </c>
      <c r="Z31" t="n">
        <v>10</v>
      </c>
      <c r="AA31" t="n">
        <v>426.1733845110424</v>
      </c>
      <c r="AB31" t="n">
        <v>583.1092261307945</v>
      </c>
      <c r="AC31" t="n">
        <v>527.4580999878096</v>
      </c>
      <c r="AD31" t="n">
        <v>426173.3845110424</v>
      </c>
      <c r="AE31" t="n">
        <v>583109.2261307945</v>
      </c>
      <c r="AF31" t="n">
        <v>2.888717913880222e-06</v>
      </c>
      <c r="AG31" t="n">
        <v>10</v>
      </c>
      <c r="AH31" t="n">
        <v>527458.0999878097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2.1962</v>
      </c>
      <c r="E32" t="n">
        <v>45.53</v>
      </c>
      <c r="F32" t="n">
        <v>42.65</v>
      </c>
      <c r="G32" t="n">
        <v>196.84</v>
      </c>
      <c r="H32" t="n">
        <v>2.46</v>
      </c>
      <c r="I32" t="n">
        <v>13</v>
      </c>
      <c r="J32" t="n">
        <v>223.76</v>
      </c>
      <c r="K32" t="n">
        <v>52.44</v>
      </c>
      <c r="L32" t="n">
        <v>31</v>
      </c>
      <c r="M32" t="n">
        <v>11</v>
      </c>
      <c r="N32" t="n">
        <v>50.32</v>
      </c>
      <c r="O32" t="n">
        <v>27831.27</v>
      </c>
      <c r="P32" t="n">
        <v>508.76</v>
      </c>
      <c r="Q32" t="n">
        <v>796.38</v>
      </c>
      <c r="R32" t="n">
        <v>126.11</v>
      </c>
      <c r="S32" t="n">
        <v>102.58</v>
      </c>
      <c r="T32" t="n">
        <v>7710.55</v>
      </c>
      <c r="U32" t="n">
        <v>0.8100000000000001</v>
      </c>
      <c r="V32" t="n">
        <v>0.88</v>
      </c>
      <c r="W32" t="n">
        <v>12.29</v>
      </c>
      <c r="X32" t="n">
        <v>0.44</v>
      </c>
      <c r="Y32" t="n">
        <v>1</v>
      </c>
      <c r="Z32" t="n">
        <v>10</v>
      </c>
      <c r="AA32" t="n">
        <v>425.9962295571337</v>
      </c>
      <c r="AB32" t="n">
        <v>582.8668349073317</v>
      </c>
      <c r="AC32" t="n">
        <v>527.2388422425159</v>
      </c>
      <c r="AD32" t="n">
        <v>425996.2295571337</v>
      </c>
      <c r="AE32" t="n">
        <v>582866.8349073317</v>
      </c>
      <c r="AF32" t="n">
        <v>2.893592831226337e-06</v>
      </c>
      <c r="AG32" t="n">
        <v>10</v>
      </c>
      <c r="AH32" t="n">
        <v>527238.842242516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2.195</v>
      </c>
      <c r="E33" t="n">
        <v>45.56</v>
      </c>
      <c r="F33" t="n">
        <v>42.68</v>
      </c>
      <c r="G33" t="n">
        <v>196.96</v>
      </c>
      <c r="H33" t="n">
        <v>2.52</v>
      </c>
      <c r="I33" t="n">
        <v>13</v>
      </c>
      <c r="J33" t="n">
        <v>225.43</v>
      </c>
      <c r="K33" t="n">
        <v>52.44</v>
      </c>
      <c r="L33" t="n">
        <v>32</v>
      </c>
      <c r="M33" t="n">
        <v>11</v>
      </c>
      <c r="N33" t="n">
        <v>50.99</v>
      </c>
      <c r="O33" t="n">
        <v>28037.42</v>
      </c>
      <c r="P33" t="n">
        <v>509.05</v>
      </c>
      <c r="Q33" t="n">
        <v>796.33</v>
      </c>
      <c r="R33" t="n">
        <v>126.88</v>
      </c>
      <c r="S33" t="n">
        <v>102.58</v>
      </c>
      <c r="T33" t="n">
        <v>8095.57</v>
      </c>
      <c r="U33" t="n">
        <v>0.8100000000000001</v>
      </c>
      <c r="V33" t="n">
        <v>0.88</v>
      </c>
      <c r="W33" t="n">
        <v>12.29</v>
      </c>
      <c r="X33" t="n">
        <v>0.46</v>
      </c>
      <c r="Y33" t="n">
        <v>1</v>
      </c>
      <c r="Z33" t="n">
        <v>10</v>
      </c>
      <c r="AA33" t="n">
        <v>426.3891457166852</v>
      </c>
      <c r="AB33" t="n">
        <v>583.4044401310678</v>
      </c>
      <c r="AC33" t="n">
        <v>527.7251391782322</v>
      </c>
      <c r="AD33" t="n">
        <v>426389.1457166852</v>
      </c>
      <c r="AE33" t="n">
        <v>583404.4401310678</v>
      </c>
      <c r="AF33" t="n">
        <v>2.892011776951921e-06</v>
      </c>
      <c r="AG33" t="n">
        <v>10</v>
      </c>
      <c r="AH33" t="n">
        <v>527725.1391782322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2.1997</v>
      </c>
      <c r="E34" t="n">
        <v>45.46</v>
      </c>
      <c r="F34" t="n">
        <v>42.61</v>
      </c>
      <c r="G34" t="n">
        <v>213.07</v>
      </c>
      <c r="H34" t="n">
        <v>2.58</v>
      </c>
      <c r="I34" t="n">
        <v>12</v>
      </c>
      <c r="J34" t="n">
        <v>227.11</v>
      </c>
      <c r="K34" t="n">
        <v>52.44</v>
      </c>
      <c r="L34" t="n">
        <v>33</v>
      </c>
      <c r="M34" t="n">
        <v>10</v>
      </c>
      <c r="N34" t="n">
        <v>51.67</v>
      </c>
      <c r="O34" t="n">
        <v>28244.51</v>
      </c>
      <c r="P34" t="n">
        <v>502.42</v>
      </c>
      <c r="Q34" t="n">
        <v>796.35</v>
      </c>
      <c r="R34" t="n">
        <v>124.75</v>
      </c>
      <c r="S34" t="n">
        <v>102.58</v>
      </c>
      <c r="T34" t="n">
        <v>7036.07</v>
      </c>
      <c r="U34" t="n">
        <v>0.82</v>
      </c>
      <c r="V34" t="n">
        <v>0.88</v>
      </c>
      <c r="W34" t="n">
        <v>12.29</v>
      </c>
      <c r="X34" t="n">
        <v>0.4</v>
      </c>
      <c r="Y34" t="n">
        <v>1</v>
      </c>
      <c r="Z34" t="n">
        <v>10</v>
      </c>
      <c r="AA34" t="n">
        <v>421.4909358498744</v>
      </c>
      <c r="AB34" t="n">
        <v>576.7024932975289</v>
      </c>
      <c r="AC34" t="n">
        <v>521.662816744245</v>
      </c>
      <c r="AD34" t="n">
        <v>421490.9358498744</v>
      </c>
      <c r="AE34" t="n">
        <v>576702.4932975289</v>
      </c>
      <c r="AF34" t="n">
        <v>2.898204239526715e-06</v>
      </c>
      <c r="AG34" t="n">
        <v>10</v>
      </c>
      <c r="AH34" t="n">
        <v>521662.816744245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2.1988</v>
      </c>
      <c r="E35" t="n">
        <v>45.48</v>
      </c>
      <c r="F35" t="n">
        <v>42.63</v>
      </c>
      <c r="G35" t="n">
        <v>213.16</v>
      </c>
      <c r="H35" t="n">
        <v>2.64</v>
      </c>
      <c r="I35" t="n">
        <v>12</v>
      </c>
      <c r="J35" t="n">
        <v>228.8</v>
      </c>
      <c r="K35" t="n">
        <v>52.44</v>
      </c>
      <c r="L35" t="n">
        <v>34</v>
      </c>
      <c r="M35" t="n">
        <v>10</v>
      </c>
      <c r="N35" t="n">
        <v>52.36</v>
      </c>
      <c r="O35" t="n">
        <v>28452.56</v>
      </c>
      <c r="P35" t="n">
        <v>504.47</v>
      </c>
      <c r="Q35" t="n">
        <v>796.39</v>
      </c>
      <c r="R35" t="n">
        <v>125.4</v>
      </c>
      <c r="S35" t="n">
        <v>102.58</v>
      </c>
      <c r="T35" t="n">
        <v>7361.97</v>
      </c>
      <c r="U35" t="n">
        <v>0.82</v>
      </c>
      <c r="V35" t="n">
        <v>0.88</v>
      </c>
      <c r="W35" t="n">
        <v>12.29</v>
      </c>
      <c r="X35" t="n">
        <v>0.42</v>
      </c>
      <c r="Y35" t="n">
        <v>1</v>
      </c>
      <c r="Z35" t="n">
        <v>10</v>
      </c>
      <c r="AA35" t="n">
        <v>422.9152005118396</v>
      </c>
      <c r="AB35" t="n">
        <v>578.6512350421519</v>
      </c>
      <c r="AC35" t="n">
        <v>523.4255733118374</v>
      </c>
      <c r="AD35" t="n">
        <v>422915.2005118396</v>
      </c>
      <c r="AE35" t="n">
        <v>578651.235042152</v>
      </c>
      <c r="AF35" t="n">
        <v>2.897018448820904e-06</v>
      </c>
      <c r="AG35" t="n">
        <v>10</v>
      </c>
      <c r="AH35" t="n">
        <v>523425.5733118374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2.1993</v>
      </c>
      <c r="E36" t="n">
        <v>45.47</v>
      </c>
      <c r="F36" t="n">
        <v>42.62</v>
      </c>
      <c r="G36" t="n">
        <v>213.11</v>
      </c>
      <c r="H36" t="n">
        <v>2.7</v>
      </c>
      <c r="I36" t="n">
        <v>12</v>
      </c>
      <c r="J36" t="n">
        <v>230.49</v>
      </c>
      <c r="K36" t="n">
        <v>52.44</v>
      </c>
      <c r="L36" t="n">
        <v>35</v>
      </c>
      <c r="M36" t="n">
        <v>10</v>
      </c>
      <c r="N36" t="n">
        <v>53.05</v>
      </c>
      <c r="O36" t="n">
        <v>28661.58</v>
      </c>
      <c r="P36" t="n">
        <v>500.91</v>
      </c>
      <c r="Q36" t="n">
        <v>796.3200000000001</v>
      </c>
      <c r="R36" t="n">
        <v>125.03</v>
      </c>
      <c r="S36" t="n">
        <v>102.58</v>
      </c>
      <c r="T36" t="n">
        <v>7175.77</v>
      </c>
      <c r="U36" t="n">
        <v>0.82</v>
      </c>
      <c r="V36" t="n">
        <v>0.88</v>
      </c>
      <c r="W36" t="n">
        <v>12.29</v>
      </c>
      <c r="X36" t="n">
        <v>0.41</v>
      </c>
      <c r="Y36" t="n">
        <v>1</v>
      </c>
      <c r="Z36" t="n">
        <v>10</v>
      </c>
      <c r="AA36" t="n">
        <v>420.626946481224</v>
      </c>
      <c r="AB36" t="n">
        <v>575.5203449268207</v>
      </c>
      <c r="AC36" t="n">
        <v>520.5934909548814</v>
      </c>
      <c r="AD36" t="n">
        <v>420626.946481224</v>
      </c>
      <c r="AE36" t="n">
        <v>575520.3449268207</v>
      </c>
      <c r="AF36" t="n">
        <v>2.897677221435244e-06</v>
      </c>
      <c r="AG36" t="n">
        <v>10</v>
      </c>
      <c r="AH36" t="n">
        <v>520593.4909548814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2.2028</v>
      </c>
      <c r="E37" t="n">
        <v>45.4</v>
      </c>
      <c r="F37" t="n">
        <v>42.59</v>
      </c>
      <c r="G37" t="n">
        <v>232.28</v>
      </c>
      <c r="H37" t="n">
        <v>2.76</v>
      </c>
      <c r="I37" t="n">
        <v>11</v>
      </c>
      <c r="J37" t="n">
        <v>232.2</v>
      </c>
      <c r="K37" t="n">
        <v>52.44</v>
      </c>
      <c r="L37" t="n">
        <v>36</v>
      </c>
      <c r="M37" t="n">
        <v>9</v>
      </c>
      <c r="N37" t="n">
        <v>53.75</v>
      </c>
      <c r="O37" t="n">
        <v>28871.58</v>
      </c>
      <c r="P37" t="n">
        <v>496.63</v>
      </c>
      <c r="Q37" t="n">
        <v>796.33</v>
      </c>
      <c r="R37" t="n">
        <v>123.89</v>
      </c>
      <c r="S37" t="n">
        <v>102.58</v>
      </c>
      <c r="T37" t="n">
        <v>6609.8</v>
      </c>
      <c r="U37" t="n">
        <v>0.83</v>
      </c>
      <c r="V37" t="n">
        <v>0.88</v>
      </c>
      <c r="W37" t="n">
        <v>12.29</v>
      </c>
      <c r="X37" t="n">
        <v>0.37</v>
      </c>
      <c r="Y37" t="n">
        <v>1</v>
      </c>
      <c r="Z37" t="n">
        <v>10</v>
      </c>
      <c r="AA37" t="n">
        <v>417.416458446553</v>
      </c>
      <c r="AB37" t="n">
        <v>571.127613561048</v>
      </c>
      <c r="AC37" t="n">
        <v>516.6199957054208</v>
      </c>
      <c r="AD37" t="n">
        <v>417416.458446553</v>
      </c>
      <c r="AE37" t="n">
        <v>571127.6135610479</v>
      </c>
      <c r="AF37" t="n">
        <v>2.902288629735623e-06</v>
      </c>
      <c r="AG37" t="n">
        <v>10</v>
      </c>
      <c r="AH37" t="n">
        <v>516619.9957054208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2.203</v>
      </c>
      <c r="E38" t="n">
        <v>45.39</v>
      </c>
      <c r="F38" t="n">
        <v>42.58</v>
      </c>
      <c r="G38" t="n">
        <v>232.26</v>
      </c>
      <c r="H38" t="n">
        <v>2.81</v>
      </c>
      <c r="I38" t="n">
        <v>11</v>
      </c>
      <c r="J38" t="n">
        <v>233.91</v>
      </c>
      <c r="K38" t="n">
        <v>52.44</v>
      </c>
      <c r="L38" t="n">
        <v>37</v>
      </c>
      <c r="M38" t="n">
        <v>9</v>
      </c>
      <c r="N38" t="n">
        <v>54.46</v>
      </c>
      <c r="O38" t="n">
        <v>29082.59</v>
      </c>
      <c r="P38" t="n">
        <v>496.46</v>
      </c>
      <c r="Q38" t="n">
        <v>796.38</v>
      </c>
      <c r="R38" t="n">
        <v>123.66</v>
      </c>
      <c r="S38" t="n">
        <v>102.58</v>
      </c>
      <c r="T38" t="n">
        <v>6497.25</v>
      </c>
      <c r="U38" t="n">
        <v>0.83</v>
      </c>
      <c r="V38" t="n">
        <v>0.88</v>
      </c>
      <c r="W38" t="n">
        <v>12.29</v>
      </c>
      <c r="X38" t="n">
        <v>0.37</v>
      </c>
      <c r="Y38" t="n">
        <v>1</v>
      </c>
      <c r="Z38" t="n">
        <v>10</v>
      </c>
      <c r="AA38" t="n">
        <v>417.2730325273247</v>
      </c>
      <c r="AB38" t="n">
        <v>570.9313718908547</v>
      </c>
      <c r="AC38" t="n">
        <v>516.442483064804</v>
      </c>
      <c r="AD38" t="n">
        <v>417273.0325273247</v>
      </c>
      <c r="AE38" t="n">
        <v>570931.3718908548</v>
      </c>
      <c r="AF38" t="n">
        <v>2.902552138781358e-06</v>
      </c>
      <c r="AG38" t="n">
        <v>10</v>
      </c>
      <c r="AH38" t="n">
        <v>516442.483064804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2.2031</v>
      </c>
      <c r="E39" t="n">
        <v>45.39</v>
      </c>
      <c r="F39" t="n">
        <v>42.58</v>
      </c>
      <c r="G39" t="n">
        <v>232.25</v>
      </c>
      <c r="H39" t="n">
        <v>2.87</v>
      </c>
      <c r="I39" t="n">
        <v>11</v>
      </c>
      <c r="J39" t="n">
        <v>235.63</v>
      </c>
      <c r="K39" t="n">
        <v>52.44</v>
      </c>
      <c r="L39" t="n">
        <v>38</v>
      </c>
      <c r="M39" t="n">
        <v>7</v>
      </c>
      <c r="N39" t="n">
        <v>55.18</v>
      </c>
      <c r="O39" t="n">
        <v>29294.6</v>
      </c>
      <c r="P39" t="n">
        <v>495.81</v>
      </c>
      <c r="Q39" t="n">
        <v>796.4</v>
      </c>
      <c r="R39" t="n">
        <v>123.5</v>
      </c>
      <c r="S39" t="n">
        <v>102.58</v>
      </c>
      <c r="T39" t="n">
        <v>6418.92</v>
      </c>
      <c r="U39" t="n">
        <v>0.83</v>
      </c>
      <c r="V39" t="n">
        <v>0.88</v>
      </c>
      <c r="W39" t="n">
        <v>12.29</v>
      </c>
      <c r="X39" t="n">
        <v>0.37</v>
      </c>
      <c r="Y39" t="n">
        <v>1</v>
      </c>
      <c r="Z39" t="n">
        <v>10</v>
      </c>
      <c r="AA39" t="n">
        <v>416.8562422005791</v>
      </c>
      <c r="AB39" t="n">
        <v>570.36110097831</v>
      </c>
      <c r="AC39" t="n">
        <v>515.9266380077721</v>
      </c>
      <c r="AD39" t="n">
        <v>416856.2422005791</v>
      </c>
      <c r="AE39" t="n">
        <v>570361.10097831</v>
      </c>
      <c r="AF39" t="n">
        <v>2.902683893304227e-06</v>
      </c>
      <c r="AG39" t="n">
        <v>10</v>
      </c>
      <c r="AH39" t="n">
        <v>515926.6380077722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2.2026</v>
      </c>
      <c r="E40" t="n">
        <v>45.4</v>
      </c>
      <c r="F40" t="n">
        <v>42.59</v>
      </c>
      <c r="G40" t="n">
        <v>232.3</v>
      </c>
      <c r="H40" t="n">
        <v>2.92</v>
      </c>
      <c r="I40" t="n">
        <v>11</v>
      </c>
      <c r="J40" t="n">
        <v>237.35</v>
      </c>
      <c r="K40" t="n">
        <v>52.44</v>
      </c>
      <c r="L40" t="n">
        <v>39</v>
      </c>
      <c r="M40" t="n">
        <v>7</v>
      </c>
      <c r="N40" t="n">
        <v>55.91</v>
      </c>
      <c r="O40" t="n">
        <v>29507.65</v>
      </c>
      <c r="P40" t="n">
        <v>494.47</v>
      </c>
      <c r="Q40" t="n">
        <v>796.4400000000001</v>
      </c>
      <c r="R40" t="n">
        <v>123.85</v>
      </c>
      <c r="S40" t="n">
        <v>102.58</v>
      </c>
      <c r="T40" t="n">
        <v>6593.56</v>
      </c>
      <c r="U40" t="n">
        <v>0.83</v>
      </c>
      <c r="V40" t="n">
        <v>0.88</v>
      </c>
      <c r="W40" t="n">
        <v>12.29</v>
      </c>
      <c r="X40" t="n">
        <v>0.38</v>
      </c>
      <c r="Y40" t="n">
        <v>1</v>
      </c>
      <c r="Z40" t="n">
        <v>10</v>
      </c>
      <c r="AA40" t="n">
        <v>416.1130879128524</v>
      </c>
      <c r="AB40" t="n">
        <v>569.3442844961889</v>
      </c>
      <c r="AC40" t="n">
        <v>515.0068650635939</v>
      </c>
      <c r="AD40" t="n">
        <v>416113.0879128524</v>
      </c>
      <c r="AE40" t="n">
        <v>569344.284496189</v>
      </c>
      <c r="AF40" t="n">
        <v>2.902025120689887e-06</v>
      </c>
      <c r="AG40" t="n">
        <v>10</v>
      </c>
      <c r="AH40" t="n">
        <v>515006.8650635938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2.2068</v>
      </c>
      <c r="E41" t="n">
        <v>45.31</v>
      </c>
      <c r="F41" t="n">
        <v>42.54</v>
      </c>
      <c r="G41" t="n">
        <v>255.23</v>
      </c>
      <c r="H41" t="n">
        <v>2.98</v>
      </c>
      <c r="I41" t="n">
        <v>10</v>
      </c>
      <c r="J41" t="n">
        <v>239.09</v>
      </c>
      <c r="K41" t="n">
        <v>52.44</v>
      </c>
      <c r="L41" t="n">
        <v>40</v>
      </c>
      <c r="M41" t="n">
        <v>3</v>
      </c>
      <c r="N41" t="n">
        <v>56.65</v>
      </c>
      <c r="O41" t="n">
        <v>29721.73</v>
      </c>
      <c r="P41" t="n">
        <v>493.63</v>
      </c>
      <c r="Q41" t="n">
        <v>796.36</v>
      </c>
      <c r="R41" t="n">
        <v>122.11</v>
      </c>
      <c r="S41" t="n">
        <v>102.58</v>
      </c>
      <c r="T41" t="n">
        <v>5729.11</v>
      </c>
      <c r="U41" t="n">
        <v>0.84</v>
      </c>
      <c r="V41" t="n">
        <v>0.88</v>
      </c>
      <c r="W41" t="n">
        <v>12.29</v>
      </c>
      <c r="X41" t="n">
        <v>0.33</v>
      </c>
      <c r="Y41" t="n">
        <v>1</v>
      </c>
      <c r="Z41" t="n">
        <v>10</v>
      </c>
      <c r="AA41" t="n">
        <v>414.913877986399</v>
      </c>
      <c r="AB41" t="n">
        <v>567.7034725694073</v>
      </c>
      <c r="AC41" t="n">
        <v>513.5226499242103</v>
      </c>
      <c r="AD41" t="n">
        <v>414913.877986399</v>
      </c>
      <c r="AE41" t="n">
        <v>567703.4725694073</v>
      </c>
      <c r="AF41" t="n">
        <v>2.907558810650342e-06</v>
      </c>
      <c r="AG41" t="n">
        <v>10</v>
      </c>
      <c r="AH41" t="n">
        <v>513522.6499242103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2.0517</v>
      </c>
      <c r="E2" t="n">
        <v>48.74</v>
      </c>
      <c r="F2" t="n">
        <v>45.97</v>
      </c>
      <c r="G2" t="n">
        <v>27.31</v>
      </c>
      <c r="H2" t="n">
        <v>0.64</v>
      </c>
      <c r="I2" t="n">
        <v>101</v>
      </c>
      <c r="J2" t="n">
        <v>26.11</v>
      </c>
      <c r="K2" t="n">
        <v>12.1</v>
      </c>
      <c r="L2" t="n">
        <v>1</v>
      </c>
      <c r="M2" t="n">
        <v>94</v>
      </c>
      <c r="N2" t="n">
        <v>3.01</v>
      </c>
      <c r="O2" t="n">
        <v>3454.41</v>
      </c>
      <c r="P2" t="n">
        <v>138.16</v>
      </c>
      <c r="Q2" t="n">
        <v>796.62</v>
      </c>
      <c r="R2" t="n">
        <v>236.32</v>
      </c>
      <c r="S2" t="n">
        <v>102.58</v>
      </c>
      <c r="T2" t="n">
        <v>62377.32</v>
      </c>
      <c r="U2" t="n">
        <v>0.43</v>
      </c>
      <c r="V2" t="n">
        <v>0.82</v>
      </c>
      <c r="W2" t="n">
        <v>12.44</v>
      </c>
      <c r="X2" t="n">
        <v>3.75</v>
      </c>
      <c r="Y2" t="n">
        <v>1</v>
      </c>
      <c r="Z2" t="n">
        <v>10</v>
      </c>
      <c r="AA2" t="n">
        <v>186.9463832006248</v>
      </c>
      <c r="AB2" t="n">
        <v>255.7882889873257</v>
      </c>
      <c r="AC2" t="n">
        <v>231.3762136875683</v>
      </c>
      <c r="AD2" t="n">
        <v>186946.3832006248</v>
      </c>
      <c r="AE2" t="n">
        <v>255788.2889873257</v>
      </c>
      <c r="AF2" t="n">
        <v>2.936901212842425e-06</v>
      </c>
      <c r="AG2" t="n">
        <v>11</v>
      </c>
      <c r="AH2" t="n">
        <v>231376.2136875683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2.0896</v>
      </c>
      <c r="E3" t="n">
        <v>47.86</v>
      </c>
      <c r="F3" t="n">
        <v>45.31</v>
      </c>
      <c r="G3" t="n">
        <v>33.56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135.15</v>
      </c>
      <c r="Q3" t="n">
        <v>796.98</v>
      </c>
      <c r="R3" t="n">
        <v>210.89</v>
      </c>
      <c r="S3" t="n">
        <v>102.58</v>
      </c>
      <c r="T3" t="n">
        <v>49762.03</v>
      </c>
      <c r="U3" t="n">
        <v>0.49</v>
      </c>
      <c r="V3" t="n">
        <v>0.83</v>
      </c>
      <c r="W3" t="n">
        <v>12.51</v>
      </c>
      <c r="X3" t="n">
        <v>3.09</v>
      </c>
      <c r="Y3" t="n">
        <v>1</v>
      </c>
      <c r="Z3" t="n">
        <v>10</v>
      </c>
      <c r="AA3" t="n">
        <v>182.8240005289151</v>
      </c>
      <c r="AB3" t="n">
        <v>250.1478631492073</v>
      </c>
      <c r="AC3" t="n">
        <v>226.2741021750507</v>
      </c>
      <c r="AD3" t="n">
        <v>182824.0005289151</v>
      </c>
      <c r="AE3" t="n">
        <v>250147.8631492073</v>
      </c>
      <c r="AF3" t="n">
        <v>2.991153080058259e-06</v>
      </c>
      <c r="AG3" t="n">
        <v>11</v>
      </c>
      <c r="AH3" t="n">
        <v>226274.1021750507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1.5107</v>
      </c>
      <c r="E2" t="n">
        <v>66.19</v>
      </c>
      <c r="F2" t="n">
        <v>56.58</v>
      </c>
      <c r="G2" t="n">
        <v>9.15</v>
      </c>
      <c r="H2" t="n">
        <v>0.18</v>
      </c>
      <c r="I2" t="n">
        <v>371</v>
      </c>
      <c r="J2" t="n">
        <v>98.70999999999999</v>
      </c>
      <c r="K2" t="n">
        <v>39.72</v>
      </c>
      <c r="L2" t="n">
        <v>1</v>
      </c>
      <c r="M2" t="n">
        <v>369</v>
      </c>
      <c r="N2" t="n">
        <v>12.99</v>
      </c>
      <c r="O2" t="n">
        <v>12407.75</v>
      </c>
      <c r="P2" t="n">
        <v>510.72</v>
      </c>
      <c r="Q2" t="n">
        <v>797.5599999999999</v>
      </c>
      <c r="R2" t="n">
        <v>589.88</v>
      </c>
      <c r="S2" t="n">
        <v>102.58</v>
      </c>
      <c r="T2" t="n">
        <v>237808.82</v>
      </c>
      <c r="U2" t="n">
        <v>0.17</v>
      </c>
      <c r="V2" t="n">
        <v>0.67</v>
      </c>
      <c r="W2" t="n">
        <v>12.9</v>
      </c>
      <c r="X2" t="n">
        <v>14.34</v>
      </c>
      <c r="Y2" t="n">
        <v>1</v>
      </c>
      <c r="Z2" t="n">
        <v>10</v>
      </c>
      <c r="AA2" t="n">
        <v>620.6781114448007</v>
      </c>
      <c r="AB2" t="n">
        <v>849.2391744645024</v>
      </c>
      <c r="AC2" t="n">
        <v>768.1889795682769</v>
      </c>
      <c r="AD2" t="n">
        <v>620678.1114448007</v>
      </c>
      <c r="AE2" t="n">
        <v>849239.1744645024</v>
      </c>
      <c r="AF2" t="n">
        <v>2.058379155046344e-06</v>
      </c>
      <c r="AG2" t="n">
        <v>15</v>
      </c>
      <c r="AH2" t="n">
        <v>768188.9795682769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1.8769</v>
      </c>
      <c r="E3" t="n">
        <v>53.28</v>
      </c>
      <c r="F3" t="n">
        <v>48.08</v>
      </c>
      <c r="G3" t="n">
        <v>18.49</v>
      </c>
      <c r="H3" t="n">
        <v>0.35</v>
      </c>
      <c r="I3" t="n">
        <v>156</v>
      </c>
      <c r="J3" t="n">
        <v>99.95</v>
      </c>
      <c r="K3" t="n">
        <v>39.72</v>
      </c>
      <c r="L3" t="n">
        <v>2</v>
      </c>
      <c r="M3" t="n">
        <v>154</v>
      </c>
      <c r="N3" t="n">
        <v>13.24</v>
      </c>
      <c r="O3" t="n">
        <v>12561.45</v>
      </c>
      <c r="P3" t="n">
        <v>429.51</v>
      </c>
      <c r="Q3" t="n">
        <v>796.95</v>
      </c>
      <c r="R3" t="n">
        <v>307.19</v>
      </c>
      <c r="S3" t="n">
        <v>102.58</v>
      </c>
      <c r="T3" t="n">
        <v>97535.60000000001</v>
      </c>
      <c r="U3" t="n">
        <v>0.33</v>
      </c>
      <c r="V3" t="n">
        <v>0.78</v>
      </c>
      <c r="W3" t="n">
        <v>12.52</v>
      </c>
      <c r="X3" t="n">
        <v>5.86</v>
      </c>
      <c r="Y3" t="n">
        <v>1</v>
      </c>
      <c r="Z3" t="n">
        <v>10</v>
      </c>
      <c r="AA3" t="n">
        <v>434.6889046621117</v>
      </c>
      <c r="AB3" t="n">
        <v>594.7605364797226</v>
      </c>
      <c r="AC3" t="n">
        <v>537.9974256297529</v>
      </c>
      <c r="AD3" t="n">
        <v>434688.9046621117</v>
      </c>
      <c r="AE3" t="n">
        <v>594760.5364797226</v>
      </c>
      <c r="AF3" t="n">
        <v>2.557338873440447e-06</v>
      </c>
      <c r="AG3" t="n">
        <v>12</v>
      </c>
      <c r="AH3" t="n">
        <v>537997.4256297529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2.0055</v>
      </c>
      <c r="E4" t="n">
        <v>49.86</v>
      </c>
      <c r="F4" t="n">
        <v>45.86</v>
      </c>
      <c r="G4" t="n">
        <v>28.08</v>
      </c>
      <c r="H4" t="n">
        <v>0.52</v>
      </c>
      <c r="I4" t="n">
        <v>98</v>
      </c>
      <c r="J4" t="n">
        <v>101.2</v>
      </c>
      <c r="K4" t="n">
        <v>39.72</v>
      </c>
      <c r="L4" t="n">
        <v>3</v>
      </c>
      <c r="M4" t="n">
        <v>96</v>
      </c>
      <c r="N4" t="n">
        <v>13.49</v>
      </c>
      <c r="O4" t="n">
        <v>12715.54</v>
      </c>
      <c r="P4" t="n">
        <v>404.37</v>
      </c>
      <c r="Q4" t="n">
        <v>796.64</v>
      </c>
      <c r="R4" t="n">
        <v>233.25</v>
      </c>
      <c r="S4" t="n">
        <v>102.58</v>
      </c>
      <c r="T4" t="n">
        <v>60858.11</v>
      </c>
      <c r="U4" t="n">
        <v>0.44</v>
      </c>
      <c r="V4" t="n">
        <v>0.82</v>
      </c>
      <c r="W4" t="n">
        <v>12.42</v>
      </c>
      <c r="X4" t="n">
        <v>3.64</v>
      </c>
      <c r="Y4" t="n">
        <v>1</v>
      </c>
      <c r="Z4" t="n">
        <v>10</v>
      </c>
      <c r="AA4" t="n">
        <v>386.7304423556508</v>
      </c>
      <c r="AB4" t="n">
        <v>529.1416525739901</v>
      </c>
      <c r="AC4" t="n">
        <v>478.6411159073013</v>
      </c>
      <c r="AD4" t="n">
        <v>386730.4423556508</v>
      </c>
      <c r="AE4" t="n">
        <v>529141.6525739901</v>
      </c>
      <c r="AF4" t="n">
        <v>2.732560664225487e-06</v>
      </c>
      <c r="AG4" t="n">
        <v>11</v>
      </c>
      <c r="AH4" t="n">
        <v>478641.1159073013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2.0698</v>
      </c>
      <c r="E5" t="n">
        <v>48.31</v>
      </c>
      <c r="F5" t="n">
        <v>44.87</v>
      </c>
      <c r="G5" t="n">
        <v>37.92</v>
      </c>
      <c r="H5" t="n">
        <v>0.6899999999999999</v>
      </c>
      <c r="I5" t="n">
        <v>71</v>
      </c>
      <c r="J5" t="n">
        <v>102.45</v>
      </c>
      <c r="K5" t="n">
        <v>39.72</v>
      </c>
      <c r="L5" t="n">
        <v>4</v>
      </c>
      <c r="M5" t="n">
        <v>69</v>
      </c>
      <c r="N5" t="n">
        <v>13.74</v>
      </c>
      <c r="O5" t="n">
        <v>12870.03</v>
      </c>
      <c r="P5" t="n">
        <v>390.24</v>
      </c>
      <c r="Q5" t="n">
        <v>796.53</v>
      </c>
      <c r="R5" t="n">
        <v>199.48</v>
      </c>
      <c r="S5" t="n">
        <v>102.58</v>
      </c>
      <c r="T5" t="n">
        <v>44104.98</v>
      </c>
      <c r="U5" t="n">
        <v>0.51</v>
      </c>
      <c r="V5" t="n">
        <v>0.84</v>
      </c>
      <c r="W5" t="n">
        <v>12.4</v>
      </c>
      <c r="X5" t="n">
        <v>2.65</v>
      </c>
      <c r="Y5" t="n">
        <v>1</v>
      </c>
      <c r="Z5" t="n">
        <v>10</v>
      </c>
      <c r="AA5" t="n">
        <v>367.4082577692228</v>
      </c>
      <c r="AB5" t="n">
        <v>502.7041871882171</v>
      </c>
      <c r="AC5" t="n">
        <v>454.7268051127309</v>
      </c>
      <c r="AD5" t="n">
        <v>367408.2577692228</v>
      </c>
      <c r="AE5" t="n">
        <v>502704.1871882171</v>
      </c>
      <c r="AF5" t="n">
        <v>2.820171559618007e-06</v>
      </c>
      <c r="AG5" t="n">
        <v>11</v>
      </c>
      <c r="AH5" t="n">
        <v>454726.8051127309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2.1082</v>
      </c>
      <c r="E6" t="n">
        <v>47.43</v>
      </c>
      <c r="F6" t="n">
        <v>44.29</v>
      </c>
      <c r="G6" t="n">
        <v>47.46</v>
      </c>
      <c r="H6" t="n">
        <v>0.85</v>
      </c>
      <c r="I6" t="n">
        <v>56</v>
      </c>
      <c r="J6" t="n">
        <v>103.71</v>
      </c>
      <c r="K6" t="n">
        <v>39.72</v>
      </c>
      <c r="L6" t="n">
        <v>5</v>
      </c>
      <c r="M6" t="n">
        <v>54</v>
      </c>
      <c r="N6" t="n">
        <v>14</v>
      </c>
      <c r="O6" t="n">
        <v>13024.91</v>
      </c>
      <c r="P6" t="n">
        <v>380.24</v>
      </c>
      <c r="Q6" t="n">
        <v>796.4</v>
      </c>
      <c r="R6" t="n">
        <v>180.66</v>
      </c>
      <c r="S6" t="n">
        <v>102.58</v>
      </c>
      <c r="T6" t="n">
        <v>34774</v>
      </c>
      <c r="U6" t="n">
        <v>0.57</v>
      </c>
      <c r="V6" t="n">
        <v>0.85</v>
      </c>
      <c r="W6" t="n">
        <v>12.37</v>
      </c>
      <c r="X6" t="n">
        <v>2.08</v>
      </c>
      <c r="Y6" t="n">
        <v>1</v>
      </c>
      <c r="Z6" t="n">
        <v>10</v>
      </c>
      <c r="AA6" t="n">
        <v>355.430220446435</v>
      </c>
      <c r="AB6" t="n">
        <v>486.3153080894672</v>
      </c>
      <c r="AC6" t="n">
        <v>439.9020576332294</v>
      </c>
      <c r="AD6" t="n">
        <v>355430.220446435</v>
      </c>
      <c r="AE6" t="n">
        <v>486315.3080894672</v>
      </c>
      <c r="AF6" t="n">
        <v>2.872492840847755e-06</v>
      </c>
      <c r="AG6" t="n">
        <v>11</v>
      </c>
      <c r="AH6" t="n">
        <v>439902.0576332294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2.1352</v>
      </c>
      <c r="E7" t="n">
        <v>46.83</v>
      </c>
      <c r="F7" t="n">
        <v>43.9</v>
      </c>
      <c r="G7" t="n">
        <v>57.26</v>
      </c>
      <c r="H7" t="n">
        <v>1.01</v>
      </c>
      <c r="I7" t="n">
        <v>46</v>
      </c>
      <c r="J7" t="n">
        <v>104.97</v>
      </c>
      <c r="K7" t="n">
        <v>39.72</v>
      </c>
      <c r="L7" t="n">
        <v>6</v>
      </c>
      <c r="M7" t="n">
        <v>44</v>
      </c>
      <c r="N7" t="n">
        <v>14.25</v>
      </c>
      <c r="O7" t="n">
        <v>13180.19</v>
      </c>
      <c r="P7" t="n">
        <v>371.54</v>
      </c>
      <c r="Q7" t="n">
        <v>796.46</v>
      </c>
      <c r="R7" t="n">
        <v>167.68</v>
      </c>
      <c r="S7" t="n">
        <v>102.58</v>
      </c>
      <c r="T7" t="n">
        <v>28330.32</v>
      </c>
      <c r="U7" t="n">
        <v>0.61</v>
      </c>
      <c r="V7" t="n">
        <v>0.86</v>
      </c>
      <c r="W7" t="n">
        <v>12.34</v>
      </c>
      <c r="X7" t="n">
        <v>1.69</v>
      </c>
      <c r="Y7" t="n">
        <v>1</v>
      </c>
      <c r="Z7" t="n">
        <v>10</v>
      </c>
      <c r="AA7" t="n">
        <v>346.2134607710064</v>
      </c>
      <c r="AB7" t="n">
        <v>473.7045308868062</v>
      </c>
      <c r="AC7" t="n">
        <v>428.4948353074534</v>
      </c>
      <c r="AD7" t="n">
        <v>346213.4607710064</v>
      </c>
      <c r="AE7" t="n">
        <v>473704.5308868062</v>
      </c>
      <c r="AF7" t="n">
        <v>2.909281241712421e-06</v>
      </c>
      <c r="AG7" t="n">
        <v>11</v>
      </c>
      <c r="AH7" t="n">
        <v>428494.8353074534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2.1537</v>
      </c>
      <c r="E8" t="n">
        <v>46.43</v>
      </c>
      <c r="F8" t="n">
        <v>43.64</v>
      </c>
      <c r="G8" t="n">
        <v>67.14</v>
      </c>
      <c r="H8" t="n">
        <v>1.16</v>
      </c>
      <c r="I8" t="n">
        <v>39</v>
      </c>
      <c r="J8" t="n">
        <v>106.23</v>
      </c>
      <c r="K8" t="n">
        <v>39.72</v>
      </c>
      <c r="L8" t="n">
        <v>7</v>
      </c>
      <c r="M8" t="n">
        <v>37</v>
      </c>
      <c r="N8" t="n">
        <v>14.52</v>
      </c>
      <c r="O8" t="n">
        <v>13335.87</v>
      </c>
      <c r="P8" t="n">
        <v>364.02</v>
      </c>
      <c r="Q8" t="n">
        <v>796.49</v>
      </c>
      <c r="R8" t="n">
        <v>159.03</v>
      </c>
      <c r="S8" t="n">
        <v>102.58</v>
      </c>
      <c r="T8" t="n">
        <v>24043.11</v>
      </c>
      <c r="U8" t="n">
        <v>0.65</v>
      </c>
      <c r="V8" t="n">
        <v>0.86</v>
      </c>
      <c r="W8" t="n">
        <v>12.34</v>
      </c>
      <c r="X8" t="n">
        <v>1.43</v>
      </c>
      <c r="Y8" t="n">
        <v>1</v>
      </c>
      <c r="Z8" t="n">
        <v>10</v>
      </c>
      <c r="AA8" t="n">
        <v>339.0512099828401</v>
      </c>
      <c r="AB8" t="n">
        <v>463.9048233822329</v>
      </c>
      <c r="AC8" t="n">
        <v>419.6303981331407</v>
      </c>
      <c r="AD8" t="n">
        <v>339051.2099828401</v>
      </c>
      <c r="AE8" t="n">
        <v>463904.8233822329</v>
      </c>
      <c r="AF8" t="n">
        <v>2.934488108971544e-06</v>
      </c>
      <c r="AG8" t="n">
        <v>11</v>
      </c>
      <c r="AH8" t="n">
        <v>419630.3981331407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2.1706</v>
      </c>
      <c r="E9" t="n">
        <v>46.07</v>
      </c>
      <c r="F9" t="n">
        <v>43.4</v>
      </c>
      <c r="G9" t="n">
        <v>78.91</v>
      </c>
      <c r="H9" t="n">
        <v>1.31</v>
      </c>
      <c r="I9" t="n">
        <v>33</v>
      </c>
      <c r="J9" t="n">
        <v>107.5</v>
      </c>
      <c r="K9" t="n">
        <v>39.72</v>
      </c>
      <c r="L9" t="n">
        <v>8</v>
      </c>
      <c r="M9" t="n">
        <v>31</v>
      </c>
      <c r="N9" t="n">
        <v>14.78</v>
      </c>
      <c r="O9" t="n">
        <v>13491.96</v>
      </c>
      <c r="P9" t="n">
        <v>355.95</v>
      </c>
      <c r="Q9" t="n">
        <v>796.4299999999999</v>
      </c>
      <c r="R9" t="n">
        <v>151.12</v>
      </c>
      <c r="S9" t="n">
        <v>102.58</v>
      </c>
      <c r="T9" t="n">
        <v>20115.42</v>
      </c>
      <c r="U9" t="n">
        <v>0.68</v>
      </c>
      <c r="V9" t="n">
        <v>0.87</v>
      </c>
      <c r="W9" t="n">
        <v>12.32</v>
      </c>
      <c r="X9" t="n">
        <v>1.19</v>
      </c>
      <c r="Y9" t="n">
        <v>1</v>
      </c>
      <c r="Z9" t="n">
        <v>10</v>
      </c>
      <c r="AA9" t="n">
        <v>324.4200386325106</v>
      </c>
      <c r="AB9" t="n">
        <v>443.8858092589878</v>
      </c>
      <c r="AC9" t="n">
        <v>401.5219706209554</v>
      </c>
      <c r="AD9" t="n">
        <v>324420.0386325106</v>
      </c>
      <c r="AE9" t="n">
        <v>443885.8092589878</v>
      </c>
      <c r="AF9" t="n">
        <v>2.957514922846095e-06</v>
      </c>
      <c r="AG9" t="n">
        <v>10</v>
      </c>
      <c r="AH9" t="n">
        <v>401521.9706209553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2.1805</v>
      </c>
      <c r="E10" t="n">
        <v>45.86</v>
      </c>
      <c r="F10" t="n">
        <v>43.28</v>
      </c>
      <c r="G10" t="n">
        <v>89.54000000000001</v>
      </c>
      <c r="H10" t="n">
        <v>1.46</v>
      </c>
      <c r="I10" t="n">
        <v>29</v>
      </c>
      <c r="J10" t="n">
        <v>108.77</v>
      </c>
      <c r="K10" t="n">
        <v>39.72</v>
      </c>
      <c r="L10" t="n">
        <v>9</v>
      </c>
      <c r="M10" t="n">
        <v>27</v>
      </c>
      <c r="N10" t="n">
        <v>15.05</v>
      </c>
      <c r="O10" t="n">
        <v>13648.58</v>
      </c>
      <c r="P10" t="n">
        <v>349.28</v>
      </c>
      <c r="Q10" t="n">
        <v>796.42</v>
      </c>
      <c r="R10" t="n">
        <v>146.69</v>
      </c>
      <c r="S10" t="n">
        <v>102.58</v>
      </c>
      <c r="T10" t="n">
        <v>17920.64</v>
      </c>
      <c r="U10" t="n">
        <v>0.7</v>
      </c>
      <c r="V10" t="n">
        <v>0.87</v>
      </c>
      <c r="W10" t="n">
        <v>12.32</v>
      </c>
      <c r="X10" t="n">
        <v>1.06</v>
      </c>
      <c r="Y10" t="n">
        <v>1</v>
      </c>
      <c r="Z10" t="n">
        <v>10</v>
      </c>
      <c r="AA10" t="n">
        <v>319.0599072752647</v>
      </c>
      <c r="AB10" t="n">
        <v>436.5518410636979</v>
      </c>
      <c r="AC10" t="n">
        <v>394.8879460569348</v>
      </c>
      <c r="AD10" t="n">
        <v>319059.9072752647</v>
      </c>
      <c r="AE10" t="n">
        <v>436551.8410636978</v>
      </c>
      <c r="AF10" t="n">
        <v>2.971004003163138e-06</v>
      </c>
      <c r="AG10" t="n">
        <v>10</v>
      </c>
      <c r="AH10" t="n">
        <v>394887.9460569348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2.1896</v>
      </c>
      <c r="E11" t="n">
        <v>45.67</v>
      </c>
      <c r="F11" t="n">
        <v>43.15</v>
      </c>
      <c r="G11" t="n">
        <v>99.56999999999999</v>
      </c>
      <c r="H11" t="n">
        <v>1.6</v>
      </c>
      <c r="I11" t="n">
        <v>26</v>
      </c>
      <c r="J11" t="n">
        <v>110.04</v>
      </c>
      <c r="K11" t="n">
        <v>39.72</v>
      </c>
      <c r="L11" t="n">
        <v>10</v>
      </c>
      <c r="M11" t="n">
        <v>24</v>
      </c>
      <c r="N11" t="n">
        <v>15.32</v>
      </c>
      <c r="O11" t="n">
        <v>13805.5</v>
      </c>
      <c r="P11" t="n">
        <v>342.79</v>
      </c>
      <c r="Q11" t="n">
        <v>796.38</v>
      </c>
      <c r="R11" t="n">
        <v>142.59</v>
      </c>
      <c r="S11" t="n">
        <v>102.58</v>
      </c>
      <c r="T11" t="n">
        <v>15888.33</v>
      </c>
      <c r="U11" t="n">
        <v>0.72</v>
      </c>
      <c r="V11" t="n">
        <v>0.87</v>
      </c>
      <c r="W11" t="n">
        <v>12.31</v>
      </c>
      <c r="X11" t="n">
        <v>0.9399999999999999</v>
      </c>
      <c r="Y11" t="n">
        <v>1</v>
      </c>
      <c r="Z11" t="n">
        <v>10</v>
      </c>
      <c r="AA11" t="n">
        <v>313.9411688237655</v>
      </c>
      <c r="AB11" t="n">
        <v>429.5481572915541</v>
      </c>
      <c r="AC11" t="n">
        <v>388.5526840342725</v>
      </c>
      <c r="AD11" t="n">
        <v>313941.1688237655</v>
      </c>
      <c r="AE11" t="n">
        <v>429548.1572915541</v>
      </c>
      <c r="AF11" t="n">
        <v>2.983403056787897e-06</v>
      </c>
      <c r="AG11" t="n">
        <v>10</v>
      </c>
      <c r="AH11" t="n">
        <v>388552.6840342726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2.1986</v>
      </c>
      <c r="E12" t="n">
        <v>45.48</v>
      </c>
      <c r="F12" t="n">
        <v>43.02</v>
      </c>
      <c r="G12" t="n">
        <v>112.23</v>
      </c>
      <c r="H12" t="n">
        <v>1.74</v>
      </c>
      <c r="I12" t="n">
        <v>23</v>
      </c>
      <c r="J12" t="n">
        <v>111.32</v>
      </c>
      <c r="K12" t="n">
        <v>39.72</v>
      </c>
      <c r="L12" t="n">
        <v>11</v>
      </c>
      <c r="M12" t="n">
        <v>21</v>
      </c>
      <c r="N12" t="n">
        <v>15.6</v>
      </c>
      <c r="O12" t="n">
        <v>13962.83</v>
      </c>
      <c r="P12" t="n">
        <v>335.03</v>
      </c>
      <c r="Q12" t="n">
        <v>796.37</v>
      </c>
      <c r="R12" t="n">
        <v>138.45</v>
      </c>
      <c r="S12" t="n">
        <v>102.58</v>
      </c>
      <c r="T12" t="n">
        <v>13833.55</v>
      </c>
      <c r="U12" t="n">
        <v>0.74</v>
      </c>
      <c r="V12" t="n">
        <v>0.87</v>
      </c>
      <c r="W12" t="n">
        <v>12.31</v>
      </c>
      <c r="X12" t="n">
        <v>0.8100000000000001</v>
      </c>
      <c r="Y12" t="n">
        <v>1</v>
      </c>
      <c r="Z12" t="n">
        <v>10</v>
      </c>
      <c r="AA12" t="n">
        <v>308.0895248792674</v>
      </c>
      <c r="AB12" t="n">
        <v>421.5416798903806</v>
      </c>
      <c r="AC12" t="n">
        <v>381.3103335991055</v>
      </c>
      <c r="AD12" t="n">
        <v>308089.5248792674</v>
      </c>
      <c r="AE12" t="n">
        <v>421541.6798903806</v>
      </c>
      <c r="AF12" t="n">
        <v>2.995665857076119e-06</v>
      </c>
      <c r="AG12" t="n">
        <v>10</v>
      </c>
      <c r="AH12" t="n">
        <v>381310.3335991055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2.2035</v>
      </c>
      <c r="E13" t="n">
        <v>45.38</v>
      </c>
      <c r="F13" t="n">
        <v>42.96</v>
      </c>
      <c r="G13" t="n">
        <v>122.75</v>
      </c>
      <c r="H13" t="n">
        <v>1.88</v>
      </c>
      <c r="I13" t="n">
        <v>21</v>
      </c>
      <c r="J13" t="n">
        <v>112.59</v>
      </c>
      <c r="K13" t="n">
        <v>39.72</v>
      </c>
      <c r="L13" t="n">
        <v>12</v>
      </c>
      <c r="M13" t="n">
        <v>17</v>
      </c>
      <c r="N13" t="n">
        <v>15.88</v>
      </c>
      <c r="O13" t="n">
        <v>14120.58</v>
      </c>
      <c r="P13" t="n">
        <v>329.59</v>
      </c>
      <c r="Q13" t="n">
        <v>796.35</v>
      </c>
      <c r="R13" t="n">
        <v>136.42</v>
      </c>
      <c r="S13" t="n">
        <v>102.58</v>
      </c>
      <c r="T13" t="n">
        <v>12826.2</v>
      </c>
      <c r="U13" t="n">
        <v>0.75</v>
      </c>
      <c r="V13" t="n">
        <v>0.88</v>
      </c>
      <c r="W13" t="n">
        <v>12.31</v>
      </c>
      <c r="X13" t="n">
        <v>0.75</v>
      </c>
      <c r="Y13" t="n">
        <v>1</v>
      </c>
      <c r="Z13" t="n">
        <v>10</v>
      </c>
      <c r="AA13" t="n">
        <v>304.1797145247618</v>
      </c>
      <c r="AB13" t="n">
        <v>416.1921048746868</v>
      </c>
      <c r="AC13" t="n">
        <v>376.4713145147339</v>
      </c>
      <c r="AD13" t="n">
        <v>304179.7145247618</v>
      </c>
      <c r="AE13" t="n">
        <v>416192.1048746868</v>
      </c>
      <c r="AF13" t="n">
        <v>3.002342270566373e-06</v>
      </c>
      <c r="AG13" t="n">
        <v>10</v>
      </c>
      <c r="AH13" t="n">
        <v>376471.3145147339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2.2052</v>
      </c>
      <c r="E14" t="n">
        <v>45.35</v>
      </c>
      <c r="F14" t="n">
        <v>42.95</v>
      </c>
      <c r="G14" t="n">
        <v>128.84</v>
      </c>
      <c r="H14" t="n">
        <v>2.01</v>
      </c>
      <c r="I14" t="n">
        <v>20</v>
      </c>
      <c r="J14" t="n">
        <v>113.88</v>
      </c>
      <c r="K14" t="n">
        <v>39.72</v>
      </c>
      <c r="L14" t="n">
        <v>13</v>
      </c>
      <c r="M14" t="n">
        <v>8</v>
      </c>
      <c r="N14" t="n">
        <v>16.16</v>
      </c>
      <c r="O14" t="n">
        <v>14278.75</v>
      </c>
      <c r="P14" t="n">
        <v>324.98</v>
      </c>
      <c r="Q14" t="n">
        <v>796.41</v>
      </c>
      <c r="R14" t="n">
        <v>135.37</v>
      </c>
      <c r="S14" t="n">
        <v>102.58</v>
      </c>
      <c r="T14" t="n">
        <v>12307.32</v>
      </c>
      <c r="U14" t="n">
        <v>0.76</v>
      </c>
      <c r="V14" t="n">
        <v>0.88</v>
      </c>
      <c r="W14" t="n">
        <v>12.32</v>
      </c>
      <c r="X14" t="n">
        <v>0.73</v>
      </c>
      <c r="Y14" t="n">
        <v>1</v>
      </c>
      <c r="Z14" t="n">
        <v>10</v>
      </c>
      <c r="AA14" t="n">
        <v>301.1538207078773</v>
      </c>
      <c r="AB14" t="n">
        <v>412.0519434614117</v>
      </c>
      <c r="AC14" t="n">
        <v>372.7262842959888</v>
      </c>
      <c r="AD14" t="n">
        <v>301153.8207078773</v>
      </c>
      <c r="AE14" t="n">
        <v>412051.9434614117</v>
      </c>
      <c r="AF14" t="n">
        <v>3.004658577287482e-06</v>
      </c>
      <c r="AG14" t="n">
        <v>10</v>
      </c>
      <c r="AH14" t="n">
        <v>372726.2842959887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2.2087</v>
      </c>
      <c r="E15" t="n">
        <v>45.28</v>
      </c>
      <c r="F15" t="n">
        <v>42.9</v>
      </c>
      <c r="G15" t="n">
        <v>135.47</v>
      </c>
      <c r="H15" t="n">
        <v>2.14</v>
      </c>
      <c r="I15" t="n">
        <v>19</v>
      </c>
      <c r="J15" t="n">
        <v>115.16</v>
      </c>
      <c r="K15" t="n">
        <v>39.72</v>
      </c>
      <c r="L15" t="n">
        <v>14</v>
      </c>
      <c r="M15" t="n">
        <v>1</v>
      </c>
      <c r="N15" t="n">
        <v>16.45</v>
      </c>
      <c r="O15" t="n">
        <v>14437.35</v>
      </c>
      <c r="P15" t="n">
        <v>325.63</v>
      </c>
      <c r="Q15" t="n">
        <v>796.48</v>
      </c>
      <c r="R15" t="n">
        <v>133.54</v>
      </c>
      <c r="S15" t="n">
        <v>102.58</v>
      </c>
      <c r="T15" t="n">
        <v>11396.86</v>
      </c>
      <c r="U15" t="n">
        <v>0.77</v>
      </c>
      <c r="V15" t="n">
        <v>0.88</v>
      </c>
      <c r="W15" t="n">
        <v>12.32</v>
      </c>
      <c r="X15" t="n">
        <v>0.68</v>
      </c>
      <c r="Y15" t="n">
        <v>1</v>
      </c>
      <c r="Z15" t="n">
        <v>10</v>
      </c>
      <c r="AA15" t="n">
        <v>301.1684065491469</v>
      </c>
      <c r="AB15" t="n">
        <v>412.0719004529187</v>
      </c>
      <c r="AC15" t="n">
        <v>372.744336620236</v>
      </c>
      <c r="AD15" t="n">
        <v>301168.4065491469</v>
      </c>
      <c r="AE15" t="n">
        <v>412071.9004529187</v>
      </c>
      <c r="AF15" t="n">
        <v>3.009427444066235e-06</v>
      </c>
      <c r="AG15" t="n">
        <v>10</v>
      </c>
      <c r="AH15" t="n">
        <v>372744.336620236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2.2087</v>
      </c>
      <c r="E16" t="n">
        <v>45.28</v>
      </c>
      <c r="F16" t="n">
        <v>42.9</v>
      </c>
      <c r="G16" t="n">
        <v>135.47</v>
      </c>
      <c r="H16" t="n">
        <v>2.27</v>
      </c>
      <c r="I16" t="n">
        <v>19</v>
      </c>
      <c r="J16" t="n">
        <v>116.45</v>
      </c>
      <c r="K16" t="n">
        <v>39.72</v>
      </c>
      <c r="L16" t="n">
        <v>15</v>
      </c>
      <c r="M16" t="n">
        <v>0</v>
      </c>
      <c r="N16" t="n">
        <v>16.74</v>
      </c>
      <c r="O16" t="n">
        <v>14596.38</v>
      </c>
      <c r="P16" t="n">
        <v>328.8</v>
      </c>
      <c r="Q16" t="n">
        <v>796.48</v>
      </c>
      <c r="R16" t="n">
        <v>133.47</v>
      </c>
      <c r="S16" t="n">
        <v>102.58</v>
      </c>
      <c r="T16" t="n">
        <v>11364.03</v>
      </c>
      <c r="U16" t="n">
        <v>0.77</v>
      </c>
      <c r="V16" t="n">
        <v>0.88</v>
      </c>
      <c r="W16" t="n">
        <v>12.32</v>
      </c>
      <c r="X16" t="n">
        <v>0.68</v>
      </c>
      <c r="Y16" t="n">
        <v>1</v>
      </c>
      <c r="Z16" t="n">
        <v>10</v>
      </c>
      <c r="AA16" t="n">
        <v>303.1210267168087</v>
      </c>
      <c r="AB16" t="n">
        <v>414.7435615098357</v>
      </c>
      <c r="AC16" t="n">
        <v>375.1610180955806</v>
      </c>
      <c r="AD16" t="n">
        <v>303121.0267168087</v>
      </c>
      <c r="AE16" t="n">
        <v>414743.5615098357</v>
      </c>
      <c r="AF16" t="n">
        <v>3.009427444066235e-06</v>
      </c>
      <c r="AG16" t="n">
        <v>10</v>
      </c>
      <c r="AH16" t="n">
        <v>375161.0180955806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1.3483</v>
      </c>
      <c r="E2" t="n">
        <v>74.17</v>
      </c>
      <c r="F2" t="n">
        <v>60.23</v>
      </c>
      <c r="G2" t="n">
        <v>7.82</v>
      </c>
      <c r="H2" t="n">
        <v>0.14</v>
      </c>
      <c r="I2" t="n">
        <v>462</v>
      </c>
      <c r="J2" t="n">
        <v>124.63</v>
      </c>
      <c r="K2" t="n">
        <v>45</v>
      </c>
      <c r="L2" t="n">
        <v>1</v>
      </c>
      <c r="M2" t="n">
        <v>460</v>
      </c>
      <c r="N2" t="n">
        <v>18.64</v>
      </c>
      <c r="O2" t="n">
        <v>15605.44</v>
      </c>
      <c r="P2" t="n">
        <v>635.76</v>
      </c>
      <c r="Q2" t="n">
        <v>798.05</v>
      </c>
      <c r="R2" t="n">
        <v>713.2</v>
      </c>
      <c r="S2" t="n">
        <v>102.58</v>
      </c>
      <c r="T2" t="n">
        <v>299010.87</v>
      </c>
      <c r="U2" t="n">
        <v>0.14</v>
      </c>
      <c r="V2" t="n">
        <v>0.63</v>
      </c>
      <c r="W2" t="n">
        <v>13.02</v>
      </c>
      <c r="X2" t="n">
        <v>17.98</v>
      </c>
      <c r="Y2" t="n">
        <v>1</v>
      </c>
      <c r="Z2" t="n">
        <v>10</v>
      </c>
      <c r="AA2" t="n">
        <v>834.7838773017263</v>
      </c>
      <c r="AB2" t="n">
        <v>1142.188128989695</v>
      </c>
      <c r="AC2" t="n">
        <v>1033.179297030025</v>
      </c>
      <c r="AD2" t="n">
        <v>834783.8773017263</v>
      </c>
      <c r="AE2" t="n">
        <v>1142188.128989695</v>
      </c>
      <c r="AF2" t="n">
        <v>1.813485573896107e-06</v>
      </c>
      <c r="AG2" t="n">
        <v>17</v>
      </c>
      <c r="AH2" t="n">
        <v>1033179.297030025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1.7768</v>
      </c>
      <c r="E3" t="n">
        <v>56.28</v>
      </c>
      <c r="F3" t="n">
        <v>49.35</v>
      </c>
      <c r="G3" t="n">
        <v>15.75</v>
      </c>
      <c r="H3" t="n">
        <v>0.28</v>
      </c>
      <c r="I3" t="n">
        <v>188</v>
      </c>
      <c r="J3" t="n">
        <v>125.95</v>
      </c>
      <c r="K3" t="n">
        <v>45</v>
      </c>
      <c r="L3" t="n">
        <v>2</v>
      </c>
      <c r="M3" t="n">
        <v>186</v>
      </c>
      <c r="N3" t="n">
        <v>18.95</v>
      </c>
      <c r="O3" t="n">
        <v>15767.7</v>
      </c>
      <c r="P3" t="n">
        <v>517.79</v>
      </c>
      <c r="Q3" t="n">
        <v>796.89</v>
      </c>
      <c r="R3" t="n">
        <v>348.53</v>
      </c>
      <c r="S3" t="n">
        <v>102.58</v>
      </c>
      <c r="T3" t="n">
        <v>118048.5</v>
      </c>
      <c r="U3" t="n">
        <v>0.29</v>
      </c>
      <c r="V3" t="n">
        <v>0.76</v>
      </c>
      <c r="W3" t="n">
        <v>12.59</v>
      </c>
      <c r="X3" t="n">
        <v>7.12</v>
      </c>
      <c r="Y3" t="n">
        <v>1</v>
      </c>
      <c r="Z3" t="n">
        <v>10</v>
      </c>
      <c r="AA3" t="n">
        <v>535.4879241208022</v>
      </c>
      <c r="AB3" t="n">
        <v>732.6782018419922</v>
      </c>
      <c r="AC3" t="n">
        <v>662.7524225785065</v>
      </c>
      <c r="AD3" t="n">
        <v>535487.9241208022</v>
      </c>
      <c r="AE3" t="n">
        <v>732678.2018419922</v>
      </c>
      <c r="AF3" t="n">
        <v>2.389825089148262e-06</v>
      </c>
      <c r="AG3" t="n">
        <v>13</v>
      </c>
      <c r="AH3" t="n">
        <v>662752.4225785065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1.9308</v>
      </c>
      <c r="E4" t="n">
        <v>51.79</v>
      </c>
      <c r="F4" t="n">
        <v>46.65</v>
      </c>
      <c r="G4" t="n">
        <v>23.72</v>
      </c>
      <c r="H4" t="n">
        <v>0.42</v>
      </c>
      <c r="I4" t="n">
        <v>118</v>
      </c>
      <c r="J4" t="n">
        <v>127.27</v>
      </c>
      <c r="K4" t="n">
        <v>45</v>
      </c>
      <c r="L4" t="n">
        <v>3</v>
      </c>
      <c r="M4" t="n">
        <v>116</v>
      </c>
      <c r="N4" t="n">
        <v>19.27</v>
      </c>
      <c r="O4" t="n">
        <v>15930.42</v>
      </c>
      <c r="P4" t="n">
        <v>485.79</v>
      </c>
      <c r="Q4" t="n">
        <v>796.76</v>
      </c>
      <c r="R4" t="n">
        <v>258.83</v>
      </c>
      <c r="S4" t="n">
        <v>102.58</v>
      </c>
      <c r="T4" t="n">
        <v>73544.72</v>
      </c>
      <c r="U4" t="n">
        <v>0.4</v>
      </c>
      <c r="V4" t="n">
        <v>0.8100000000000001</v>
      </c>
      <c r="W4" t="n">
        <v>12.47</v>
      </c>
      <c r="X4" t="n">
        <v>4.42</v>
      </c>
      <c r="Y4" t="n">
        <v>1</v>
      </c>
      <c r="Z4" t="n">
        <v>10</v>
      </c>
      <c r="AA4" t="n">
        <v>468.6253952041466</v>
      </c>
      <c r="AB4" t="n">
        <v>641.1939400116323</v>
      </c>
      <c r="AC4" t="n">
        <v>579.9992902982682</v>
      </c>
      <c r="AD4" t="n">
        <v>468625.3952041466</v>
      </c>
      <c r="AE4" t="n">
        <v>641193.9400116323</v>
      </c>
      <c r="AF4" t="n">
        <v>2.59695761038241e-06</v>
      </c>
      <c r="AG4" t="n">
        <v>12</v>
      </c>
      <c r="AH4" t="n">
        <v>579999.2902982682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2.0149</v>
      </c>
      <c r="E5" t="n">
        <v>49.63</v>
      </c>
      <c r="F5" t="n">
        <v>45.33</v>
      </c>
      <c r="G5" t="n">
        <v>31.99</v>
      </c>
      <c r="H5" t="n">
        <v>0.55</v>
      </c>
      <c r="I5" t="n">
        <v>85</v>
      </c>
      <c r="J5" t="n">
        <v>128.59</v>
      </c>
      <c r="K5" t="n">
        <v>45</v>
      </c>
      <c r="L5" t="n">
        <v>4</v>
      </c>
      <c r="M5" t="n">
        <v>83</v>
      </c>
      <c r="N5" t="n">
        <v>19.59</v>
      </c>
      <c r="O5" t="n">
        <v>16093.6</v>
      </c>
      <c r="P5" t="n">
        <v>468.36</v>
      </c>
      <c r="Q5" t="n">
        <v>796.58</v>
      </c>
      <c r="R5" t="n">
        <v>214.89</v>
      </c>
      <c r="S5" t="n">
        <v>102.58</v>
      </c>
      <c r="T5" t="n">
        <v>51739.7</v>
      </c>
      <c r="U5" t="n">
        <v>0.48</v>
      </c>
      <c r="V5" t="n">
        <v>0.83</v>
      </c>
      <c r="W5" t="n">
        <v>12.41</v>
      </c>
      <c r="X5" t="n">
        <v>3.1</v>
      </c>
      <c r="Y5" t="n">
        <v>1</v>
      </c>
      <c r="Z5" t="n">
        <v>10</v>
      </c>
      <c r="AA5" t="n">
        <v>432.6638051884917</v>
      </c>
      <c r="AB5" t="n">
        <v>591.9897060388323</v>
      </c>
      <c r="AC5" t="n">
        <v>535.4910393572561</v>
      </c>
      <c r="AD5" t="n">
        <v>432663.8051884917</v>
      </c>
      <c r="AE5" t="n">
        <v>591989.7060388323</v>
      </c>
      <c r="AF5" t="n">
        <v>2.7100734872382e-06</v>
      </c>
      <c r="AG5" t="n">
        <v>11</v>
      </c>
      <c r="AH5" t="n">
        <v>535491.0393572561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2.06</v>
      </c>
      <c r="E6" t="n">
        <v>48.54</v>
      </c>
      <c r="F6" t="n">
        <v>44.7</v>
      </c>
      <c r="G6" t="n">
        <v>40.03</v>
      </c>
      <c r="H6" t="n">
        <v>0.68</v>
      </c>
      <c r="I6" t="n">
        <v>67</v>
      </c>
      <c r="J6" t="n">
        <v>129.92</v>
      </c>
      <c r="K6" t="n">
        <v>45</v>
      </c>
      <c r="L6" t="n">
        <v>5</v>
      </c>
      <c r="M6" t="n">
        <v>65</v>
      </c>
      <c r="N6" t="n">
        <v>19.92</v>
      </c>
      <c r="O6" t="n">
        <v>16257.24</v>
      </c>
      <c r="P6" t="n">
        <v>457.83</v>
      </c>
      <c r="Q6" t="n">
        <v>796.5599999999999</v>
      </c>
      <c r="R6" t="n">
        <v>193.94</v>
      </c>
      <c r="S6" t="n">
        <v>102.58</v>
      </c>
      <c r="T6" t="n">
        <v>41356.32</v>
      </c>
      <c r="U6" t="n">
        <v>0.53</v>
      </c>
      <c r="V6" t="n">
        <v>0.84</v>
      </c>
      <c r="W6" t="n">
        <v>12.39</v>
      </c>
      <c r="X6" t="n">
        <v>2.48</v>
      </c>
      <c r="Y6" t="n">
        <v>1</v>
      </c>
      <c r="Z6" t="n">
        <v>10</v>
      </c>
      <c r="AA6" t="n">
        <v>417.6449422761139</v>
      </c>
      <c r="AB6" t="n">
        <v>571.4402352166481</v>
      </c>
      <c r="AC6" t="n">
        <v>516.9027811889778</v>
      </c>
      <c r="AD6" t="n">
        <v>417644.9422761139</v>
      </c>
      <c r="AE6" t="n">
        <v>571440.2352166482</v>
      </c>
      <c r="AF6" t="n">
        <v>2.770733725599629e-06</v>
      </c>
      <c r="AG6" t="n">
        <v>11</v>
      </c>
      <c r="AH6" t="n">
        <v>516902.7811889778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2.0936</v>
      </c>
      <c r="E7" t="n">
        <v>47.76</v>
      </c>
      <c r="F7" t="n">
        <v>44.23</v>
      </c>
      <c r="G7" t="n">
        <v>48.25</v>
      </c>
      <c r="H7" t="n">
        <v>0.8100000000000001</v>
      </c>
      <c r="I7" t="n">
        <v>55</v>
      </c>
      <c r="J7" t="n">
        <v>131.25</v>
      </c>
      <c r="K7" t="n">
        <v>45</v>
      </c>
      <c r="L7" t="n">
        <v>6</v>
      </c>
      <c r="M7" t="n">
        <v>53</v>
      </c>
      <c r="N7" t="n">
        <v>20.25</v>
      </c>
      <c r="O7" t="n">
        <v>16421.36</v>
      </c>
      <c r="P7" t="n">
        <v>449.56</v>
      </c>
      <c r="Q7" t="n">
        <v>796.45</v>
      </c>
      <c r="R7" t="n">
        <v>178.54</v>
      </c>
      <c r="S7" t="n">
        <v>102.58</v>
      </c>
      <c r="T7" t="n">
        <v>33716.53</v>
      </c>
      <c r="U7" t="n">
        <v>0.57</v>
      </c>
      <c r="V7" t="n">
        <v>0.85</v>
      </c>
      <c r="W7" t="n">
        <v>12.36</v>
      </c>
      <c r="X7" t="n">
        <v>2.01</v>
      </c>
      <c r="Y7" t="n">
        <v>1</v>
      </c>
      <c r="Z7" t="n">
        <v>10</v>
      </c>
      <c r="AA7" t="n">
        <v>406.5996946680449</v>
      </c>
      <c r="AB7" t="n">
        <v>556.3276401573545</v>
      </c>
      <c r="AC7" t="n">
        <v>503.2325109914827</v>
      </c>
      <c r="AD7" t="n">
        <v>406599.6946680449</v>
      </c>
      <c r="AE7" t="n">
        <v>556327.6401573545</v>
      </c>
      <c r="AF7" t="n">
        <v>2.815926275687079e-06</v>
      </c>
      <c r="AG7" t="n">
        <v>11</v>
      </c>
      <c r="AH7" t="n">
        <v>503232.5109914827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2.1141</v>
      </c>
      <c r="E8" t="n">
        <v>47.3</v>
      </c>
      <c r="F8" t="n">
        <v>43.97</v>
      </c>
      <c r="G8" t="n">
        <v>56.13</v>
      </c>
      <c r="H8" t="n">
        <v>0.93</v>
      </c>
      <c r="I8" t="n">
        <v>47</v>
      </c>
      <c r="J8" t="n">
        <v>132.58</v>
      </c>
      <c r="K8" t="n">
        <v>45</v>
      </c>
      <c r="L8" t="n">
        <v>7</v>
      </c>
      <c r="M8" t="n">
        <v>45</v>
      </c>
      <c r="N8" t="n">
        <v>20.59</v>
      </c>
      <c r="O8" t="n">
        <v>16585.95</v>
      </c>
      <c r="P8" t="n">
        <v>443.06</v>
      </c>
      <c r="Q8" t="n">
        <v>796.5</v>
      </c>
      <c r="R8" t="n">
        <v>169.78</v>
      </c>
      <c r="S8" t="n">
        <v>102.58</v>
      </c>
      <c r="T8" t="n">
        <v>29377.72</v>
      </c>
      <c r="U8" t="n">
        <v>0.6</v>
      </c>
      <c r="V8" t="n">
        <v>0.86</v>
      </c>
      <c r="W8" t="n">
        <v>12.35</v>
      </c>
      <c r="X8" t="n">
        <v>1.75</v>
      </c>
      <c r="Y8" t="n">
        <v>1</v>
      </c>
      <c r="Z8" t="n">
        <v>10</v>
      </c>
      <c r="AA8" t="n">
        <v>399.1154169937605</v>
      </c>
      <c r="AB8" t="n">
        <v>546.0873212603706</v>
      </c>
      <c r="AC8" t="n">
        <v>493.9695137576492</v>
      </c>
      <c r="AD8" t="n">
        <v>399115.4169937605</v>
      </c>
      <c r="AE8" t="n">
        <v>546087.3212603705</v>
      </c>
      <c r="AF8" t="n">
        <v>2.84349911130591e-06</v>
      </c>
      <c r="AG8" t="n">
        <v>11</v>
      </c>
      <c r="AH8" t="n">
        <v>493969.5137576492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2.1364</v>
      </c>
      <c r="E9" t="n">
        <v>46.81</v>
      </c>
      <c r="F9" t="n">
        <v>43.65</v>
      </c>
      <c r="G9" t="n">
        <v>65.48</v>
      </c>
      <c r="H9" t="n">
        <v>1.06</v>
      </c>
      <c r="I9" t="n">
        <v>40</v>
      </c>
      <c r="J9" t="n">
        <v>133.92</v>
      </c>
      <c r="K9" t="n">
        <v>45</v>
      </c>
      <c r="L9" t="n">
        <v>8</v>
      </c>
      <c r="M9" t="n">
        <v>38</v>
      </c>
      <c r="N9" t="n">
        <v>20.93</v>
      </c>
      <c r="O9" t="n">
        <v>16751.02</v>
      </c>
      <c r="P9" t="n">
        <v>435.62</v>
      </c>
      <c r="Q9" t="n">
        <v>796.5</v>
      </c>
      <c r="R9" t="n">
        <v>158.98</v>
      </c>
      <c r="S9" t="n">
        <v>102.58</v>
      </c>
      <c r="T9" t="n">
        <v>24013.18</v>
      </c>
      <c r="U9" t="n">
        <v>0.65</v>
      </c>
      <c r="V9" t="n">
        <v>0.86</v>
      </c>
      <c r="W9" t="n">
        <v>12.34</v>
      </c>
      <c r="X9" t="n">
        <v>1.44</v>
      </c>
      <c r="Y9" t="n">
        <v>1</v>
      </c>
      <c r="Z9" t="n">
        <v>10</v>
      </c>
      <c r="AA9" t="n">
        <v>390.8770666834274</v>
      </c>
      <c r="AB9" t="n">
        <v>534.8152469154085</v>
      </c>
      <c r="AC9" t="n">
        <v>483.7732303677144</v>
      </c>
      <c r="AD9" t="n">
        <v>390877.0666834274</v>
      </c>
      <c r="AE9" t="n">
        <v>534815.2469154084</v>
      </c>
      <c r="AF9" t="n">
        <v>2.873492976393712e-06</v>
      </c>
      <c r="AG9" t="n">
        <v>11</v>
      </c>
      <c r="AH9" t="n">
        <v>483773.2303677144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2.146</v>
      </c>
      <c r="E10" t="n">
        <v>46.6</v>
      </c>
      <c r="F10" t="n">
        <v>43.55</v>
      </c>
      <c r="G10" t="n">
        <v>72.58</v>
      </c>
      <c r="H10" t="n">
        <v>1.18</v>
      </c>
      <c r="I10" t="n">
        <v>36</v>
      </c>
      <c r="J10" t="n">
        <v>135.27</v>
      </c>
      <c r="K10" t="n">
        <v>45</v>
      </c>
      <c r="L10" t="n">
        <v>9</v>
      </c>
      <c r="M10" t="n">
        <v>34</v>
      </c>
      <c r="N10" t="n">
        <v>21.27</v>
      </c>
      <c r="O10" t="n">
        <v>16916.71</v>
      </c>
      <c r="P10" t="n">
        <v>431.46</v>
      </c>
      <c r="Q10" t="n">
        <v>796.4400000000001</v>
      </c>
      <c r="R10" t="n">
        <v>155.65</v>
      </c>
      <c r="S10" t="n">
        <v>102.58</v>
      </c>
      <c r="T10" t="n">
        <v>22367.12</v>
      </c>
      <c r="U10" t="n">
        <v>0.66</v>
      </c>
      <c r="V10" t="n">
        <v>0.86</v>
      </c>
      <c r="W10" t="n">
        <v>12.34</v>
      </c>
      <c r="X10" t="n">
        <v>1.33</v>
      </c>
      <c r="Y10" t="n">
        <v>1</v>
      </c>
      <c r="Z10" t="n">
        <v>10</v>
      </c>
      <c r="AA10" t="n">
        <v>386.801588153072</v>
      </c>
      <c r="AB10" t="n">
        <v>529.2389973927527</v>
      </c>
      <c r="AC10" t="n">
        <v>478.7291702731857</v>
      </c>
      <c r="AD10" t="n">
        <v>386801.5881530721</v>
      </c>
      <c r="AE10" t="n">
        <v>529238.9973927527</v>
      </c>
      <c r="AF10" t="n">
        <v>2.886405133561555e-06</v>
      </c>
      <c r="AG10" t="n">
        <v>11</v>
      </c>
      <c r="AH10" t="n">
        <v>478729.1702731856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2.1589</v>
      </c>
      <c r="E11" t="n">
        <v>46.32</v>
      </c>
      <c r="F11" t="n">
        <v>43.37</v>
      </c>
      <c r="G11" t="n">
        <v>81.31999999999999</v>
      </c>
      <c r="H11" t="n">
        <v>1.29</v>
      </c>
      <c r="I11" t="n">
        <v>32</v>
      </c>
      <c r="J11" t="n">
        <v>136.61</v>
      </c>
      <c r="K11" t="n">
        <v>45</v>
      </c>
      <c r="L11" t="n">
        <v>10</v>
      </c>
      <c r="M11" t="n">
        <v>30</v>
      </c>
      <c r="N11" t="n">
        <v>21.61</v>
      </c>
      <c r="O11" t="n">
        <v>17082.76</v>
      </c>
      <c r="P11" t="n">
        <v>425.47</v>
      </c>
      <c r="Q11" t="n">
        <v>796.36</v>
      </c>
      <c r="R11" t="n">
        <v>150</v>
      </c>
      <c r="S11" t="n">
        <v>102.58</v>
      </c>
      <c r="T11" t="n">
        <v>19561.37</v>
      </c>
      <c r="U11" t="n">
        <v>0.68</v>
      </c>
      <c r="V11" t="n">
        <v>0.87</v>
      </c>
      <c r="W11" t="n">
        <v>12.32</v>
      </c>
      <c r="X11" t="n">
        <v>1.16</v>
      </c>
      <c r="Y11" t="n">
        <v>1</v>
      </c>
      <c r="Z11" t="n">
        <v>10</v>
      </c>
      <c r="AA11" t="n">
        <v>381.0999666102837</v>
      </c>
      <c r="AB11" t="n">
        <v>521.43778726012</v>
      </c>
      <c r="AC11" t="n">
        <v>471.6724966865442</v>
      </c>
      <c r="AD11" t="n">
        <v>381099.9666102837</v>
      </c>
      <c r="AE11" t="n">
        <v>521437.78726012</v>
      </c>
      <c r="AF11" t="n">
        <v>2.903755844755844e-06</v>
      </c>
      <c r="AG11" t="n">
        <v>11</v>
      </c>
      <c r="AH11" t="n">
        <v>471672.4966865442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2.1677</v>
      </c>
      <c r="E12" t="n">
        <v>46.13</v>
      </c>
      <c r="F12" t="n">
        <v>43.26</v>
      </c>
      <c r="G12" t="n">
        <v>89.5</v>
      </c>
      <c r="H12" t="n">
        <v>1.41</v>
      </c>
      <c r="I12" t="n">
        <v>29</v>
      </c>
      <c r="J12" t="n">
        <v>137.96</v>
      </c>
      <c r="K12" t="n">
        <v>45</v>
      </c>
      <c r="L12" t="n">
        <v>11</v>
      </c>
      <c r="M12" t="n">
        <v>27</v>
      </c>
      <c r="N12" t="n">
        <v>21.96</v>
      </c>
      <c r="O12" t="n">
        <v>17249.3</v>
      </c>
      <c r="P12" t="n">
        <v>420</v>
      </c>
      <c r="Q12" t="n">
        <v>796.35</v>
      </c>
      <c r="R12" t="n">
        <v>146.39</v>
      </c>
      <c r="S12" t="n">
        <v>102.58</v>
      </c>
      <c r="T12" t="n">
        <v>17770.28</v>
      </c>
      <c r="U12" t="n">
        <v>0.7</v>
      </c>
      <c r="V12" t="n">
        <v>0.87</v>
      </c>
      <c r="W12" t="n">
        <v>12.32</v>
      </c>
      <c r="X12" t="n">
        <v>1.04</v>
      </c>
      <c r="Y12" t="n">
        <v>1</v>
      </c>
      <c r="Z12" t="n">
        <v>10</v>
      </c>
      <c r="AA12" t="n">
        <v>376.3893586877995</v>
      </c>
      <c r="AB12" t="n">
        <v>514.9925256832227</v>
      </c>
      <c r="AC12" t="n">
        <v>465.8423618285645</v>
      </c>
      <c r="AD12" t="n">
        <v>376389.3586877995</v>
      </c>
      <c r="AE12" t="n">
        <v>514992.5256832227</v>
      </c>
      <c r="AF12" t="n">
        <v>2.915591988826366e-06</v>
      </c>
      <c r="AG12" t="n">
        <v>11</v>
      </c>
      <c r="AH12" t="n">
        <v>465842.3618285645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2.1768</v>
      </c>
      <c r="E13" t="n">
        <v>45.94</v>
      </c>
      <c r="F13" t="n">
        <v>43.14</v>
      </c>
      <c r="G13" t="n">
        <v>99.56</v>
      </c>
      <c r="H13" t="n">
        <v>1.52</v>
      </c>
      <c r="I13" t="n">
        <v>26</v>
      </c>
      <c r="J13" t="n">
        <v>139.32</v>
      </c>
      <c r="K13" t="n">
        <v>45</v>
      </c>
      <c r="L13" t="n">
        <v>12</v>
      </c>
      <c r="M13" t="n">
        <v>24</v>
      </c>
      <c r="N13" t="n">
        <v>22.32</v>
      </c>
      <c r="O13" t="n">
        <v>17416.34</v>
      </c>
      <c r="P13" t="n">
        <v>415.07</v>
      </c>
      <c r="Q13" t="n">
        <v>796.4</v>
      </c>
      <c r="R13" t="n">
        <v>142.37</v>
      </c>
      <c r="S13" t="n">
        <v>102.58</v>
      </c>
      <c r="T13" t="n">
        <v>15777.45</v>
      </c>
      <c r="U13" t="n">
        <v>0.72</v>
      </c>
      <c r="V13" t="n">
        <v>0.87</v>
      </c>
      <c r="W13" t="n">
        <v>12.31</v>
      </c>
      <c r="X13" t="n">
        <v>0.93</v>
      </c>
      <c r="Y13" t="n">
        <v>1</v>
      </c>
      <c r="Z13" t="n">
        <v>10</v>
      </c>
      <c r="AA13" t="n">
        <v>364.4802130734411</v>
      </c>
      <c r="AB13" t="n">
        <v>498.6979072592334</v>
      </c>
      <c r="AC13" t="n">
        <v>451.1028789173201</v>
      </c>
      <c r="AD13" t="n">
        <v>364480.2130734411</v>
      </c>
      <c r="AE13" t="n">
        <v>498697.9072592334</v>
      </c>
      <c r="AF13" t="n">
        <v>2.927831637808385e-06</v>
      </c>
      <c r="AG13" t="n">
        <v>10</v>
      </c>
      <c r="AH13" t="n">
        <v>451102.8789173202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2.182</v>
      </c>
      <c r="E14" t="n">
        <v>45.83</v>
      </c>
      <c r="F14" t="n">
        <v>43.08</v>
      </c>
      <c r="G14" t="n">
        <v>107.71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22</v>
      </c>
      <c r="N14" t="n">
        <v>22.68</v>
      </c>
      <c r="O14" t="n">
        <v>17583.88</v>
      </c>
      <c r="P14" t="n">
        <v>410.58</v>
      </c>
      <c r="Q14" t="n">
        <v>796.36</v>
      </c>
      <c r="R14" t="n">
        <v>140.36</v>
      </c>
      <c r="S14" t="n">
        <v>102.58</v>
      </c>
      <c r="T14" t="n">
        <v>14784.62</v>
      </c>
      <c r="U14" t="n">
        <v>0.73</v>
      </c>
      <c r="V14" t="n">
        <v>0.87</v>
      </c>
      <c r="W14" t="n">
        <v>12.31</v>
      </c>
      <c r="X14" t="n">
        <v>0.87</v>
      </c>
      <c r="Y14" t="n">
        <v>1</v>
      </c>
      <c r="Z14" t="n">
        <v>10</v>
      </c>
      <c r="AA14" t="n">
        <v>360.9556557763954</v>
      </c>
      <c r="AB14" t="n">
        <v>493.8754524729215</v>
      </c>
      <c r="AC14" t="n">
        <v>446.7406724474561</v>
      </c>
      <c r="AD14" t="n">
        <v>360955.6557763953</v>
      </c>
      <c r="AE14" t="n">
        <v>493875.4524729215</v>
      </c>
      <c r="AF14" t="n">
        <v>2.934825722940966e-06</v>
      </c>
      <c r="AG14" t="n">
        <v>10</v>
      </c>
      <c r="AH14" t="n">
        <v>446740.6724474561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2.1893</v>
      </c>
      <c r="E15" t="n">
        <v>45.68</v>
      </c>
      <c r="F15" t="n">
        <v>42.98</v>
      </c>
      <c r="G15" t="n">
        <v>117.22</v>
      </c>
      <c r="H15" t="n">
        <v>1.74</v>
      </c>
      <c r="I15" t="n">
        <v>22</v>
      </c>
      <c r="J15" t="n">
        <v>142.04</v>
      </c>
      <c r="K15" t="n">
        <v>45</v>
      </c>
      <c r="L15" t="n">
        <v>14</v>
      </c>
      <c r="M15" t="n">
        <v>20</v>
      </c>
      <c r="N15" t="n">
        <v>23.04</v>
      </c>
      <c r="O15" t="n">
        <v>17751.93</v>
      </c>
      <c r="P15" t="n">
        <v>405.69</v>
      </c>
      <c r="Q15" t="n">
        <v>796.38</v>
      </c>
      <c r="R15" t="n">
        <v>137.25</v>
      </c>
      <c r="S15" t="n">
        <v>102.58</v>
      </c>
      <c r="T15" t="n">
        <v>13236.12</v>
      </c>
      <c r="U15" t="n">
        <v>0.75</v>
      </c>
      <c r="V15" t="n">
        <v>0.88</v>
      </c>
      <c r="W15" t="n">
        <v>12.3</v>
      </c>
      <c r="X15" t="n">
        <v>0.77</v>
      </c>
      <c r="Y15" t="n">
        <v>1</v>
      </c>
      <c r="Z15" t="n">
        <v>10</v>
      </c>
      <c r="AA15" t="n">
        <v>356.9039200722546</v>
      </c>
      <c r="AB15" t="n">
        <v>488.3316889325523</v>
      </c>
      <c r="AC15" t="n">
        <v>441.7259979186587</v>
      </c>
      <c r="AD15" t="n">
        <v>356903.9200722546</v>
      </c>
      <c r="AE15" t="n">
        <v>488331.6889325523</v>
      </c>
      <c r="AF15" t="n">
        <v>2.944644342454013e-06</v>
      </c>
      <c r="AG15" t="n">
        <v>10</v>
      </c>
      <c r="AH15" t="n">
        <v>441725.9979186587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2.1917</v>
      </c>
      <c r="E16" t="n">
        <v>45.63</v>
      </c>
      <c r="F16" t="n">
        <v>42.96</v>
      </c>
      <c r="G16" t="n">
        <v>122.73</v>
      </c>
      <c r="H16" t="n">
        <v>1.85</v>
      </c>
      <c r="I16" t="n">
        <v>21</v>
      </c>
      <c r="J16" t="n">
        <v>143.4</v>
      </c>
      <c r="K16" t="n">
        <v>45</v>
      </c>
      <c r="L16" t="n">
        <v>15</v>
      </c>
      <c r="M16" t="n">
        <v>19</v>
      </c>
      <c r="N16" t="n">
        <v>23.41</v>
      </c>
      <c r="O16" t="n">
        <v>17920.49</v>
      </c>
      <c r="P16" t="n">
        <v>400.32</v>
      </c>
      <c r="Q16" t="n">
        <v>796.37</v>
      </c>
      <c r="R16" t="n">
        <v>136.16</v>
      </c>
      <c r="S16" t="n">
        <v>102.58</v>
      </c>
      <c r="T16" t="n">
        <v>12695.04</v>
      </c>
      <c r="U16" t="n">
        <v>0.75</v>
      </c>
      <c r="V16" t="n">
        <v>0.88</v>
      </c>
      <c r="W16" t="n">
        <v>12.31</v>
      </c>
      <c r="X16" t="n">
        <v>0.74</v>
      </c>
      <c r="Y16" t="n">
        <v>1</v>
      </c>
      <c r="Z16" t="n">
        <v>10</v>
      </c>
      <c r="AA16" t="n">
        <v>353.2506826455697</v>
      </c>
      <c r="AB16" t="n">
        <v>483.3331683159016</v>
      </c>
      <c r="AC16" t="n">
        <v>437.2045290941935</v>
      </c>
      <c r="AD16" t="n">
        <v>353250.6826455697</v>
      </c>
      <c r="AE16" t="n">
        <v>483333.1683159016</v>
      </c>
      <c r="AF16" t="n">
        <v>2.947872381745974e-06</v>
      </c>
      <c r="AG16" t="n">
        <v>10</v>
      </c>
      <c r="AH16" t="n">
        <v>437204.5290941935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2.197</v>
      </c>
      <c r="E17" t="n">
        <v>45.52</v>
      </c>
      <c r="F17" t="n">
        <v>42.9</v>
      </c>
      <c r="G17" t="n">
        <v>135.47</v>
      </c>
      <c r="H17" t="n">
        <v>1.96</v>
      </c>
      <c r="I17" t="n">
        <v>19</v>
      </c>
      <c r="J17" t="n">
        <v>144.77</v>
      </c>
      <c r="K17" t="n">
        <v>45</v>
      </c>
      <c r="L17" t="n">
        <v>16</v>
      </c>
      <c r="M17" t="n">
        <v>17</v>
      </c>
      <c r="N17" t="n">
        <v>23.78</v>
      </c>
      <c r="O17" t="n">
        <v>18089.56</v>
      </c>
      <c r="P17" t="n">
        <v>396.85</v>
      </c>
      <c r="Q17" t="n">
        <v>796.45</v>
      </c>
      <c r="R17" t="n">
        <v>134.19</v>
      </c>
      <c r="S17" t="n">
        <v>102.58</v>
      </c>
      <c r="T17" t="n">
        <v>11722.26</v>
      </c>
      <c r="U17" t="n">
        <v>0.76</v>
      </c>
      <c r="V17" t="n">
        <v>0.88</v>
      </c>
      <c r="W17" t="n">
        <v>12.3</v>
      </c>
      <c r="X17" t="n">
        <v>0.68</v>
      </c>
      <c r="Y17" t="n">
        <v>1</v>
      </c>
      <c r="Z17" t="n">
        <v>10</v>
      </c>
      <c r="AA17" t="n">
        <v>350.3958160415445</v>
      </c>
      <c r="AB17" t="n">
        <v>479.4270138804488</v>
      </c>
      <c r="AC17" t="n">
        <v>433.6711725557381</v>
      </c>
      <c r="AD17" t="n">
        <v>350395.8160415445</v>
      </c>
      <c r="AE17" t="n">
        <v>479427.0138804488</v>
      </c>
      <c r="AF17" t="n">
        <v>2.955000968515721e-06</v>
      </c>
      <c r="AG17" t="n">
        <v>10</v>
      </c>
      <c r="AH17" t="n">
        <v>433671.1725557381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2.2002</v>
      </c>
      <c r="E18" t="n">
        <v>45.45</v>
      </c>
      <c r="F18" t="n">
        <v>42.86</v>
      </c>
      <c r="G18" t="n">
        <v>142.86</v>
      </c>
      <c r="H18" t="n">
        <v>2.06</v>
      </c>
      <c r="I18" t="n">
        <v>18</v>
      </c>
      <c r="J18" t="n">
        <v>146.15</v>
      </c>
      <c r="K18" t="n">
        <v>45</v>
      </c>
      <c r="L18" t="n">
        <v>17</v>
      </c>
      <c r="M18" t="n">
        <v>16</v>
      </c>
      <c r="N18" t="n">
        <v>24.15</v>
      </c>
      <c r="O18" t="n">
        <v>18259.16</v>
      </c>
      <c r="P18" t="n">
        <v>392.31</v>
      </c>
      <c r="Q18" t="n">
        <v>796.38</v>
      </c>
      <c r="R18" t="n">
        <v>132.78</v>
      </c>
      <c r="S18" t="n">
        <v>102.58</v>
      </c>
      <c r="T18" t="n">
        <v>11021.48</v>
      </c>
      <c r="U18" t="n">
        <v>0.77</v>
      </c>
      <c r="V18" t="n">
        <v>0.88</v>
      </c>
      <c r="W18" t="n">
        <v>12.31</v>
      </c>
      <c r="X18" t="n">
        <v>0.65</v>
      </c>
      <c r="Y18" t="n">
        <v>1</v>
      </c>
      <c r="Z18" t="n">
        <v>10</v>
      </c>
      <c r="AA18" t="n">
        <v>347.1645281361086</v>
      </c>
      <c r="AB18" t="n">
        <v>475.00582321387</v>
      </c>
      <c r="AC18" t="n">
        <v>429.6719341211976</v>
      </c>
      <c r="AD18" t="n">
        <v>347164.5281361087</v>
      </c>
      <c r="AE18" t="n">
        <v>475005.8232138701</v>
      </c>
      <c r="AF18" t="n">
        <v>2.959305020905002e-06</v>
      </c>
      <c r="AG18" t="n">
        <v>10</v>
      </c>
      <c r="AH18" t="n">
        <v>429671.9341211976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2.2039</v>
      </c>
      <c r="E19" t="n">
        <v>45.38</v>
      </c>
      <c r="F19" t="n">
        <v>42.81</v>
      </c>
      <c r="G19" t="n">
        <v>151.09</v>
      </c>
      <c r="H19" t="n">
        <v>2.16</v>
      </c>
      <c r="I19" t="n">
        <v>17</v>
      </c>
      <c r="J19" t="n">
        <v>147.53</v>
      </c>
      <c r="K19" t="n">
        <v>45</v>
      </c>
      <c r="L19" t="n">
        <v>18</v>
      </c>
      <c r="M19" t="n">
        <v>15</v>
      </c>
      <c r="N19" t="n">
        <v>24.53</v>
      </c>
      <c r="O19" t="n">
        <v>18429.27</v>
      </c>
      <c r="P19" t="n">
        <v>385.96</v>
      </c>
      <c r="Q19" t="n">
        <v>796.36</v>
      </c>
      <c r="R19" t="n">
        <v>131.21</v>
      </c>
      <c r="S19" t="n">
        <v>102.58</v>
      </c>
      <c r="T19" t="n">
        <v>10243.35</v>
      </c>
      <c r="U19" t="n">
        <v>0.78</v>
      </c>
      <c r="V19" t="n">
        <v>0.88</v>
      </c>
      <c r="W19" t="n">
        <v>12.3</v>
      </c>
      <c r="X19" t="n">
        <v>0.6</v>
      </c>
      <c r="Y19" t="n">
        <v>1</v>
      </c>
      <c r="Z19" t="n">
        <v>10</v>
      </c>
      <c r="AA19" t="n">
        <v>342.7581902506498</v>
      </c>
      <c r="AB19" t="n">
        <v>468.9768773250772</v>
      </c>
      <c r="AC19" t="n">
        <v>424.2183823663525</v>
      </c>
      <c r="AD19" t="n">
        <v>342758.1902506498</v>
      </c>
      <c r="AE19" t="n">
        <v>468976.8773250773</v>
      </c>
      <c r="AF19" t="n">
        <v>2.964281581480108e-06</v>
      </c>
      <c r="AG19" t="n">
        <v>10</v>
      </c>
      <c r="AH19" t="n">
        <v>424218.3823663525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2.2072</v>
      </c>
      <c r="E20" t="n">
        <v>45.31</v>
      </c>
      <c r="F20" t="n">
        <v>42.77</v>
      </c>
      <c r="G20" t="n">
        <v>160.37</v>
      </c>
      <c r="H20" t="n">
        <v>2.26</v>
      </c>
      <c r="I20" t="n">
        <v>16</v>
      </c>
      <c r="J20" t="n">
        <v>148.91</v>
      </c>
      <c r="K20" t="n">
        <v>45</v>
      </c>
      <c r="L20" t="n">
        <v>19</v>
      </c>
      <c r="M20" t="n">
        <v>12</v>
      </c>
      <c r="N20" t="n">
        <v>24.92</v>
      </c>
      <c r="O20" t="n">
        <v>18599.92</v>
      </c>
      <c r="P20" t="n">
        <v>381.67</v>
      </c>
      <c r="Q20" t="n">
        <v>796.37</v>
      </c>
      <c r="R20" t="n">
        <v>129.65</v>
      </c>
      <c r="S20" t="n">
        <v>102.58</v>
      </c>
      <c r="T20" t="n">
        <v>9469.129999999999</v>
      </c>
      <c r="U20" t="n">
        <v>0.79</v>
      </c>
      <c r="V20" t="n">
        <v>0.88</v>
      </c>
      <c r="W20" t="n">
        <v>12.3</v>
      </c>
      <c r="X20" t="n">
        <v>0.55</v>
      </c>
      <c r="Y20" t="n">
        <v>1</v>
      </c>
      <c r="Z20" t="n">
        <v>10</v>
      </c>
      <c r="AA20" t="n">
        <v>339.6902677755576</v>
      </c>
      <c r="AB20" t="n">
        <v>464.779210447469</v>
      </c>
      <c r="AC20" t="n">
        <v>420.4213349240807</v>
      </c>
      <c r="AD20" t="n">
        <v>339690.2677755576</v>
      </c>
      <c r="AE20" t="n">
        <v>464779.210447469</v>
      </c>
      <c r="AF20" t="n">
        <v>2.968720135506554e-06</v>
      </c>
      <c r="AG20" t="n">
        <v>10</v>
      </c>
      <c r="AH20" t="n">
        <v>420421.3349240806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2.2096</v>
      </c>
      <c r="E21" t="n">
        <v>45.26</v>
      </c>
      <c r="F21" t="n">
        <v>42.74</v>
      </c>
      <c r="G21" t="n">
        <v>170.96</v>
      </c>
      <c r="H21" t="n">
        <v>2.36</v>
      </c>
      <c r="I21" t="n">
        <v>15</v>
      </c>
      <c r="J21" t="n">
        <v>150.3</v>
      </c>
      <c r="K21" t="n">
        <v>45</v>
      </c>
      <c r="L21" t="n">
        <v>20</v>
      </c>
      <c r="M21" t="n">
        <v>7</v>
      </c>
      <c r="N21" t="n">
        <v>25.3</v>
      </c>
      <c r="O21" t="n">
        <v>18771.1</v>
      </c>
      <c r="P21" t="n">
        <v>379.04</v>
      </c>
      <c r="Q21" t="n">
        <v>796.36</v>
      </c>
      <c r="R21" t="n">
        <v>128.8</v>
      </c>
      <c r="S21" t="n">
        <v>102.58</v>
      </c>
      <c r="T21" t="n">
        <v>9046.969999999999</v>
      </c>
      <c r="U21" t="n">
        <v>0.8</v>
      </c>
      <c r="V21" t="n">
        <v>0.88</v>
      </c>
      <c r="W21" t="n">
        <v>12.3</v>
      </c>
      <c r="X21" t="n">
        <v>0.53</v>
      </c>
      <c r="Y21" t="n">
        <v>1</v>
      </c>
      <c r="Z21" t="n">
        <v>10</v>
      </c>
      <c r="AA21" t="n">
        <v>337.7659208580304</v>
      </c>
      <c r="AB21" t="n">
        <v>462.1462340987139</v>
      </c>
      <c r="AC21" t="n">
        <v>418.0396461426452</v>
      </c>
      <c r="AD21" t="n">
        <v>337765.9208580304</v>
      </c>
      <c r="AE21" t="n">
        <v>462146.2340987139</v>
      </c>
      <c r="AF21" t="n">
        <v>2.971948174798515e-06</v>
      </c>
      <c r="AG21" t="n">
        <v>10</v>
      </c>
      <c r="AH21" t="n">
        <v>418039.6461426452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2.2088</v>
      </c>
      <c r="E22" t="n">
        <v>45.27</v>
      </c>
      <c r="F22" t="n">
        <v>42.76</v>
      </c>
      <c r="G22" t="n">
        <v>171.03</v>
      </c>
      <c r="H22" t="n">
        <v>2.45</v>
      </c>
      <c r="I22" t="n">
        <v>15</v>
      </c>
      <c r="J22" t="n">
        <v>151.69</v>
      </c>
      <c r="K22" t="n">
        <v>45</v>
      </c>
      <c r="L22" t="n">
        <v>21</v>
      </c>
      <c r="M22" t="n">
        <v>3</v>
      </c>
      <c r="N22" t="n">
        <v>25.7</v>
      </c>
      <c r="O22" t="n">
        <v>18942.82</v>
      </c>
      <c r="P22" t="n">
        <v>379.33</v>
      </c>
      <c r="Q22" t="n">
        <v>796.4</v>
      </c>
      <c r="R22" t="n">
        <v>128.97</v>
      </c>
      <c r="S22" t="n">
        <v>102.58</v>
      </c>
      <c r="T22" t="n">
        <v>9130.08</v>
      </c>
      <c r="U22" t="n">
        <v>0.8</v>
      </c>
      <c r="V22" t="n">
        <v>0.88</v>
      </c>
      <c r="W22" t="n">
        <v>12.31</v>
      </c>
      <c r="X22" t="n">
        <v>0.54</v>
      </c>
      <c r="Y22" t="n">
        <v>1</v>
      </c>
      <c r="Z22" t="n">
        <v>10</v>
      </c>
      <c r="AA22" t="n">
        <v>338.0520233180765</v>
      </c>
      <c r="AB22" t="n">
        <v>462.5376921064988</v>
      </c>
      <c r="AC22" t="n">
        <v>418.3937439475818</v>
      </c>
      <c r="AD22" t="n">
        <v>338052.0233180765</v>
      </c>
      <c r="AE22" t="n">
        <v>462537.6921064988</v>
      </c>
      <c r="AF22" t="n">
        <v>2.970872161701195e-06</v>
      </c>
      <c r="AG22" t="n">
        <v>10</v>
      </c>
      <c r="AH22" t="n">
        <v>418393.7439475818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2.2082</v>
      </c>
      <c r="E23" t="n">
        <v>45.29</v>
      </c>
      <c r="F23" t="n">
        <v>42.77</v>
      </c>
      <c r="G23" t="n">
        <v>171.08</v>
      </c>
      <c r="H23" t="n">
        <v>2.54</v>
      </c>
      <c r="I23" t="n">
        <v>15</v>
      </c>
      <c r="J23" t="n">
        <v>153.09</v>
      </c>
      <c r="K23" t="n">
        <v>45</v>
      </c>
      <c r="L23" t="n">
        <v>22</v>
      </c>
      <c r="M23" t="n">
        <v>0</v>
      </c>
      <c r="N23" t="n">
        <v>26.09</v>
      </c>
      <c r="O23" t="n">
        <v>19115.09</v>
      </c>
      <c r="P23" t="n">
        <v>381.88</v>
      </c>
      <c r="Q23" t="n">
        <v>796.41</v>
      </c>
      <c r="R23" t="n">
        <v>129.24</v>
      </c>
      <c r="S23" t="n">
        <v>102.58</v>
      </c>
      <c r="T23" t="n">
        <v>9269.450000000001</v>
      </c>
      <c r="U23" t="n">
        <v>0.79</v>
      </c>
      <c r="V23" t="n">
        <v>0.88</v>
      </c>
      <c r="W23" t="n">
        <v>12.32</v>
      </c>
      <c r="X23" t="n">
        <v>0.5600000000000001</v>
      </c>
      <c r="Y23" t="n">
        <v>1</v>
      </c>
      <c r="Z23" t="n">
        <v>10</v>
      </c>
      <c r="AA23" t="n">
        <v>339.7005722057475</v>
      </c>
      <c r="AB23" t="n">
        <v>464.7933094234542</v>
      </c>
      <c r="AC23" t="n">
        <v>420.4340883135858</v>
      </c>
      <c r="AD23" t="n">
        <v>339700.5722057475</v>
      </c>
      <c r="AE23" t="n">
        <v>464793.3094234542</v>
      </c>
      <c r="AF23" t="n">
        <v>2.970065151878204e-06</v>
      </c>
      <c r="AG23" t="n">
        <v>10</v>
      </c>
      <c r="AH23" t="n">
        <v>420434.0883135858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2024-09-25T17:43:11Z</dcterms:created>
  <dcterms:modified xmlns:dcterms="http://purl.org/dc/terms/" xmlns:xsi="http://www.w3.org/2001/XMLSchema-instance" xsi:type="dcterms:W3CDTF">2024-09-25T17:43:11Z</dcterms:modified>
</cp:coreProperties>
</file>