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xVal>
          <yVal>
            <numRef>
              <f>gráficos!$B$7:$B$299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  <c r="AA2" t="n">
        <v>883.4199669946541</v>
      </c>
      <c r="AB2" t="n">
        <v>1208.734172580402</v>
      </c>
      <c r="AC2" t="n">
        <v>1093.374279618394</v>
      </c>
      <c r="AD2" t="n">
        <v>883419.9669946542</v>
      </c>
      <c r="AE2" t="n">
        <v>1208734.172580402</v>
      </c>
      <c r="AF2" t="n">
        <v>1.807850856374845e-06</v>
      </c>
      <c r="AG2" t="n">
        <v>16</v>
      </c>
      <c r="AH2" t="n">
        <v>1093374.279618394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  <c r="AA3" t="n">
        <v>438.8181707062008</v>
      </c>
      <c r="AB3" t="n">
        <v>600.410380451606</v>
      </c>
      <c r="AC3" t="n">
        <v>543.1080564225656</v>
      </c>
      <c r="AD3" t="n">
        <v>438818.1707062008</v>
      </c>
      <c r="AE3" t="n">
        <v>600410.380451606</v>
      </c>
      <c r="AF3" t="n">
        <v>2.835556827909191e-06</v>
      </c>
      <c r="AG3" t="n">
        <v>11</v>
      </c>
      <c r="AH3" t="n">
        <v>543108.0564225656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  <c r="AA4" t="n">
        <v>355.5225823838774</v>
      </c>
      <c r="AB4" t="n">
        <v>486.441681766997</v>
      </c>
      <c r="AC4" t="n">
        <v>440.0163703843423</v>
      </c>
      <c r="AD4" t="n">
        <v>355522.5823838774</v>
      </c>
      <c r="AE4" t="n">
        <v>486441.681766997</v>
      </c>
      <c r="AF4" t="n">
        <v>3.228772903176346e-06</v>
      </c>
      <c r="AG4" t="n">
        <v>9</v>
      </c>
      <c r="AH4" t="n">
        <v>440016.3703843423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  <c r="AA5" t="n">
        <v>327.7551398523115</v>
      </c>
      <c r="AB5" t="n">
        <v>448.4490418822011</v>
      </c>
      <c r="AC5" t="n">
        <v>405.6496947271463</v>
      </c>
      <c r="AD5" t="n">
        <v>327755.1398523115</v>
      </c>
      <c r="AE5" t="n">
        <v>448449.0418822011</v>
      </c>
      <c r="AF5" t="n">
        <v>3.436645625178004e-06</v>
      </c>
      <c r="AG5" t="n">
        <v>9</v>
      </c>
      <c r="AH5" t="n">
        <v>405649.6947271463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  <c r="AA6" t="n">
        <v>304.3616334543532</v>
      </c>
      <c r="AB6" t="n">
        <v>416.4410143798506</v>
      </c>
      <c r="AC6" t="n">
        <v>376.6964684460715</v>
      </c>
      <c r="AD6" t="n">
        <v>304361.6334543532</v>
      </c>
      <c r="AE6" t="n">
        <v>416441.0143798506</v>
      </c>
      <c r="AF6" t="n">
        <v>3.566713434218739e-06</v>
      </c>
      <c r="AG6" t="n">
        <v>8</v>
      </c>
      <c r="AH6" t="n">
        <v>376696.4684460715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  <c r="AA7" t="n">
        <v>293.6074674588172</v>
      </c>
      <c r="AB7" t="n">
        <v>401.7266900244389</v>
      </c>
      <c r="AC7" t="n">
        <v>363.3864585554563</v>
      </c>
      <c r="AD7" t="n">
        <v>293607.4674588172</v>
      </c>
      <c r="AE7" t="n">
        <v>401726.6900244389</v>
      </c>
      <c r="AF7" t="n">
        <v>3.66167734313569e-06</v>
      </c>
      <c r="AG7" t="n">
        <v>8</v>
      </c>
      <c r="AH7" t="n">
        <v>363386.4585554563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  <c r="AA8" t="n">
        <v>286.3852315940161</v>
      </c>
      <c r="AB8" t="n">
        <v>391.8449082916588</v>
      </c>
      <c r="AC8" t="n">
        <v>354.447780202085</v>
      </c>
      <c r="AD8" t="n">
        <v>286385.2315940161</v>
      </c>
      <c r="AE8" t="n">
        <v>391844.9082916589</v>
      </c>
      <c r="AF8" t="n">
        <v>3.726252801199217e-06</v>
      </c>
      <c r="AG8" t="n">
        <v>8</v>
      </c>
      <c r="AH8" t="n">
        <v>354447.780202085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  <c r="AA9" t="n">
        <v>281.1678521353753</v>
      </c>
      <c r="AB9" t="n">
        <v>384.7062595418097</v>
      </c>
      <c r="AC9" t="n">
        <v>347.9904340697651</v>
      </c>
      <c r="AD9" t="n">
        <v>281167.8521353753</v>
      </c>
      <c r="AE9" t="n">
        <v>384706.2595418097</v>
      </c>
      <c r="AF9" t="n">
        <v>3.773669263306715e-06</v>
      </c>
      <c r="AG9" t="n">
        <v>8</v>
      </c>
      <c r="AH9" t="n">
        <v>347990.434069765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  <c r="AA10" t="n">
        <v>277.3027305911146</v>
      </c>
      <c r="AB10" t="n">
        <v>379.4178297278242</v>
      </c>
      <c r="AC10" t="n">
        <v>343.2067245748685</v>
      </c>
      <c r="AD10" t="n">
        <v>277302.7305911146</v>
      </c>
      <c r="AE10" t="n">
        <v>379417.8297278242</v>
      </c>
      <c r="AF10" t="n">
        <v>3.806546423497274e-06</v>
      </c>
      <c r="AG10" t="n">
        <v>8</v>
      </c>
      <c r="AH10" t="n">
        <v>343206.7245748685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  <c r="AA11" t="n">
        <v>273.4873085874244</v>
      </c>
      <c r="AB11" t="n">
        <v>374.1974010178362</v>
      </c>
      <c r="AC11" t="n">
        <v>338.4845262540441</v>
      </c>
      <c r="AD11" t="n">
        <v>273487.3085874244</v>
      </c>
      <c r="AE11" t="n">
        <v>374197.4010178362</v>
      </c>
      <c r="AF11" t="n">
        <v>3.840995400111285e-06</v>
      </c>
      <c r="AG11" t="n">
        <v>8</v>
      </c>
      <c r="AH11" t="n">
        <v>338484.526254044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  <c r="AA12" t="n">
        <v>270.1954151998177</v>
      </c>
      <c r="AB12" t="n">
        <v>369.6932872568263</v>
      </c>
      <c r="AC12" t="n">
        <v>334.4102787888215</v>
      </c>
      <c r="AD12" t="n">
        <v>270195.4151998177</v>
      </c>
      <c r="AE12" t="n">
        <v>369693.2872568263</v>
      </c>
      <c r="AF12" t="n">
        <v>3.868109233415849e-06</v>
      </c>
      <c r="AG12" t="n">
        <v>8</v>
      </c>
      <c r="AH12" t="n">
        <v>334410.2787888215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  <c r="AA13" t="n">
        <v>268.1021974777208</v>
      </c>
      <c r="AB13" t="n">
        <v>366.8292544232047</v>
      </c>
      <c r="AC13" t="n">
        <v>331.8195852291455</v>
      </c>
      <c r="AD13" t="n">
        <v>268102.1974777208</v>
      </c>
      <c r="AE13" t="n">
        <v>366829.2544232047</v>
      </c>
      <c r="AF13" t="n">
        <v>3.884482321160151e-06</v>
      </c>
      <c r="AG13" t="n">
        <v>8</v>
      </c>
      <c r="AH13" t="n">
        <v>331819.5852291455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  <c r="AA14" t="n">
        <v>265.4580902003316</v>
      </c>
      <c r="AB14" t="n">
        <v>363.2114701965004</v>
      </c>
      <c r="AC14" t="n">
        <v>328.5470772514458</v>
      </c>
      <c r="AD14" t="n">
        <v>265458.0902003316</v>
      </c>
      <c r="AE14" t="n">
        <v>363211.4701965004</v>
      </c>
      <c r="AF14" t="n">
        <v>3.901510332414226e-06</v>
      </c>
      <c r="AG14" t="n">
        <v>8</v>
      </c>
      <c r="AH14" t="n">
        <v>328547.0772514458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  <c r="AA15" t="n">
        <v>263.1051498894196</v>
      </c>
      <c r="AB15" t="n">
        <v>359.9920734587103</v>
      </c>
      <c r="AC15" t="n">
        <v>325.6349352198586</v>
      </c>
      <c r="AD15" t="n">
        <v>263105.1498894196</v>
      </c>
      <c r="AE15" t="n">
        <v>359992.0734587103</v>
      </c>
      <c r="AF15" t="n">
        <v>3.922205915323024e-06</v>
      </c>
      <c r="AG15" t="n">
        <v>8</v>
      </c>
      <c r="AH15" t="n">
        <v>325634.9352198586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  <c r="AA16" t="n">
        <v>260.6022373624322</v>
      </c>
      <c r="AB16" t="n">
        <v>356.5674781185785</v>
      </c>
      <c r="AC16" t="n">
        <v>322.5371784525392</v>
      </c>
      <c r="AD16" t="n">
        <v>260602.2373624321</v>
      </c>
      <c r="AE16" t="n">
        <v>356567.4781185786</v>
      </c>
      <c r="AF16" t="n">
        <v>3.939364911279051e-06</v>
      </c>
      <c r="AG16" t="n">
        <v>8</v>
      </c>
      <c r="AH16" t="n">
        <v>322537.1784525392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  <c r="AA17" t="n">
        <v>259.5760989874156</v>
      </c>
      <c r="AB17" t="n">
        <v>355.1634703238507</v>
      </c>
      <c r="AC17" t="n">
        <v>321.267167191203</v>
      </c>
      <c r="AD17" t="n">
        <v>259576.0989874156</v>
      </c>
      <c r="AE17" t="n">
        <v>355163.4703238507</v>
      </c>
      <c r="AF17" t="n">
        <v>3.947616947502179e-06</v>
      </c>
      <c r="AG17" t="n">
        <v>8</v>
      </c>
      <c r="AH17" t="n">
        <v>321267.167191203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  <c r="AA18" t="n">
        <v>257.9491007592729</v>
      </c>
      <c r="AB18" t="n">
        <v>352.937339569843</v>
      </c>
      <c r="AC18" t="n">
        <v>319.2534952320698</v>
      </c>
      <c r="AD18" t="n">
        <v>257949.1007592729</v>
      </c>
      <c r="AE18" t="n">
        <v>352937.339569843</v>
      </c>
      <c r="AF18" t="n">
        <v>3.957309815446806e-06</v>
      </c>
      <c r="AG18" t="n">
        <v>8</v>
      </c>
      <c r="AH18" t="n">
        <v>319253.4952320699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  <c r="AA19" t="n">
        <v>256.276594508231</v>
      </c>
      <c r="AB19" t="n">
        <v>350.6489427314003</v>
      </c>
      <c r="AC19" t="n">
        <v>317.1834997761023</v>
      </c>
      <c r="AD19" t="n">
        <v>256276.5945082309</v>
      </c>
      <c r="AE19" t="n">
        <v>350648.9427314003</v>
      </c>
      <c r="AF19" t="n">
        <v>3.966216775179706e-06</v>
      </c>
      <c r="AG19" t="n">
        <v>8</v>
      </c>
      <c r="AH19" t="n">
        <v>317183.4997761023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  <c r="AA20" t="n">
        <v>254.2984572089514</v>
      </c>
      <c r="AB20" t="n">
        <v>347.9423680092689</v>
      </c>
      <c r="AC20" t="n">
        <v>314.7352367467487</v>
      </c>
      <c r="AD20" t="n">
        <v>254298.4572089514</v>
      </c>
      <c r="AE20" t="n">
        <v>347942.3680092689</v>
      </c>
      <c r="AF20" t="n">
        <v>3.976826536038014e-06</v>
      </c>
      <c r="AG20" t="n">
        <v>8</v>
      </c>
      <c r="AH20" t="n">
        <v>314735.2367467487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  <c r="AA21" t="n">
        <v>252.658236943711</v>
      </c>
      <c r="AB21" t="n">
        <v>345.698146280957</v>
      </c>
      <c r="AC21" t="n">
        <v>312.7052003904012</v>
      </c>
      <c r="AD21" t="n">
        <v>252658.236943711</v>
      </c>
      <c r="AE21" t="n">
        <v>345698.146280957</v>
      </c>
      <c r="AF21" t="n">
        <v>3.98678137338655e-06</v>
      </c>
      <c r="AG21" t="n">
        <v>8</v>
      </c>
      <c r="AH21" t="n">
        <v>312705.2003904012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  <c r="AA22" t="n">
        <v>251.4437987679607</v>
      </c>
      <c r="AB22" t="n">
        <v>344.0364983916653</v>
      </c>
      <c r="AC22" t="n">
        <v>311.2021378435255</v>
      </c>
      <c r="AD22" t="n">
        <v>251443.7987679607</v>
      </c>
      <c r="AE22" t="n">
        <v>344036.4983916653</v>
      </c>
      <c r="AF22" t="n">
        <v>3.985995465174823e-06</v>
      </c>
      <c r="AG22" t="n">
        <v>8</v>
      </c>
      <c r="AH22" t="n">
        <v>311202.1378435255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  <c r="AA23" t="n">
        <v>250.5268958211707</v>
      </c>
      <c r="AB23" t="n">
        <v>342.7819513289647</v>
      </c>
      <c r="AC23" t="n">
        <v>310.0673229917208</v>
      </c>
      <c r="AD23" t="n">
        <v>250526.8958211707</v>
      </c>
      <c r="AE23" t="n">
        <v>342781.9513289647</v>
      </c>
      <c r="AF23" t="n">
        <v>3.99568833311945e-06</v>
      </c>
      <c r="AG23" t="n">
        <v>8</v>
      </c>
      <c r="AH23" t="n">
        <v>310067.3229917208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249.0590959366026</v>
      </c>
      <c r="AB24" t="n">
        <v>340.7736427721389</v>
      </c>
      <c r="AC24" t="n">
        <v>308.250684584879</v>
      </c>
      <c r="AD24" t="n">
        <v>249059.0959366026</v>
      </c>
      <c r="AE24" t="n">
        <v>340773.6427721389</v>
      </c>
      <c r="AF24" t="n">
        <v>4.003023476428897e-06</v>
      </c>
      <c r="AG24" t="n">
        <v>8</v>
      </c>
      <c r="AH24" t="n">
        <v>308250.684584879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  <c r="AA25" t="n">
        <v>248.1387915993938</v>
      </c>
      <c r="AB25" t="n">
        <v>339.5144417770086</v>
      </c>
      <c r="AC25" t="n">
        <v>307.1116599654239</v>
      </c>
      <c r="AD25" t="n">
        <v>248138.7915993938</v>
      </c>
      <c r="AE25" t="n">
        <v>339514.4417770086</v>
      </c>
      <c r="AF25" t="n">
        <v>4.003547415236715e-06</v>
      </c>
      <c r="AG25" t="n">
        <v>8</v>
      </c>
      <c r="AH25" t="n">
        <v>307111.6599654239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  <c r="AA26" t="n">
        <v>246.3973651370551</v>
      </c>
      <c r="AB26" t="n">
        <v>337.1317452649245</v>
      </c>
      <c r="AC26" t="n">
        <v>304.9563646643168</v>
      </c>
      <c r="AD26" t="n">
        <v>246397.3651370551</v>
      </c>
      <c r="AE26" t="n">
        <v>337131.7452649245</v>
      </c>
      <c r="AF26" t="n">
        <v>4.013764221989159e-06</v>
      </c>
      <c r="AG26" t="n">
        <v>8</v>
      </c>
      <c r="AH26" t="n">
        <v>304956.3646643168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  <c r="AA27" t="n">
        <v>245.841147461217</v>
      </c>
      <c r="AB27" t="n">
        <v>336.3707037022512</v>
      </c>
      <c r="AC27" t="n">
        <v>304.2679558402563</v>
      </c>
      <c r="AD27" t="n">
        <v>245841.147461217</v>
      </c>
      <c r="AE27" t="n">
        <v>336370.7037022512</v>
      </c>
      <c r="AF27" t="n">
        <v>4.012454374969616e-06</v>
      </c>
      <c r="AG27" t="n">
        <v>8</v>
      </c>
      <c r="AH27" t="n">
        <v>304267.9558402562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  <c r="AA28" t="n">
        <v>244.0462472659186</v>
      </c>
      <c r="AB28" t="n">
        <v>333.9148420696372</v>
      </c>
      <c r="AC28" t="n">
        <v>302.0464781950346</v>
      </c>
      <c r="AD28" t="n">
        <v>244046.2472659186</v>
      </c>
      <c r="AE28" t="n">
        <v>333914.8420696372</v>
      </c>
      <c r="AF28" t="n">
        <v>4.02385004403965e-06</v>
      </c>
      <c r="AG28" t="n">
        <v>8</v>
      </c>
      <c r="AH28" t="n">
        <v>302046.4781950347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  <c r="AA29" t="n">
        <v>243.1397993031234</v>
      </c>
      <c r="AB29" t="n">
        <v>332.6745999772797</v>
      </c>
      <c r="AC29" t="n">
        <v>300.9246030672806</v>
      </c>
      <c r="AD29" t="n">
        <v>243139.7993031234</v>
      </c>
      <c r="AE29" t="n">
        <v>332674.5999772797</v>
      </c>
      <c r="AF29" t="n">
        <v>4.023719059337695e-06</v>
      </c>
      <c r="AG29" t="n">
        <v>8</v>
      </c>
      <c r="AH29" t="n">
        <v>300924.6030672806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240.9371720611306</v>
      </c>
      <c r="AB30" t="n">
        <v>329.6608682117308</v>
      </c>
      <c r="AC30" t="n">
        <v>298.1984976316357</v>
      </c>
      <c r="AD30" t="n">
        <v>240937.1720611306</v>
      </c>
      <c r="AE30" t="n">
        <v>329660.8682117308</v>
      </c>
      <c r="AF30" t="n">
        <v>4.03275700377255e-06</v>
      </c>
      <c r="AG30" t="n">
        <v>8</v>
      </c>
      <c r="AH30" t="n">
        <v>298198.4976316357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240.2345676274662</v>
      </c>
      <c r="AB31" t="n">
        <v>328.6995338288717</v>
      </c>
      <c r="AC31" t="n">
        <v>297.328911653035</v>
      </c>
      <c r="AD31" t="n">
        <v>240234.5676274662</v>
      </c>
      <c r="AE31" t="n">
        <v>328699.5338288717</v>
      </c>
      <c r="AF31" t="n">
        <v>4.03275700377255e-06</v>
      </c>
      <c r="AG31" t="n">
        <v>8</v>
      </c>
      <c r="AH31" t="n">
        <v>297328.911653035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  <c r="AA32" t="n">
        <v>239.3107767612131</v>
      </c>
      <c r="AB32" t="n">
        <v>327.4355624108882</v>
      </c>
      <c r="AC32" t="n">
        <v>296.1855718931885</v>
      </c>
      <c r="AD32" t="n">
        <v>239310.7767612131</v>
      </c>
      <c r="AE32" t="n">
        <v>327435.5624108882</v>
      </c>
      <c r="AF32" t="n">
        <v>4.03157814145496e-06</v>
      </c>
      <c r="AG32" t="n">
        <v>8</v>
      </c>
      <c r="AH32" t="n">
        <v>296185.5718931885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  <c r="AA33" t="n">
        <v>237.3593559446583</v>
      </c>
      <c r="AB33" t="n">
        <v>324.7655423590688</v>
      </c>
      <c r="AC33" t="n">
        <v>293.7703748077172</v>
      </c>
      <c r="AD33" t="n">
        <v>237359.3559446583</v>
      </c>
      <c r="AE33" t="n">
        <v>324765.5423590688</v>
      </c>
      <c r="AF33" t="n">
        <v>4.037734422446818e-06</v>
      </c>
      <c r="AG33" t="n">
        <v>8</v>
      </c>
      <c r="AH33" t="n">
        <v>293770.3748077172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  <c r="AA34" t="n">
        <v>238.1152706251629</v>
      </c>
      <c r="AB34" t="n">
        <v>325.7998181735368</v>
      </c>
      <c r="AC34" t="n">
        <v>294.7059407900679</v>
      </c>
      <c r="AD34" t="n">
        <v>238115.2706251629</v>
      </c>
      <c r="AE34" t="n">
        <v>325799.8181735368</v>
      </c>
      <c r="AF34" t="n">
        <v>4.039306238870271e-06</v>
      </c>
      <c r="AG34" t="n">
        <v>8</v>
      </c>
      <c r="AH34" t="n">
        <v>294705.940790068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  <c r="AA35" t="n">
        <v>239.1719860572304</v>
      </c>
      <c r="AB35" t="n">
        <v>327.2456628466854</v>
      </c>
      <c r="AC35" t="n">
        <v>296.0137960768675</v>
      </c>
      <c r="AD35" t="n">
        <v>239171.9860572304</v>
      </c>
      <c r="AE35" t="n">
        <v>327245.6628466854</v>
      </c>
      <c r="AF35" t="n">
        <v>4.037865407148772e-06</v>
      </c>
      <c r="AG35" t="n">
        <v>8</v>
      </c>
      <c r="AH35" t="n">
        <v>296013.7960768675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1.6332</v>
      </c>
      <c r="E2" t="n">
        <v>61.23</v>
      </c>
      <c r="F2" t="n">
        <v>45.6</v>
      </c>
      <c r="G2" t="n">
        <v>6.62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566.5</v>
      </c>
      <c r="Q2" t="n">
        <v>775.3099999999999</v>
      </c>
      <c r="R2" t="n">
        <v>652.09</v>
      </c>
      <c r="S2" t="n">
        <v>98.14</v>
      </c>
      <c r="T2" t="n">
        <v>271048.34</v>
      </c>
      <c r="U2" t="n">
        <v>0.15</v>
      </c>
      <c r="V2" t="n">
        <v>0.5600000000000001</v>
      </c>
      <c r="W2" t="n">
        <v>12.96</v>
      </c>
      <c r="X2" t="n">
        <v>16.29</v>
      </c>
      <c r="Y2" t="n">
        <v>2</v>
      </c>
      <c r="Z2" t="n">
        <v>10</v>
      </c>
      <c r="AA2" t="n">
        <v>624.9341216100406</v>
      </c>
      <c r="AB2" t="n">
        <v>855.0624353345005</v>
      </c>
      <c r="AC2" t="n">
        <v>773.4564765938403</v>
      </c>
      <c r="AD2" t="n">
        <v>624934.1216100407</v>
      </c>
      <c r="AE2" t="n">
        <v>855062.4353345005</v>
      </c>
      <c r="AF2" t="n">
        <v>2.165416052539758e-06</v>
      </c>
      <c r="AG2" t="n">
        <v>14</v>
      </c>
      <c r="AH2" t="n">
        <v>773456.4765938403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</v>
      </c>
      <c r="E3" t="n">
        <v>42.72</v>
      </c>
      <c r="F3" t="n">
        <v>35.27</v>
      </c>
      <c r="G3" t="n">
        <v>13.31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436.6</v>
      </c>
      <c r="Q3" t="n">
        <v>773.28</v>
      </c>
      <c r="R3" t="n">
        <v>307.28</v>
      </c>
      <c r="S3" t="n">
        <v>98.14</v>
      </c>
      <c r="T3" t="n">
        <v>99913.82000000001</v>
      </c>
      <c r="U3" t="n">
        <v>0.32</v>
      </c>
      <c r="V3" t="n">
        <v>0.73</v>
      </c>
      <c r="W3" t="n">
        <v>12.53</v>
      </c>
      <c r="X3" t="n">
        <v>6</v>
      </c>
      <c r="Y3" t="n">
        <v>2</v>
      </c>
      <c r="Z3" t="n">
        <v>10</v>
      </c>
      <c r="AA3" t="n">
        <v>355.6292447073385</v>
      </c>
      <c r="AB3" t="n">
        <v>486.5876218635659</v>
      </c>
      <c r="AC3" t="n">
        <v>440.1483821629229</v>
      </c>
      <c r="AD3" t="n">
        <v>355629.2447073385</v>
      </c>
      <c r="AE3" t="n">
        <v>486587.6218635659</v>
      </c>
      <c r="AF3" t="n">
        <v>3.103869078493494e-06</v>
      </c>
      <c r="AG3" t="n">
        <v>10</v>
      </c>
      <c r="AH3" t="n">
        <v>440148.3821629229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2.5983</v>
      </c>
      <c r="E4" t="n">
        <v>38.49</v>
      </c>
      <c r="F4" t="n">
        <v>32.97</v>
      </c>
      <c r="G4" t="n">
        <v>19.98</v>
      </c>
      <c r="H4" t="n">
        <v>0.33</v>
      </c>
      <c r="I4" t="n">
        <v>99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405.6</v>
      </c>
      <c r="Q4" t="n">
        <v>772.9400000000001</v>
      </c>
      <c r="R4" t="n">
        <v>230.99</v>
      </c>
      <c r="S4" t="n">
        <v>98.14</v>
      </c>
      <c r="T4" t="n">
        <v>62068.62</v>
      </c>
      <c r="U4" t="n">
        <v>0.42</v>
      </c>
      <c r="V4" t="n">
        <v>0.78</v>
      </c>
      <c r="W4" t="n">
        <v>12.43</v>
      </c>
      <c r="X4" t="n">
        <v>3.71</v>
      </c>
      <c r="Y4" t="n">
        <v>2</v>
      </c>
      <c r="Z4" t="n">
        <v>10</v>
      </c>
      <c r="AA4" t="n">
        <v>302.8306312002513</v>
      </c>
      <c r="AB4" t="n">
        <v>414.3462295527359</v>
      </c>
      <c r="AC4" t="n">
        <v>374.8016069428076</v>
      </c>
      <c r="AD4" t="n">
        <v>302830.6312002513</v>
      </c>
      <c r="AE4" t="n">
        <v>414346.2295527359</v>
      </c>
      <c r="AF4" t="n">
        <v>3.445016243763197e-06</v>
      </c>
      <c r="AG4" t="n">
        <v>9</v>
      </c>
      <c r="AH4" t="n">
        <v>374801.6069428076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2.737</v>
      </c>
      <c r="E5" t="n">
        <v>36.54</v>
      </c>
      <c r="F5" t="n">
        <v>31.92</v>
      </c>
      <c r="G5" t="n">
        <v>26.98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389.84</v>
      </c>
      <c r="Q5" t="n">
        <v>772.4400000000001</v>
      </c>
      <c r="R5" t="n">
        <v>195.71</v>
      </c>
      <c r="S5" t="n">
        <v>98.14</v>
      </c>
      <c r="T5" t="n">
        <v>44566.59</v>
      </c>
      <c r="U5" t="n">
        <v>0.5</v>
      </c>
      <c r="V5" t="n">
        <v>0.8</v>
      </c>
      <c r="W5" t="n">
        <v>12.39</v>
      </c>
      <c r="X5" t="n">
        <v>2.67</v>
      </c>
      <c r="Y5" t="n">
        <v>2</v>
      </c>
      <c r="Z5" t="n">
        <v>10</v>
      </c>
      <c r="AA5" t="n">
        <v>274.9613828768529</v>
      </c>
      <c r="AB5" t="n">
        <v>376.2142944922002</v>
      </c>
      <c r="AC5" t="n">
        <v>340.3089302459425</v>
      </c>
      <c r="AD5" t="n">
        <v>274961.3828768529</v>
      </c>
      <c r="AE5" t="n">
        <v>376214.2944922002</v>
      </c>
      <c r="AF5" t="n">
        <v>3.628914851702986e-06</v>
      </c>
      <c r="AG5" t="n">
        <v>8</v>
      </c>
      <c r="AH5" t="n">
        <v>340308.9302459425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2.8207</v>
      </c>
      <c r="E6" t="n">
        <v>35.45</v>
      </c>
      <c r="F6" t="n">
        <v>31.32</v>
      </c>
      <c r="G6" t="n">
        <v>33.56</v>
      </c>
      <c r="H6" t="n">
        <v>0.54</v>
      </c>
      <c r="I6" t="n">
        <v>56</v>
      </c>
      <c r="J6" t="n">
        <v>164.83</v>
      </c>
      <c r="K6" t="n">
        <v>50.28</v>
      </c>
      <c r="L6" t="n">
        <v>5</v>
      </c>
      <c r="M6" t="n">
        <v>54</v>
      </c>
      <c r="N6" t="n">
        <v>29.55</v>
      </c>
      <c r="O6" t="n">
        <v>20563.61</v>
      </c>
      <c r="P6" t="n">
        <v>379.99</v>
      </c>
      <c r="Q6" t="n">
        <v>772.39</v>
      </c>
      <c r="R6" t="n">
        <v>175.86</v>
      </c>
      <c r="S6" t="n">
        <v>98.14</v>
      </c>
      <c r="T6" t="n">
        <v>34720.26</v>
      </c>
      <c r="U6" t="n">
        <v>0.5600000000000001</v>
      </c>
      <c r="V6" t="n">
        <v>0.82</v>
      </c>
      <c r="W6" t="n">
        <v>12.36</v>
      </c>
      <c r="X6" t="n">
        <v>2.07</v>
      </c>
      <c r="Y6" t="n">
        <v>2</v>
      </c>
      <c r="Z6" t="n">
        <v>10</v>
      </c>
      <c r="AA6" t="n">
        <v>263.563593176688</v>
      </c>
      <c r="AB6" t="n">
        <v>360.6193357894414</v>
      </c>
      <c r="AC6" t="n">
        <v>326.2023325141129</v>
      </c>
      <c r="AD6" t="n">
        <v>263563.593176688</v>
      </c>
      <c r="AE6" t="n">
        <v>360619.3357894414</v>
      </c>
      <c r="AF6" t="n">
        <v>3.739890435585902e-06</v>
      </c>
      <c r="AG6" t="n">
        <v>8</v>
      </c>
      <c r="AH6" t="n">
        <v>326202.3325141129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2.8791</v>
      </c>
      <c r="E7" t="n">
        <v>34.73</v>
      </c>
      <c r="F7" t="n">
        <v>30.93</v>
      </c>
      <c r="G7" t="n">
        <v>40.34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372.1</v>
      </c>
      <c r="Q7" t="n">
        <v>772.33</v>
      </c>
      <c r="R7" t="n">
        <v>163.05</v>
      </c>
      <c r="S7" t="n">
        <v>98.14</v>
      </c>
      <c r="T7" t="n">
        <v>28365.61</v>
      </c>
      <c r="U7" t="n">
        <v>0.6</v>
      </c>
      <c r="V7" t="n">
        <v>0.83</v>
      </c>
      <c r="W7" t="n">
        <v>12.33</v>
      </c>
      <c r="X7" t="n">
        <v>1.68</v>
      </c>
      <c r="Y7" t="n">
        <v>2</v>
      </c>
      <c r="Z7" t="n">
        <v>10</v>
      </c>
      <c r="AA7" t="n">
        <v>255.5387397424593</v>
      </c>
      <c r="AB7" t="n">
        <v>349.6393772890172</v>
      </c>
      <c r="AC7" t="n">
        <v>316.2702858426059</v>
      </c>
      <c r="AD7" t="n">
        <v>255538.7397424593</v>
      </c>
      <c r="AE7" t="n">
        <v>349639.3772890172</v>
      </c>
      <c r="AF7" t="n">
        <v>3.817321428402656e-06</v>
      </c>
      <c r="AG7" t="n">
        <v>8</v>
      </c>
      <c r="AH7" t="n">
        <v>316270.2858426059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2.9183</v>
      </c>
      <c r="E8" t="n">
        <v>34.27</v>
      </c>
      <c r="F8" t="n">
        <v>30.69</v>
      </c>
      <c r="G8" t="n">
        <v>47.21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366.62</v>
      </c>
      <c r="Q8" t="n">
        <v>772.37</v>
      </c>
      <c r="R8" t="n">
        <v>154.53</v>
      </c>
      <c r="S8" t="n">
        <v>98.14</v>
      </c>
      <c r="T8" t="n">
        <v>24140.72</v>
      </c>
      <c r="U8" t="n">
        <v>0.64</v>
      </c>
      <c r="V8" t="n">
        <v>0.84</v>
      </c>
      <c r="W8" t="n">
        <v>12.33</v>
      </c>
      <c r="X8" t="n">
        <v>1.43</v>
      </c>
      <c r="Y8" t="n">
        <v>2</v>
      </c>
      <c r="Z8" t="n">
        <v>10</v>
      </c>
      <c r="AA8" t="n">
        <v>250.2585544716637</v>
      </c>
      <c r="AB8" t="n">
        <v>342.4147948561845</v>
      </c>
      <c r="AC8" t="n">
        <v>309.7352074173953</v>
      </c>
      <c r="AD8" t="n">
        <v>250258.5544716637</v>
      </c>
      <c r="AE8" t="n">
        <v>342414.7948561845</v>
      </c>
      <c r="AF8" t="n">
        <v>3.869295656457736e-06</v>
      </c>
      <c r="AG8" t="n">
        <v>8</v>
      </c>
      <c r="AH8" t="n">
        <v>309735.2074173953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2.9486</v>
      </c>
      <c r="E9" t="n">
        <v>33.91</v>
      </c>
      <c r="F9" t="n">
        <v>30.49</v>
      </c>
      <c r="G9" t="n">
        <v>53.81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361.3</v>
      </c>
      <c r="Q9" t="n">
        <v>772.3</v>
      </c>
      <c r="R9" t="n">
        <v>148.09</v>
      </c>
      <c r="S9" t="n">
        <v>98.14</v>
      </c>
      <c r="T9" t="n">
        <v>20943.56</v>
      </c>
      <c r="U9" t="n">
        <v>0.66</v>
      </c>
      <c r="V9" t="n">
        <v>0.84</v>
      </c>
      <c r="W9" t="n">
        <v>12.33</v>
      </c>
      <c r="X9" t="n">
        <v>1.24</v>
      </c>
      <c r="Y9" t="n">
        <v>2</v>
      </c>
      <c r="Z9" t="n">
        <v>10</v>
      </c>
      <c r="AA9" t="n">
        <v>245.7652553990643</v>
      </c>
      <c r="AB9" t="n">
        <v>336.2668648346926</v>
      </c>
      <c r="AC9" t="n">
        <v>304.1740272084785</v>
      </c>
      <c r="AD9" t="n">
        <v>245765.2553990643</v>
      </c>
      <c r="AE9" t="n">
        <v>336266.8648346926</v>
      </c>
      <c r="AF9" t="n">
        <v>3.909469613347251e-06</v>
      </c>
      <c r="AG9" t="n">
        <v>8</v>
      </c>
      <c r="AH9" t="n">
        <v>304174.0272084785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2.9728</v>
      </c>
      <c r="E10" t="n">
        <v>33.64</v>
      </c>
      <c r="F10" t="n">
        <v>30.35</v>
      </c>
      <c r="G10" t="n">
        <v>60.7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357.21</v>
      </c>
      <c r="Q10" t="n">
        <v>772.28</v>
      </c>
      <c r="R10" t="n">
        <v>143.5</v>
      </c>
      <c r="S10" t="n">
        <v>98.14</v>
      </c>
      <c r="T10" t="n">
        <v>18668.18</v>
      </c>
      <c r="U10" t="n">
        <v>0.68</v>
      </c>
      <c r="V10" t="n">
        <v>0.85</v>
      </c>
      <c r="W10" t="n">
        <v>12.32</v>
      </c>
      <c r="X10" t="n">
        <v>1.1</v>
      </c>
      <c r="Y10" t="n">
        <v>2</v>
      </c>
      <c r="Z10" t="n">
        <v>10</v>
      </c>
      <c r="AA10" t="n">
        <v>242.3257493269743</v>
      </c>
      <c r="AB10" t="n">
        <v>331.5607808865628</v>
      </c>
      <c r="AC10" t="n">
        <v>299.9170853073264</v>
      </c>
      <c r="AD10" t="n">
        <v>242325.7493269743</v>
      </c>
      <c r="AE10" t="n">
        <v>331560.7808865628</v>
      </c>
      <c r="AF10" t="n">
        <v>3.941555743932276e-06</v>
      </c>
      <c r="AG10" t="n">
        <v>8</v>
      </c>
      <c r="AH10" t="n">
        <v>299917.0853073265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2.9934</v>
      </c>
      <c r="E11" t="n">
        <v>33.41</v>
      </c>
      <c r="F11" t="n">
        <v>30.21</v>
      </c>
      <c r="G11" t="n">
        <v>67.14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352.3</v>
      </c>
      <c r="Q11" t="n">
        <v>772.16</v>
      </c>
      <c r="R11" t="n">
        <v>138.93</v>
      </c>
      <c r="S11" t="n">
        <v>98.14</v>
      </c>
      <c r="T11" t="n">
        <v>16399.82</v>
      </c>
      <c r="U11" t="n">
        <v>0.71</v>
      </c>
      <c r="V11" t="n">
        <v>0.85</v>
      </c>
      <c r="W11" t="n">
        <v>12.31</v>
      </c>
      <c r="X11" t="n">
        <v>0.96</v>
      </c>
      <c r="Y11" t="n">
        <v>2</v>
      </c>
      <c r="Z11" t="n">
        <v>10</v>
      </c>
      <c r="AA11" t="n">
        <v>238.7813416530593</v>
      </c>
      <c r="AB11" t="n">
        <v>326.711165938884</v>
      </c>
      <c r="AC11" t="n">
        <v>295.5303108037753</v>
      </c>
      <c r="AD11" t="n">
        <v>238781.3416530594</v>
      </c>
      <c r="AE11" t="n">
        <v>326711.165938884</v>
      </c>
      <c r="AF11" t="n">
        <v>3.968868731124486e-06</v>
      </c>
      <c r="AG11" t="n">
        <v>8</v>
      </c>
      <c r="AH11" t="n">
        <v>295530.3108037753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3.0104</v>
      </c>
      <c r="E12" t="n">
        <v>33.22</v>
      </c>
      <c r="F12" t="n">
        <v>30.12</v>
      </c>
      <c r="G12" t="n">
        <v>75.3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348.55</v>
      </c>
      <c r="Q12" t="n">
        <v>772.22</v>
      </c>
      <c r="R12" t="n">
        <v>135.85</v>
      </c>
      <c r="S12" t="n">
        <v>98.14</v>
      </c>
      <c r="T12" t="n">
        <v>14872.27</v>
      </c>
      <c r="U12" t="n">
        <v>0.72</v>
      </c>
      <c r="V12" t="n">
        <v>0.85</v>
      </c>
      <c r="W12" t="n">
        <v>12.31</v>
      </c>
      <c r="X12" t="n">
        <v>0.87</v>
      </c>
      <c r="Y12" t="n">
        <v>2</v>
      </c>
      <c r="Z12" t="n">
        <v>10</v>
      </c>
      <c r="AA12" t="n">
        <v>236.0429478057928</v>
      </c>
      <c r="AB12" t="n">
        <v>322.9643746676456</v>
      </c>
      <c r="AC12" t="n">
        <v>292.1411080328082</v>
      </c>
      <c r="AD12" t="n">
        <v>236042.9478057928</v>
      </c>
      <c r="AE12" t="n">
        <v>322964.3746676457</v>
      </c>
      <c r="AF12" t="n">
        <v>3.991408574923884e-06</v>
      </c>
      <c r="AG12" t="n">
        <v>8</v>
      </c>
      <c r="AH12" t="n">
        <v>292141.1080328082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3.0251</v>
      </c>
      <c r="E13" t="n">
        <v>33.06</v>
      </c>
      <c r="F13" t="n">
        <v>30.02</v>
      </c>
      <c r="G13" t="n">
        <v>81.88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344.29</v>
      </c>
      <c r="Q13" t="n">
        <v>772.14</v>
      </c>
      <c r="R13" t="n">
        <v>132.55</v>
      </c>
      <c r="S13" t="n">
        <v>98.14</v>
      </c>
      <c r="T13" t="n">
        <v>13231.91</v>
      </c>
      <c r="U13" t="n">
        <v>0.74</v>
      </c>
      <c r="V13" t="n">
        <v>0.85</v>
      </c>
      <c r="W13" t="n">
        <v>12.31</v>
      </c>
      <c r="X13" t="n">
        <v>0.78</v>
      </c>
      <c r="Y13" t="n">
        <v>2</v>
      </c>
      <c r="Z13" t="n">
        <v>10</v>
      </c>
      <c r="AA13" t="n">
        <v>233.2305522909994</v>
      </c>
      <c r="AB13" t="n">
        <v>319.1163310501739</v>
      </c>
      <c r="AC13" t="n">
        <v>288.6603162974235</v>
      </c>
      <c r="AD13" t="n">
        <v>233230.5522909994</v>
      </c>
      <c r="AE13" t="n">
        <v>319116.3310501738</v>
      </c>
      <c r="AF13" t="n">
        <v>4.010898910444539e-06</v>
      </c>
      <c r="AG13" t="n">
        <v>8</v>
      </c>
      <c r="AH13" t="n">
        <v>288660.3162974236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3.0372</v>
      </c>
      <c r="E14" t="n">
        <v>32.92</v>
      </c>
      <c r="F14" t="n">
        <v>29.96</v>
      </c>
      <c r="G14" t="n">
        <v>89.87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340.35</v>
      </c>
      <c r="Q14" t="n">
        <v>772.08</v>
      </c>
      <c r="R14" t="n">
        <v>130.27</v>
      </c>
      <c r="S14" t="n">
        <v>98.14</v>
      </c>
      <c r="T14" t="n">
        <v>12105.5</v>
      </c>
      <c r="U14" t="n">
        <v>0.75</v>
      </c>
      <c r="V14" t="n">
        <v>0.86</v>
      </c>
      <c r="W14" t="n">
        <v>12.3</v>
      </c>
      <c r="X14" t="n">
        <v>0.71</v>
      </c>
      <c r="Y14" t="n">
        <v>2</v>
      </c>
      <c r="Z14" t="n">
        <v>10</v>
      </c>
      <c r="AA14" t="n">
        <v>230.7536359242076</v>
      </c>
      <c r="AB14" t="n">
        <v>315.7273048032931</v>
      </c>
      <c r="AC14" t="n">
        <v>285.5947339590158</v>
      </c>
      <c r="AD14" t="n">
        <v>230753.6359242076</v>
      </c>
      <c r="AE14" t="n">
        <v>315727.3048032931</v>
      </c>
      <c r="AF14" t="n">
        <v>4.026941975737051e-06</v>
      </c>
      <c r="AG14" t="n">
        <v>8</v>
      </c>
      <c r="AH14" t="n">
        <v>285594.7339590158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3.0431</v>
      </c>
      <c r="E15" t="n">
        <v>32.86</v>
      </c>
      <c r="F15" t="n">
        <v>29.92</v>
      </c>
      <c r="G15" t="n">
        <v>94.5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336.7</v>
      </c>
      <c r="Q15" t="n">
        <v>772.29</v>
      </c>
      <c r="R15" t="n">
        <v>129.33</v>
      </c>
      <c r="S15" t="n">
        <v>98.14</v>
      </c>
      <c r="T15" t="n">
        <v>11637.09</v>
      </c>
      <c r="U15" t="n">
        <v>0.76</v>
      </c>
      <c r="V15" t="n">
        <v>0.86</v>
      </c>
      <c r="W15" t="n">
        <v>12.3</v>
      </c>
      <c r="X15" t="n">
        <v>0.68</v>
      </c>
      <c r="Y15" t="n">
        <v>2</v>
      </c>
      <c r="Z15" t="n">
        <v>10</v>
      </c>
      <c r="AA15" t="n">
        <v>228.7744408490945</v>
      </c>
      <c r="AB15" t="n">
        <v>313.0192827856004</v>
      </c>
      <c r="AC15" t="n">
        <v>283.145161761958</v>
      </c>
      <c r="AD15" t="n">
        <v>228774.4408490945</v>
      </c>
      <c r="AE15" t="n">
        <v>313019.2827856004</v>
      </c>
      <c r="AF15" t="n">
        <v>4.034764627408607e-06</v>
      </c>
      <c r="AG15" t="n">
        <v>8</v>
      </c>
      <c r="AH15" t="n">
        <v>283145.161761958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3.0556</v>
      </c>
      <c r="E16" t="n">
        <v>32.73</v>
      </c>
      <c r="F16" t="n">
        <v>29.85</v>
      </c>
      <c r="G16" t="n">
        <v>105.37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332.98</v>
      </c>
      <c r="Q16" t="n">
        <v>772.17</v>
      </c>
      <c r="R16" t="n">
        <v>127.02</v>
      </c>
      <c r="S16" t="n">
        <v>98.14</v>
      </c>
      <c r="T16" t="n">
        <v>10491.87</v>
      </c>
      <c r="U16" t="n">
        <v>0.77</v>
      </c>
      <c r="V16" t="n">
        <v>0.86</v>
      </c>
      <c r="W16" t="n">
        <v>12.3</v>
      </c>
      <c r="X16" t="n">
        <v>0.61</v>
      </c>
      <c r="Y16" t="n">
        <v>2</v>
      </c>
      <c r="Z16" t="n">
        <v>10</v>
      </c>
      <c r="AA16" t="n">
        <v>226.4010160064195</v>
      </c>
      <c r="AB16" t="n">
        <v>309.77185820774</v>
      </c>
      <c r="AC16" t="n">
        <v>280.2076668280185</v>
      </c>
      <c r="AD16" t="n">
        <v>226401.0160064195</v>
      </c>
      <c r="AE16" t="n">
        <v>309771.85820774</v>
      </c>
      <c r="AF16" t="n">
        <v>4.051338041966988e-06</v>
      </c>
      <c r="AG16" t="n">
        <v>8</v>
      </c>
      <c r="AH16" t="n">
        <v>280207.6668280186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3.0621</v>
      </c>
      <c r="E17" t="n">
        <v>32.66</v>
      </c>
      <c r="F17" t="n">
        <v>29.82</v>
      </c>
      <c r="G17" t="n">
        <v>111.81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329.51</v>
      </c>
      <c r="Q17" t="n">
        <v>772.14</v>
      </c>
      <c r="R17" t="n">
        <v>125.54</v>
      </c>
      <c r="S17" t="n">
        <v>98.14</v>
      </c>
      <c r="T17" t="n">
        <v>9760.08</v>
      </c>
      <c r="U17" t="n">
        <v>0.78</v>
      </c>
      <c r="V17" t="n">
        <v>0.86</v>
      </c>
      <c r="W17" t="n">
        <v>12.3</v>
      </c>
      <c r="X17" t="n">
        <v>0.57</v>
      </c>
      <c r="Y17" t="n">
        <v>2</v>
      </c>
      <c r="Z17" t="n">
        <v>10</v>
      </c>
      <c r="AA17" t="n">
        <v>224.4955810989655</v>
      </c>
      <c r="AB17" t="n">
        <v>307.1647581055073</v>
      </c>
      <c r="AC17" t="n">
        <v>277.8493847004542</v>
      </c>
      <c r="AD17" t="n">
        <v>224495.5810989655</v>
      </c>
      <c r="AE17" t="n">
        <v>307164.7581055073</v>
      </c>
      <c r="AF17" t="n">
        <v>4.059956217537346e-06</v>
      </c>
      <c r="AG17" t="n">
        <v>8</v>
      </c>
      <c r="AH17" t="n">
        <v>277849.3847004542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3.0698</v>
      </c>
      <c r="E18" t="n">
        <v>32.58</v>
      </c>
      <c r="F18" t="n">
        <v>29.77</v>
      </c>
      <c r="G18" t="n">
        <v>119.07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326.16</v>
      </c>
      <c r="Q18" t="n">
        <v>772.1799999999999</v>
      </c>
      <c r="R18" t="n">
        <v>124.12</v>
      </c>
      <c r="S18" t="n">
        <v>98.14</v>
      </c>
      <c r="T18" t="n">
        <v>9050.92</v>
      </c>
      <c r="U18" t="n">
        <v>0.79</v>
      </c>
      <c r="V18" t="n">
        <v>0.86</v>
      </c>
      <c r="W18" t="n">
        <v>12.29</v>
      </c>
      <c r="X18" t="n">
        <v>0.52</v>
      </c>
      <c r="Y18" t="n">
        <v>2</v>
      </c>
      <c r="Z18" t="n">
        <v>10</v>
      </c>
      <c r="AA18" t="n">
        <v>222.5783474668897</v>
      </c>
      <c r="AB18" t="n">
        <v>304.5415144677243</v>
      </c>
      <c r="AC18" t="n">
        <v>275.4764997537147</v>
      </c>
      <c r="AD18" t="n">
        <v>222578.3474668897</v>
      </c>
      <c r="AE18" t="n">
        <v>304541.5144677242</v>
      </c>
      <c r="AF18" t="n">
        <v>4.070165440905308e-06</v>
      </c>
      <c r="AG18" t="n">
        <v>8</v>
      </c>
      <c r="AH18" t="n">
        <v>275476.4997537147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3.0767</v>
      </c>
      <c r="E19" t="n">
        <v>32.5</v>
      </c>
      <c r="F19" t="n">
        <v>29.73</v>
      </c>
      <c r="G19" t="n">
        <v>127.4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322.68</v>
      </c>
      <c r="Q19" t="n">
        <v>772.1</v>
      </c>
      <c r="R19" t="n">
        <v>122.59</v>
      </c>
      <c r="S19" t="n">
        <v>98.14</v>
      </c>
      <c r="T19" t="n">
        <v>8294.110000000001</v>
      </c>
      <c r="U19" t="n">
        <v>0.8</v>
      </c>
      <c r="V19" t="n">
        <v>0.86</v>
      </c>
      <c r="W19" t="n">
        <v>12.3</v>
      </c>
      <c r="X19" t="n">
        <v>0.48</v>
      </c>
      <c r="Y19" t="n">
        <v>2</v>
      </c>
      <c r="Z19" t="n">
        <v>10</v>
      </c>
      <c r="AA19" t="n">
        <v>220.6595758696069</v>
      </c>
      <c r="AB19" t="n">
        <v>301.9161665180946</v>
      </c>
      <c r="AC19" t="n">
        <v>273.101711327698</v>
      </c>
      <c r="AD19" t="n">
        <v>220659.5758696069</v>
      </c>
      <c r="AE19" t="n">
        <v>301916.1665180946</v>
      </c>
      <c r="AF19" t="n">
        <v>4.079313965741534e-06</v>
      </c>
      <c r="AG19" t="n">
        <v>8</v>
      </c>
      <c r="AH19" t="n">
        <v>273101.711327698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3.0845</v>
      </c>
      <c r="E20" t="n">
        <v>32.42</v>
      </c>
      <c r="F20" t="n">
        <v>29.68</v>
      </c>
      <c r="G20" t="n">
        <v>136.97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317.1</v>
      </c>
      <c r="Q20" t="n">
        <v>772.08</v>
      </c>
      <c r="R20" t="n">
        <v>120.99</v>
      </c>
      <c r="S20" t="n">
        <v>98.14</v>
      </c>
      <c r="T20" t="n">
        <v>7496.86</v>
      </c>
      <c r="U20" t="n">
        <v>0.8100000000000001</v>
      </c>
      <c r="V20" t="n">
        <v>0.86</v>
      </c>
      <c r="W20" t="n">
        <v>12.29</v>
      </c>
      <c r="X20" t="n">
        <v>0.43</v>
      </c>
      <c r="Y20" t="n">
        <v>2</v>
      </c>
      <c r="Z20" t="n">
        <v>10</v>
      </c>
      <c r="AA20" t="n">
        <v>217.7723338739748</v>
      </c>
      <c r="AB20" t="n">
        <v>297.9657146435457</v>
      </c>
      <c r="AC20" t="n">
        <v>269.5282850355607</v>
      </c>
      <c r="AD20" t="n">
        <v>217772.3338739748</v>
      </c>
      <c r="AE20" t="n">
        <v>297965.7146435457</v>
      </c>
      <c r="AF20" t="n">
        <v>4.089655776425963e-06</v>
      </c>
      <c r="AG20" t="n">
        <v>8</v>
      </c>
      <c r="AH20" t="n">
        <v>269528.2850355607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3.0818</v>
      </c>
      <c r="E21" t="n">
        <v>32.45</v>
      </c>
      <c r="F21" t="n">
        <v>29.71</v>
      </c>
      <c r="G21" t="n">
        <v>137.1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316.86</v>
      </c>
      <c r="Q21" t="n">
        <v>772.17</v>
      </c>
      <c r="R21" t="n">
        <v>122.02</v>
      </c>
      <c r="S21" t="n">
        <v>98.14</v>
      </c>
      <c r="T21" t="n">
        <v>8015.09</v>
      </c>
      <c r="U21" t="n">
        <v>0.8</v>
      </c>
      <c r="V21" t="n">
        <v>0.86</v>
      </c>
      <c r="W21" t="n">
        <v>12.29</v>
      </c>
      <c r="X21" t="n">
        <v>0.46</v>
      </c>
      <c r="Y21" t="n">
        <v>2</v>
      </c>
      <c r="Z21" t="n">
        <v>10</v>
      </c>
      <c r="AA21" t="n">
        <v>217.8180736520916</v>
      </c>
      <c r="AB21" t="n">
        <v>298.0282978258617</v>
      </c>
      <c r="AC21" t="n">
        <v>269.5848953667925</v>
      </c>
      <c r="AD21" t="n">
        <v>217818.0736520916</v>
      </c>
      <c r="AE21" t="n">
        <v>298028.2978258617</v>
      </c>
      <c r="AF21" t="n">
        <v>4.086075918881353e-06</v>
      </c>
      <c r="AG21" t="n">
        <v>8</v>
      </c>
      <c r="AH21" t="n">
        <v>269584.8953667925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3.089</v>
      </c>
      <c r="E22" t="n">
        <v>32.37</v>
      </c>
      <c r="F22" t="n">
        <v>29.66</v>
      </c>
      <c r="G22" t="n">
        <v>148.31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9</v>
      </c>
      <c r="N22" t="n">
        <v>37.21</v>
      </c>
      <c r="O22" t="n">
        <v>23481.16</v>
      </c>
      <c r="P22" t="n">
        <v>312.49</v>
      </c>
      <c r="Q22" t="n">
        <v>772.0599999999999</v>
      </c>
      <c r="R22" t="n">
        <v>120.51</v>
      </c>
      <c r="S22" t="n">
        <v>98.14</v>
      </c>
      <c r="T22" t="n">
        <v>7263.12</v>
      </c>
      <c r="U22" t="n">
        <v>0.8100000000000001</v>
      </c>
      <c r="V22" t="n">
        <v>0.87</v>
      </c>
      <c r="W22" t="n">
        <v>12.29</v>
      </c>
      <c r="X22" t="n">
        <v>0.42</v>
      </c>
      <c r="Y22" t="n">
        <v>2</v>
      </c>
      <c r="Z22" t="n">
        <v>10</v>
      </c>
      <c r="AA22" t="n">
        <v>215.5053090592627</v>
      </c>
      <c r="AB22" t="n">
        <v>294.863871277982</v>
      </c>
      <c r="AC22" t="n">
        <v>266.7224772473409</v>
      </c>
      <c r="AD22" t="n">
        <v>215505.3090592627</v>
      </c>
      <c r="AE22" t="n">
        <v>294863.871277982</v>
      </c>
      <c r="AF22" t="n">
        <v>4.09562220566698e-06</v>
      </c>
      <c r="AG22" t="n">
        <v>8</v>
      </c>
      <c r="AH22" t="n">
        <v>266722.4772473408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3.0882</v>
      </c>
      <c r="E23" t="n">
        <v>32.38</v>
      </c>
      <c r="F23" t="n">
        <v>29.67</v>
      </c>
      <c r="G23" t="n">
        <v>148.35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8</v>
      </c>
      <c r="N23" t="n">
        <v>37.74</v>
      </c>
      <c r="O23" t="n">
        <v>23669.2</v>
      </c>
      <c r="P23" t="n">
        <v>308.31</v>
      </c>
      <c r="Q23" t="n">
        <v>772.15</v>
      </c>
      <c r="R23" t="n">
        <v>120.67</v>
      </c>
      <c r="S23" t="n">
        <v>98.14</v>
      </c>
      <c r="T23" t="n">
        <v>7343.66</v>
      </c>
      <c r="U23" t="n">
        <v>0.8100000000000001</v>
      </c>
      <c r="V23" t="n">
        <v>0.87</v>
      </c>
      <c r="W23" t="n">
        <v>12.3</v>
      </c>
      <c r="X23" t="n">
        <v>0.42</v>
      </c>
      <c r="Y23" t="n">
        <v>2</v>
      </c>
      <c r="Z23" t="n">
        <v>10</v>
      </c>
      <c r="AA23" t="n">
        <v>213.7086751144558</v>
      </c>
      <c r="AB23" t="n">
        <v>292.4056374528028</v>
      </c>
      <c r="AC23" t="n">
        <v>264.4988538082832</v>
      </c>
      <c r="AD23" t="n">
        <v>213708.6751144558</v>
      </c>
      <c r="AE23" t="n">
        <v>292405.6374528028</v>
      </c>
      <c r="AF23" t="n">
        <v>4.094561507135244e-06</v>
      </c>
      <c r="AG23" t="n">
        <v>8</v>
      </c>
      <c r="AH23" t="n">
        <v>264498.8538082832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3.0958</v>
      </c>
      <c r="E24" t="n">
        <v>32.3</v>
      </c>
      <c r="F24" t="n">
        <v>29.62</v>
      </c>
      <c r="G24" t="n">
        <v>161.58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308.38</v>
      </c>
      <c r="Q24" t="n">
        <v>772.21</v>
      </c>
      <c r="R24" t="n">
        <v>118.84</v>
      </c>
      <c r="S24" t="n">
        <v>98.14</v>
      </c>
      <c r="T24" t="n">
        <v>6434.17</v>
      </c>
      <c r="U24" t="n">
        <v>0.83</v>
      </c>
      <c r="V24" t="n">
        <v>0.87</v>
      </c>
      <c r="W24" t="n">
        <v>12.3</v>
      </c>
      <c r="X24" t="n">
        <v>0.38</v>
      </c>
      <c r="Y24" t="n">
        <v>2</v>
      </c>
      <c r="Z24" t="n">
        <v>10</v>
      </c>
      <c r="AA24" t="n">
        <v>213.3422219611438</v>
      </c>
      <c r="AB24" t="n">
        <v>291.9042400816694</v>
      </c>
      <c r="AC24" t="n">
        <v>264.045309098535</v>
      </c>
      <c r="AD24" t="n">
        <v>213342.2219611438</v>
      </c>
      <c r="AE24" t="n">
        <v>291904.2400816694</v>
      </c>
      <c r="AF24" t="n">
        <v>4.10463814318674e-06</v>
      </c>
      <c r="AG24" t="n">
        <v>8</v>
      </c>
      <c r="AH24" t="n">
        <v>264045.309098535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3.095</v>
      </c>
      <c r="E25" t="n">
        <v>32.31</v>
      </c>
      <c r="F25" t="n">
        <v>29.63</v>
      </c>
      <c r="G25" t="n">
        <v>161.63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310.46</v>
      </c>
      <c r="Q25" t="n">
        <v>772.23</v>
      </c>
      <c r="R25" t="n">
        <v>119.11</v>
      </c>
      <c r="S25" t="n">
        <v>98.14</v>
      </c>
      <c r="T25" t="n">
        <v>6566.82</v>
      </c>
      <c r="U25" t="n">
        <v>0.82</v>
      </c>
      <c r="V25" t="n">
        <v>0.87</v>
      </c>
      <c r="W25" t="n">
        <v>12.3</v>
      </c>
      <c r="X25" t="n">
        <v>0.38</v>
      </c>
      <c r="Y25" t="n">
        <v>2</v>
      </c>
      <c r="Z25" t="n">
        <v>10</v>
      </c>
      <c r="AA25" t="n">
        <v>214.3007259156701</v>
      </c>
      <c r="AB25" t="n">
        <v>293.2157074784618</v>
      </c>
      <c r="AC25" t="n">
        <v>265.2316118876339</v>
      </c>
      <c r="AD25" t="n">
        <v>214300.7259156701</v>
      </c>
      <c r="AE25" t="n">
        <v>293215.7074784617</v>
      </c>
      <c r="AF25" t="n">
        <v>4.103577444655003e-06</v>
      </c>
      <c r="AG25" t="n">
        <v>8</v>
      </c>
      <c r="AH25" t="n">
        <v>265231.6118876339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2.3232</v>
      </c>
      <c r="E2" t="n">
        <v>43.04</v>
      </c>
      <c r="F2" t="n">
        <v>37.47</v>
      </c>
      <c r="G2" t="n">
        <v>10.5</v>
      </c>
      <c r="H2" t="n">
        <v>0.22</v>
      </c>
      <c r="I2" t="n">
        <v>214</v>
      </c>
      <c r="J2" t="n">
        <v>80.84</v>
      </c>
      <c r="K2" t="n">
        <v>35.1</v>
      </c>
      <c r="L2" t="n">
        <v>1</v>
      </c>
      <c r="M2" t="n">
        <v>212</v>
      </c>
      <c r="N2" t="n">
        <v>9.74</v>
      </c>
      <c r="O2" t="n">
        <v>10204.21</v>
      </c>
      <c r="P2" t="n">
        <v>294.82</v>
      </c>
      <c r="Q2" t="n">
        <v>773.97</v>
      </c>
      <c r="R2" t="n">
        <v>380.19</v>
      </c>
      <c r="S2" t="n">
        <v>98.14</v>
      </c>
      <c r="T2" t="n">
        <v>136092.83</v>
      </c>
      <c r="U2" t="n">
        <v>0.26</v>
      </c>
      <c r="V2" t="n">
        <v>0.6899999999999999</v>
      </c>
      <c r="W2" t="n">
        <v>12.63</v>
      </c>
      <c r="X2" t="n">
        <v>8.19</v>
      </c>
      <c r="Y2" t="n">
        <v>2</v>
      </c>
      <c r="Z2" t="n">
        <v>10</v>
      </c>
      <c r="AA2" t="n">
        <v>266.389740475052</v>
      </c>
      <c r="AB2" t="n">
        <v>364.4861952038823</v>
      </c>
      <c r="AC2" t="n">
        <v>329.7001442932109</v>
      </c>
      <c r="AD2" t="n">
        <v>266389.740475052</v>
      </c>
      <c r="AE2" t="n">
        <v>364486.1952038823</v>
      </c>
      <c r="AF2" t="n">
        <v>3.198070162749849e-06</v>
      </c>
      <c r="AG2" t="n">
        <v>10</v>
      </c>
      <c r="AH2" t="n">
        <v>329700.1442932109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2.7705</v>
      </c>
      <c r="E3" t="n">
        <v>36.09</v>
      </c>
      <c r="F3" t="n">
        <v>32.63</v>
      </c>
      <c r="G3" t="n">
        <v>21.52</v>
      </c>
      <c r="H3" t="n">
        <v>0.43</v>
      </c>
      <c r="I3" t="n">
        <v>91</v>
      </c>
      <c r="J3" t="n">
        <v>82.04000000000001</v>
      </c>
      <c r="K3" t="n">
        <v>35.1</v>
      </c>
      <c r="L3" t="n">
        <v>2</v>
      </c>
      <c r="M3" t="n">
        <v>89</v>
      </c>
      <c r="N3" t="n">
        <v>9.94</v>
      </c>
      <c r="O3" t="n">
        <v>10352.53</v>
      </c>
      <c r="P3" t="n">
        <v>250.44</v>
      </c>
      <c r="Q3" t="n">
        <v>773.08</v>
      </c>
      <c r="R3" t="n">
        <v>219.54</v>
      </c>
      <c r="S3" t="n">
        <v>98.14</v>
      </c>
      <c r="T3" t="n">
        <v>56382.78</v>
      </c>
      <c r="U3" t="n">
        <v>0.45</v>
      </c>
      <c r="V3" t="n">
        <v>0.79</v>
      </c>
      <c r="W3" t="n">
        <v>12.41</v>
      </c>
      <c r="X3" t="n">
        <v>3.38</v>
      </c>
      <c r="Y3" t="n">
        <v>2</v>
      </c>
      <c r="Z3" t="n">
        <v>10</v>
      </c>
      <c r="AA3" t="n">
        <v>196.9725195653675</v>
      </c>
      <c r="AB3" t="n">
        <v>269.5064910834788</v>
      </c>
      <c r="AC3" t="n">
        <v>243.7851698292863</v>
      </c>
      <c r="AD3" t="n">
        <v>196972.5195653675</v>
      </c>
      <c r="AE3" t="n">
        <v>269506.4910834788</v>
      </c>
      <c r="AF3" t="n">
        <v>3.813814301781361e-06</v>
      </c>
      <c r="AG3" t="n">
        <v>8</v>
      </c>
      <c r="AH3" t="n">
        <v>243785.1698292863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2.9211</v>
      </c>
      <c r="E4" t="n">
        <v>34.23</v>
      </c>
      <c r="F4" t="n">
        <v>31.36</v>
      </c>
      <c r="G4" t="n">
        <v>33.01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233.93</v>
      </c>
      <c r="Q4" t="n">
        <v>772.5700000000001</v>
      </c>
      <c r="R4" t="n">
        <v>177.49</v>
      </c>
      <c r="S4" t="n">
        <v>98.14</v>
      </c>
      <c r="T4" t="n">
        <v>35526.03</v>
      </c>
      <c r="U4" t="n">
        <v>0.55</v>
      </c>
      <c r="V4" t="n">
        <v>0.82</v>
      </c>
      <c r="W4" t="n">
        <v>12.35</v>
      </c>
      <c r="X4" t="n">
        <v>2.11</v>
      </c>
      <c r="Y4" t="n">
        <v>2</v>
      </c>
      <c r="Z4" t="n">
        <v>10</v>
      </c>
      <c r="AA4" t="n">
        <v>181.7445366896376</v>
      </c>
      <c r="AB4" t="n">
        <v>248.6708931017251</v>
      </c>
      <c r="AC4" t="n">
        <v>224.9380920759592</v>
      </c>
      <c r="AD4" t="n">
        <v>181744.5366896376</v>
      </c>
      <c r="AE4" t="n">
        <v>248670.8931017251</v>
      </c>
      <c r="AF4" t="n">
        <v>4.021127217806725e-06</v>
      </c>
      <c r="AG4" t="n">
        <v>8</v>
      </c>
      <c r="AH4" t="n">
        <v>224938.0920759593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2.9983</v>
      </c>
      <c r="E5" t="n">
        <v>33.35</v>
      </c>
      <c r="F5" t="n">
        <v>30.75</v>
      </c>
      <c r="G5" t="n">
        <v>45.01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222.41</v>
      </c>
      <c r="Q5" t="n">
        <v>772.29</v>
      </c>
      <c r="R5" t="n">
        <v>156.58</v>
      </c>
      <c r="S5" t="n">
        <v>98.14</v>
      </c>
      <c r="T5" t="n">
        <v>25152.24</v>
      </c>
      <c r="U5" t="n">
        <v>0.63</v>
      </c>
      <c r="V5" t="n">
        <v>0.83</v>
      </c>
      <c r="W5" t="n">
        <v>12.35</v>
      </c>
      <c r="X5" t="n">
        <v>1.5</v>
      </c>
      <c r="Y5" t="n">
        <v>2</v>
      </c>
      <c r="Z5" t="n">
        <v>10</v>
      </c>
      <c r="AA5" t="n">
        <v>173.160245980371</v>
      </c>
      <c r="AB5" t="n">
        <v>236.9254878411346</v>
      </c>
      <c r="AC5" t="n">
        <v>214.3136518086558</v>
      </c>
      <c r="AD5" t="n">
        <v>173160.245980371</v>
      </c>
      <c r="AE5" t="n">
        <v>236925.4878411345</v>
      </c>
      <c r="AF5" t="n">
        <v>4.127399177416009e-06</v>
      </c>
      <c r="AG5" t="n">
        <v>8</v>
      </c>
      <c r="AH5" t="n">
        <v>214313.6518086558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3.045</v>
      </c>
      <c r="E6" t="n">
        <v>32.84</v>
      </c>
      <c r="F6" t="n">
        <v>30.4</v>
      </c>
      <c r="G6" t="n">
        <v>57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211.66</v>
      </c>
      <c r="Q6" t="n">
        <v>772.1900000000001</v>
      </c>
      <c r="R6" t="n">
        <v>145.02</v>
      </c>
      <c r="S6" t="n">
        <v>98.14</v>
      </c>
      <c r="T6" t="n">
        <v>19415.95</v>
      </c>
      <c r="U6" t="n">
        <v>0.68</v>
      </c>
      <c r="V6" t="n">
        <v>0.84</v>
      </c>
      <c r="W6" t="n">
        <v>12.32</v>
      </c>
      <c r="X6" t="n">
        <v>1.15</v>
      </c>
      <c r="Y6" t="n">
        <v>2</v>
      </c>
      <c r="Z6" t="n">
        <v>10</v>
      </c>
      <c r="AA6" t="n">
        <v>166.4964247853181</v>
      </c>
      <c r="AB6" t="n">
        <v>227.8077536950252</v>
      </c>
      <c r="AC6" t="n">
        <v>206.066101412628</v>
      </c>
      <c r="AD6" t="n">
        <v>166496.4247853181</v>
      </c>
      <c r="AE6" t="n">
        <v>227807.7536950252</v>
      </c>
      <c r="AF6" t="n">
        <v>4.191685453500899e-06</v>
      </c>
      <c r="AG6" t="n">
        <v>8</v>
      </c>
      <c r="AH6" t="n">
        <v>206066.101412628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3.0734</v>
      </c>
      <c r="E7" t="n">
        <v>32.54</v>
      </c>
      <c r="F7" t="n">
        <v>30.2</v>
      </c>
      <c r="G7" t="n">
        <v>69.69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20</v>
      </c>
      <c r="N7" t="n">
        <v>10.78</v>
      </c>
      <c r="O7" t="n">
        <v>10949.33</v>
      </c>
      <c r="P7" t="n">
        <v>202.86</v>
      </c>
      <c r="Q7" t="n">
        <v>772.27</v>
      </c>
      <c r="R7" t="n">
        <v>138.16</v>
      </c>
      <c r="S7" t="n">
        <v>98.14</v>
      </c>
      <c r="T7" t="n">
        <v>16018.42</v>
      </c>
      <c r="U7" t="n">
        <v>0.71</v>
      </c>
      <c r="V7" t="n">
        <v>0.85</v>
      </c>
      <c r="W7" t="n">
        <v>12.32</v>
      </c>
      <c r="X7" t="n">
        <v>0.95</v>
      </c>
      <c r="Y7" t="n">
        <v>2</v>
      </c>
      <c r="Z7" t="n">
        <v>10</v>
      </c>
      <c r="AA7" t="n">
        <v>161.5461964678898</v>
      </c>
      <c r="AB7" t="n">
        <v>221.0346329224629</v>
      </c>
      <c r="AC7" t="n">
        <v>199.9393977804622</v>
      </c>
      <c r="AD7" t="n">
        <v>161546.1964678898</v>
      </c>
      <c r="AE7" t="n">
        <v>221034.6329224629</v>
      </c>
      <c r="AF7" t="n">
        <v>4.230780319471154e-06</v>
      </c>
      <c r="AG7" t="n">
        <v>8</v>
      </c>
      <c r="AH7" t="n">
        <v>199939.3977804622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3.0819</v>
      </c>
      <c r="E8" t="n">
        <v>32.45</v>
      </c>
      <c r="F8" t="n">
        <v>30.14</v>
      </c>
      <c r="G8" t="n">
        <v>75.34999999999999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199.38</v>
      </c>
      <c r="Q8" t="n">
        <v>772.42</v>
      </c>
      <c r="R8" t="n">
        <v>135.57</v>
      </c>
      <c r="S8" t="n">
        <v>98.14</v>
      </c>
      <c r="T8" t="n">
        <v>14731.79</v>
      </c>
      <c r="U8" t="n">
        <v>0.72</v>
      </c>
      <c r="V8" t="n">
        <v>0.85</v>
      </c>
      <c r="W8" t="n">
        <v>12.34</v>
      </c>
      <c r="X8" t="n">
        <v>0.89</v>
      </c>
      <c r="Y8" t="n">
        <v>2</v>
      </c>
      <c r="Z8" t="n">
        <v>10</v>
      </c>
      <c r="AA8" t="n">
        <v>159.7087510885911</v>
      </c>
      <c r="AB8" t="n">
        <v>218.5205590921387</v>
      </c>
      <c r="AC8" t="n">
        <v>197.6652636279785</v>
      </c>
      <c r="AD8" t="n">
        <v>159708.7510885911</v>
      </c>
      <c r="AE8" t="n">
        <v>218520.5590921387</v>
      </c>
      <c r="AF8" t="n">
        <v>4.242481247666477e-06</v>
      </c>
      <c r="AG8" t="n">
        <v>8</v>
      </c>
      <c r="AH8" t="n">
        <v>197665.2636279785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3.082</v>
      </c>
      <c r="E9" t="n">
        <v>32.45</v>
      </c>
      <c r="F9" t="n">
        <v>30.14</v>
      </c>
      <c r="G9" t="n">
        <v>75.34999999999999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201.84</v>
      </c>
      <c r="Q9" t="n">
        <v>772.4</v>
      </c>
      <c r="R9" t="n">
        <v>135.53</v>
      </c>
      <c r="S9" t="n">
        <v>98.14</v>
      </c>
      <c r="T9" t="n">
        <v>14711.02</v>
      </c>
      <c r="U9" t="n">
        <v>0.72</v>
      </c>
      <c r="V9" t="n">
        <v>0.85</v>
      </c>
      <c r="W9" t="n">
        <v>12.34</v>
      </c>
      <c r="X9" t="n">
        <v>0.89</v>
      </c>
      <c r="Y9" t="n">
        <v>2</v>
      </c>
      <c r="Z9" t="n">
        <v>10</v>
      </c>
      <c r="AA9" t="n">
        <v>160.7914501477607</v>
      </c>
      <c r="AB9" t="n">
        <v>220.0019557102051</v>
      </c>
      <c r="AC9" t="n">
        <v>199.0052778319704</v>
      </c>
      <c r="AD9" t="n">
        <v>160791.4501477607</v>
      </c>
      <c r="AE9" t="n">
        <v>220001.9557102051</v>
      </c>
      <c r="AF9" t="n">
        <v>4.242618905645245e-06</v>
      </c>
      <c r="AG9" t="n">
        <v>8</v>
      </c>
      <c r="AH9" t="n">
        <v>199005.2778319704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2.0668</v>
      </c>
      <c r="E2" t="n">
        <v>48.38</v>
      </c>
      <c r="F2" t="n">
        <v>40.13</v>
      </c>
      <c r="G2" t="n">
        <v>8.6</v>
      </c>
      <c r="H2" t="n">
        <v>0.16</v>
      </c>
      <c r="I2" t="n">
        <v>280</v>
      </c>
      <c r="J2" t="n">
        <v>107.41</v>
      </c>
      <c r="K2" t="n">
        <v>41.65</v>
      </c>
      <c r="L2" t="n">
        <v>1</v>
      </c>
      <c r="M2" t="n">
        <v>278</v>
      </c>
      <c r="N2" t="n">
        <v>14.77</v>
      </c>
      <c r="O2" t="n">
        <v>13481.73</v>
      </c>
      <c r="P2" t="n">
        <v>384.85</v>
      </c>
      <c r="Q2" t="n">
        <v>774.5700000000001</v>
      </c>
      <c r="R2" t="n">
        <v>469.83</v>
      </c>
      <c r="S2" t="n">
        <v>98.14</v>
      </c>
      <c r="T2" t="n">
        <v>180584.84</v>
      </c>
      <c r="U2" t="n">
        <v>0.21</v>
      </c>
      <c r="V2" t="n">
        <v>0.64</v>
      </c>
      <c r="W2" t="n">
        <v>12.72</v>
      </c>
      <c r="X2" t="n">
        <v>10.84</v>
      </c>
      <c r="Y2" t="n">
        <v>2</v>
      </c>
      <c r="Z2" t="n">
        <v>10</v>
      </c>
      <c r="AA2" t="n">
        <v>362.7635792525872</v>
      </c>
      <c r="AB2" t="n">
        <v>496.349133133002</v>
      </c>
      <c r="AC2" t="n">
        <v>448.9782684971711</v>
      </c>
      <c r="AD2" t="n">
        <v>362763.5792525872</v>
      </c>
      <c r="AE2" t="n">
        <v>496349.133133002</v>
      </c>
      <c r="AF2" t="n">
        <v>2.803202362978293e-06</v>
      </c>
      <c r="AG2" t="n">
        <v>11</v>
      </c>
      <c r="AH2" t="n">
        <v>448978.2684971711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33.62</v>
      </c>
      <c r="G3" t="n">
        <v>17.39</v>
      </c>
      <c r="H3" t="n">
        <v>0.32</v>
      </c>
      <c r="I3" t="n">
        <v>116</v>
      </c>
      <c r="J3" t="n">
        <v>108.68</v>
      </c>
      <c r="K3" t="n">
        <v>41.65</v>
      </c>
      <c r="L3" t="n">
        <v>2</v>
      </c>
      <c r="M3" t="n">
        <v>114</v>
      </c>
      <c r="N3" t="n">
        <v>15.03</v>
      </c>
      <c r="O3" t="n">
        <v>13638.32</v>
      </c>
      <c r="P3" t="n">
        <v>318.47</v>
      </c>
      <c r="Q3" t="n">
        <v>772.87</v>
      </c>
      <c r="R3" t="n">
        <v>252.04</v>
      </c>
      <c r="S3" t="n">
        <v>98.14</v>
      </c>
      <c r="T3" t="n">
        <v>72510.16</v>
      </c>
      <c r="U3" t="n">
        <v>0.39</v>
      </c>
      <c r="V3" t="n">
        <v>0.76</v>
      </c>
      <c r="W3" t="n">
        <v>12.47</v>
      </c>
      <c r="X3" t="n">
        <v>4.36</v>
      </c>
      <c r="Y3" t="n">
        <v>2</v>
      </c>
      <c r="Z3" t="n">
        <v>10</v>
      </c>
      <c r="AA3" t="n">
        <v>251.4464726252252</v>
      </c>
      <c r="AB3" t="n">
        <v>344.0401568811368</v>
      </c>
      <c r="AC3" t="n">
        <v>311.2054471718966</v>
      </c>
      <c r="AD3" t="n">
        <v>251446.4726252252</v>
      </c>
      <c r="AE3" t="n">
        <v>344040.1568811368</v>
      </c>
      <c r="AF3" t="n">
        <v>3.547133317155569e-06</v>
      </c>
      <c r="AG3" t="n">
        <v>9</v>
      </c>
      <c r="AH3" t="n">
        <v>311205.4471718966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2.8053</v>
      </c>
      <c r="E4" t="n">
        <v>35.65</v>
      </c>
      <c r="F4" t="n">
        <v>31.99</v>
      </c>
      <c r="G4" t="n">
        <v>26.29</v>
      </c>
      <c r="H4" t="n">
        <v>0.48</v>
      </c>
      <c r="I4" t="n">
        <v>73</v>
      </c>
      <c r="J4" t="n">
        <v>109.96</v>
      </c>
      <c r="K4" t="n">
        <v>41.65</v>
      </c>
      <c r="L4" t="n">
        <v>3</v>
      </c>
      <c r="M4" t="n">
        <v>71</v>
      </c>
      <c r="N4" t="n">
        <v>15.31</v>
      </c>
      <c r="O4" t="n">
        <v>13795.21</v>
      </c>
      <c r="P4" t="n">
        <v>298.4</v>
      </c>
      <c r="Q4" t="n">
        <v>772.66</v>
      </c>
      <c r="R4" t="n">
        <v>197.69</v>
      </c>
      <c r="S4" t="n">
        <v>98.14</v>
      </c>
      <c r="T4" t="n">
        <v>45548.06</v>
      </c>
      <c r="U4" t="n">
        <v>0.5</v>
      </c>
      <c r="V4" t="n">
        <v>0.8</v>
      </c>
      <c r="W4" t="n">
        <v>12.4</v>
      </c>
      <c r="X4" t="n">
        <v>2.73</v>
      </c>
      <c r="Y4" t="n">
        <v>2</v>
      </c>
      <c r="Z4" t="n">
        <v>10</v>
      </c>
      <c r="AA4" t="n">
        <v>221.0931539305181</v>
      </c>
      <c r="AB4" t="n">
        <v>302.5094071491472</v>
      </c>
      <c r="AC4" t="n">
        <v>273.6383339055415</v>
      </c>
      <c r="AD4" t="n">
        <v>221093.1539305181</v>
      </c>
      <c r="AE4" t="n">
        <v>302509.4071491472</v>
      </c>
      <c r="AF4" t="n">
        <v>3.804830457162282e-06</v>
      </c>
      <c r="AG4" t="n">
        <v>8</v>
      </c>
      <c r="AH4" t="n">
        <v>273638.3339055415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31.23</v>
      </c>
      <c r="G5" t="n">
        <v>35.35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286.38</v>
      </c>
      <c r="Q5" t="n">
        <v>772.4299999999999</v>
      </c>
      <c r="R5" t="n">
        <v>172.33</v>
      </c>
      <c r="S5" t="n">
        <v>98.14</v>
      </c>
      <c r="T5" t="n">
        <v>32967.23</v>
      </c>
      <c r="U5" t="n">
        <v>0.57</v>
      </c>
      <c r="V5" t="n">
        <v>0.82</v>
      </c>
      <c r="W5" t="n">
        <v>12.36</v>
      </c>
      <c r="X5" t="n">
        <v>1.97</v>
      </c>
      <c r="Y5" t="n">
        <v>2</v>
      </c>
      <c r="Z5" t="n">
        <v>10</v>
      </c>
      <c r="AA5" t="n">
        <v>209.7017601660534</v>
      </c>
      <c r="AB5" t="n">
        <v>286.9231996477899</v>
      </c>
      <c r="AC5" t="n">
        <v>259.5396521727292</v>
      </c>
      <c r="AD5" t="n">
        <v>209701.7601660534</v>
      </c>
      <c r="AE5" t="n">
        <v>286923.1996477899</v>
      </c>
      <c r="AF5" t="n">
        <v>3.938154819597335e-06</v>
      </c>
      <c r="AG5" t="n">
        <v>8</v>
      </c>
      <c r="AH5" t="n">
        <v>259539.6521727292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30.74</v>
      </c>
      <c r="G6" t="n">
        <v>44.99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277.16</v>
      </c>
      <c r="Q6" t="n">
        <v>772.36</v>
      </c>
      <c r="R6" t="n">
        <v>156.6</v>
      </c>
      <c r="S6" t="n">
        <v>98.14</v>
      </c>
      <c r="T6" t="n">
        <v>25161.63</v>
      </c>
      <c r="U6" t="n">
        <v>0.63</v>
      </c>
      <c r="V6" t="n">
        <v>0.84</v>
      </c>
      <c r="W6" t="n">
        <v>12.33</v>
      </c>
      <c r="X6" t="n">
        <v>1.49</v>
      </c>
      <c r="Y6" t="n">
        <v>2</v>
      </c>
      <c r="Z6" t="n">
        <v>10</v>
      </c>
      <c r="AA6" t="n">
        <v>202.0253415682834</v>
      </c>
      <c r="AB6" t="n">
        <v>276.4199850626392</v>
      </c>
      <c r="AC6" t="n">
        <v>250.0388496462276</v>
      </c>
      <c r="AD6" t="n">
        <v>202025.3415682834</v>
      </c>
      <c r="AE6" t="n">
        <v>276419.9850626392</v>
      </c>
      <c r="AF6" t="n">
        <v>4.025771847199617e-06</v>
      </c>
      <c r="AG6" t="n">
        <v>8</v>
      </c>
      <c r="AH6" t="n">
        <v>250038.8496462276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3.0039</v>
      </c>
      <c r="E7" t="n">
        <v>33.29</v>
      </c>
      <c r="F7" t="n">
        <v>30.5</v>
      </c>
      <c r="G7" t="n">
        <v>53.82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269.66</v>
      </c>
      <c r="Q7" t="n">
        <v>772.49</v>
      </c>
      <c r="R7" t="n">
        <v>148.33</v>
      </c>
      <c r="S7" t="n">
        <v>98.14</v>
      </c>
      <c r="T7" t="n">
        <v>21065.34</v>
      </c>
      <c r="U7" t="n">
        <v>0.66</v>
      </c>
      <c r="V7" t="n">
        <v>0.84</v>
      </c>
      <c r="W7" t="n">
        <v>12.33</v>
      </c>
      <c r="X7" t="n">
        <v>1.25</v>
      </c>
      <c r="Y7" t="n">
        <v>2</v>
      </c>
      <c r="Z7" t="n">
        <v>10</v>
      </c>
      <c r="AA7" t="n">
        <v>196.8492432673328</v>
      </c>
      <c r="AB7" t="n">
        <v>269.3378190139413</v>
      </c>
      <c r="AC7" t="n">
        <v>243.6325955853328</v>
      </c>
      <c r="AD7" t="n">
        <v>196849.2432673328</v>
      </c>
      <c r="AE7" t="n">
        <v>269337.8190139413</v>
      </c>
      <c r="AF7" t="n">
        <v>4.074191783506141e-06</v>
      </c>
      <c r="AG7" t="n">
        <v>8</v>
      </c>
      <c r="AH7" t="n">
        <v>243632.5955853328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3.0376</v>
      </c>
      <c r="E8" t="n">
        <v>32.92</v>
      </c>
      <c r="F8" t="n">
        <v>30.26</v>
      </c>
      <c r="G8" t="n">
        <v>64.84999999999999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262.5</v>
      </c>
      <c r="Q8" t="n">
        <v>772.35</v>
      </c>
      <c r="R8" t="n">
        <v>140.29</v>
      </c>
      <c r="S8" t="n">
        <v>98.14</v>
      </c>
      <c r="T8" t="n">
        <v>17071.84</v>
      </c>
      <c r="U8" t="n">
        <v>0.7</v>
      </c>
      <c r="V8" t="n">
        <v>0.85</v>
      </c>
      <c r="W8" t="n">
        <v>12.32</v>
      </c>
      <c r="X8" t="n">
        <v>1.01</v>
      </c>
      <c r="Y8" t="n">
        <v>2</v>
      </c>
      <c r="Z8" t="n">
        <v>10</v>
      </c>
      <c r="AA8" t="n">
        <v>192.0329726196033</v>
      </c>
      <c r="AB8" t="n">
        <v>262.7479850348561</v>
      </c>
      <c r="AC8" t="n">
        <v>237.6716861123193</v>
      </c>
      <c r="AD8" t="n">
        <v>192032.9726196033</v>
      </c>
      <c r="AE8" t="n">
        <v>262747.9850348561</v>
      </c>
      <c r="AF8" t="n">
        <v>4.119899118338911e-06</v>
      </c>
      <c r="AG8" t="n">
        <v>8</v>
      </c>
      <c r="AH8" t="n">
        <v>237671.6861123193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3.0574</v>
      </c>
      <c r="E9" t="n">
        <v>32.71</v>
      </c>
      <c r="F9" t="n">
        <v>30.14</v>
      </c>
      <c r="G9" t="n">
        <v>75.34999999999999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255.75</v>
      </c>
      <c r="Q9" t="n">
        <v>772.21</v>
      </c>
      <c r="R9" t="n">
        <v>136.29</v>
      </c>
      <c r="S9" t="n">
        <v>98.14</v>
      </c>
      <c r="T9" t="n">
        <v>15090.83</v>
      </c>
      <c r="U9" t="n">
        <v>0.72</v>
      </c>
      <c r="V9" t="n">
        <v>0.85</v>
      </c>
      <c r="W9" t="n">
        <v>12.31</v>
      </c>
      <c r="X9" t="n">
        <v>0.89</v>
      </c>
      <c r="Y9" t="n">
        <v>2</v>
      </c>
      <c r="Z9" t="n">
        <v>10</v>
      </c>
      <c r="AA9" t="n">
        <v>188.1301799151802</v>
      </c>
      <c r="AB9" t="n">
        <v>257.4080118776047</v>
      </c>
      <c r="AC9" t="n">
        <v>232.8413524984949</v>
      </c>
      <c r="AD9" t="n">
        <v>188130.1799151801</v>
      </c>
      <c r="AE9" t="n">
        <v>257408.0118776048</v>
      </c>
      <c r="AF9" t="n">
        <v>4.146753872929085e-06</v>
      </c>
      <c r="AG9" t="n">
        <v>8</v>
      </c>
      <c r="AH9" t="n">
        <v>232841.3524984949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3.0761</v>
      </c>
      <c r="E10" t="n">
        <v>32.51</v>
      </c>
      <c r="F10" t="n">
        <v>30.01</v>
      </c>
      <c r="G10" t="n">
        <v>85.73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249.37</v>
      </c>
      <c r="Q10" t="n">
        <v>772.16</v>
      </c>
      <c r="R10" t="n">
        <v>131.77</v>
      </c>
      <c r="S10" t="n">
        <v>98.14</v>
      </c>
      <c r="T10" t="n">
        <v>12848.61</v>
      </c>
      <c r="U10" t="n">
        <v>0.74</v>
      </c>
      <c r="V10" t="n">
        <v>0.86</v>
      </c>
      <c r="W10" t="n">
        <v>12.31</v>
      </c>
      <c r="X10" t="n">
        <v>0.76</v>
      </c>
      <c r="Y10" t="n">
        <v>2</v>
      </c>
      <c r="Z10" t="n">
        <v>10</v>
      </c>
      <c r="AA10" t="n">
        <v>184.4809367802027</v>
      </c>
      <c r="AB10" t="n">
        <v>252.4149564270864</v>
      </c>
      <c r="AC10" t="n">
        <v>228.3248272523751</v>
      </c>
      <c r="AD10" t="n">
        <v>184480.9367802027</v>
      </c>
      <c r="AE10" t="n">
        <v>252414.9564270864</v>
      </c>
      <c r="AF10" t="n">
        <v>4.172116696708693e-06</v>
      </c>
      <c r="AG10" t="n">
        <v>8</v>
      </c>
      <c r="AH10" t="n">
        <v>228324.827252375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3.089</v>
      </c>
      <c r="E11" t="n">
        <v>32.37</v>
      </c>
      <c r="F11" t="n">
        <v>29.91</v>
      </c>
      <c r="G11" t="n">
        <v>94.47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17</v>
      </c>
      <c r="N11" t="n">
        <v>17.31</v>
      </c>
      <c r="O11" t="n">
        <v>14905.25</v>
      </c>
      <c r="P11" t="n">
        <v>241.79</v>
      </c>
      <c r="Q11" t="n">
        <v>772.13</v>
      </c>
      <c r="R11" t="n">
        <v>128.89</v>
      </c>
      <c r="S11" t="n">
        <v>98.14</v>
      </c>
      <c r="T11" t="n">
        <v>11419.75</v>
      </c>
      <c r="U11" t="n">
        <v>0.76</v>
      </c>
      <c r="V11" t="n">
        <v>0.86</v>
      </c>
      <c r="W11" t="n">
        <v>12.3</v>
      </c>
      <c r="X11" t="n">
        <v>0.67</v>
      </c>
      <c r="Y11" t="n">
        <v>2</v>
      </c>
      <c r="Z11" t="n">
        <v>10</v>
      </c>
      <c r="AA11" t="n">
        <v>180.5848101034275</v>
      </c>
      <c r="AB11" t="n">
        <v>247.0841040229471</v>
      </c>
      <c r="AC11" t="n">
        <v>223.5027439197868</v>
      </c>
      <c r="AD11" t="n">
        <v>180584.8101034274</v>
      </c>
      <c r="AE11" t="n">
        <v>247084.1040229471</v>
      </c>
      <c r="AF11" t="n">
        <v>4.189612976214412e-06</v>
      </c>
      <c r="AG11" t="n">
        <v>8</v>
      </c>
      <c r="AH11" t="n">
        <v>223502.7439197869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3.098</v>
      </c>
      <c r="E12" t="n">
        <v>32.28</v>
      </c>
      <c r="F12" t="n">
        <v>29.87</v>
      </c>
      <c r="G12" t="n">
        <v>105.41</v>
      </c>
      <c r="H12" t="n">
        <v>1.61</v>
      </c>
      <c r="I12" t="n">
        <v>17</v>
      </c>
      <c r="J12" t="n">
        <v>120.26</v>
      </c>
      <c r="K12" t="n">
        <v>41.65</v>
      </c>
      <c r="L12" t="n">
        <v>11</v>
      </c>
      <c r="M12" t="n">
        <v>5</v>
      </c>
      <c r="N12" t="n">
        <v>17.61</v>
      </c>
      <c r="O12" t="n">
        <v>15065.56</v>
      </c>
      <c r="P12" t="n">
        <v>237.72</v>
      </c>
      <c r="Q12" t="n">
        <v>772.29</v>
      </c>
      <c r="R12" t="n">
        <v>126.64</v>
      </c>
      <c r="S12" t="n">
        <v>98.14</v>
      </c>
      <c r="T12" t="n">
        <v>10302.93</v>
      </c>
      <c r="U12" t="n">
        <v>0.77</v>
      </c>
      <c r="V12" t="n">
        <v>0.86</v>
      </c>
      <c r="W12" t="n">
        <v>12.32</v>
      </c>
      <c r="X12" t="n">
        <v>0.62</v>
      </c>
      <c r="Y12" t="n">
        <v>2</v>
      </c>
      <c r="Z12" t="n">
        <v>10</v>
      </c>
      <c r="AA12" t="n">
        <v>178.4336046454189</v>
      </c>
      <c r="AB12" t="n">
        <v>244.1407298108146</v>
      </c>
      <c r="AC12" t="n">
        <v>220.8402812114076</v>
      </c>
      <c r="AD12" t="n">
        <v>178433.6046454189</v>
      </c>
      <c r="AE12" t="n">
        <v>244140.7298108146</v>
      </c>
      <c r="AF12" t="n">
        <v>4.201819682846309e-06</v>
      </c>
      <c r="AG12" t="n">
        <v>8</v>
      </c>
      <c r="AH12" t="n">
        <v>220840.2812114076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3.0973</v>
      </c>
      <c r="E13" t="n">
        <v>32.29</v>
      </c>
      <c r="F13" t="n">
        <v>29.87</v>
      </c>
      <c r="G13" t="n">
        <v>105.43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239.4</v>
      </c>
      <c r="Q13" t="n">
        <v>772.38</v>
      </c>
      <c r="R13" t="n">
        <v>126.87</v>
      </c>
      <c r="S13" t="n">
        <v>98.14</v>
      </c>
      <c r="T13" t="n">
        <v>10419.47</v>
      </c>
      <c r="U13" t="n">
        <v>0.77</v>
      </c>
      <c r="V13" t="n">
        <v>0.86</v>
      </c>
      <c r="W13" t="n">
        <v>12.32</v>
      </c>
      <c r="X13" t="n">
        <v>0.62</v>
      </c>
      <c r="Y13" t="n">
        <v>2</v>
      </c>
      <c r="Z13" t="n">
        <v>10</v>
      </c>
      <c r="AA13" t="n">
        <v>179.1980318316097</v>
      </c>
      <c r="AB13" t="n">
        <v>245.1866528111076</v>
      </c>
      <c r="AC13" t="n">
        <v>221.7863827885151</v>
      </c>
      <c r="AD13" t="n">
        <v>179198.0318316097</v>
      </c>
      <c r="AE13" t="n">
        <v>245186.6528111076</v>
      </c>
      <c r="AF13" t="n">
        <v>4.200870272330495e-06</v>
      </c>
      <c r="AG13" t="n">
        <v>8</v>
      </c>
      <c r="AH13" t="n">
        <v>221786.3827885152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2.516</v>
      </c>
      <c r="E2" t="n">
        <v>39.75</v>
      </c>
      <c r="F2" t="n">
        <v>35.63</v>
      </c>
      <c r="G2" t="n">
        <v>12.8</v>
      </c>
      <c r="H2" t="n">
        <v>0.28</v>
      </c>
      <c r="I2" t="n">
        <v>167</v>
      </c>
      <c r="J2" t="n">
        <v>61.76</v>
      </c>
      <c r="K2" t="n">
        <v>28.92</v>
      </c>
      <c r="L2" t="n">
        <v>1</v>
      </c>
      <c r="M2" t="n">
        <v>165</v>
      </c>
      <c r="N2" t="n">
        <v>6.84</v>
      </c>
      <c r="O2" t="n">
        <v>7851.41</v>
      </c>
      <c r="P2" t="n">
        <v>229.47</v>
      </c>
      <c r="Q2" t="n">
        <v>773.39</v>
      </c>
      <c r="R2" t="n">
        <v>319.08</v>
      </c>
      <c r="S2" t="n">
        <v>98.14</v>
      </c>
      <c r="T2" t="n">
        <v>105773.16</v>
      </c>
      <c r="U2" t="n">
        <v>0.31</v>
      </c>
      <c r="V2" t="n">
        <v>0.72</v>
      </c>
      <c r="W2" t="n">
        <v>12.55</v>
      </c>
      <c r="X2" t="n">
        <v>6.36</v>
      </c>
      <c r="Y2" t="n">
        <v>2</v>
      </c>
      <c r="Z2" t="n">
        <v>10</v>
      </c>
      <c r="AA2" t="n">
        <v>205.3932860732295</v>
      </c>
      <c r="AB2" t="n">
        <v>281.0281553175291</v>
      </c>
      <c r="AC2" t="n">
        <v>254.2072225995999</v>
      </c>
      <c r="AD2" t="n">
        <v>205393.2860732295</v>
      </c>
      <c r="AE2" t="n">
        <v>281028.155317529</v>
      </c>
      <c r="AF2" t="n">
        <v>3.506475903186444e-06</v>
      </c>
      <c r="AG2" t="n">
        <v>9</v>
      </c>
      <c r="AH2" t="n">
        <v>254207.2225995999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2.8794</v>
      </c>
      <c r="E3" t="n">
        <v>34.73</v>
      </c>
      <c r="F3" t="n">
        <v>31.93</v>
      </c>
      <c r="G3" t="n">
        <v>26.61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70</v>
      </c>
      <c r="N3" t="n">
        <v>7</v>
      </c>
      <c r="O3" t="n">
        <v>7994.37</v>
      </c>
      <c r="P3" t="n">
        <v>196.47</v>
      </c>
      <c r="Q3" t="n">
        <v>772.5</v>
      </c>
      <c r="R3" t="n">
        <v>196.12</v>
      </c>
      <c r="S3" t="n">
        <v>98.14</v>
      </c>
      <c r="T3" t="n">
        <v>44770.63</v>
      </c>
      <c r="U3" t="n">
        <v>0.5</v>
      </c>
      <c r="V3" t="n">
        <v>0.8</v>
      </c>
      <c r="W3" t="n">
        <v>12.39</v>
      </c>
      <c r="X3" t="n">
        <v>2.68</v>
      </c>
      <c r="Y3" t="n">
        <v>2</v>
      </c>
      <c r="Z3" t="n">
        <v>10</v>
      </c>
      <c r="AA3" t="n">
        <v>163.7643899703568</v>
      </c>
      <c r="AB3" t="n">
        <v>224.0696631323274</v>
      </c>
      <c r="AC3" t="n">
        <v>202.6847689667899</v>
      </c>
      <c r="AD3" t="n">
        <v>163764.3899703568</v>
      </c>
      <c r="AE3" t="n">
        <v>224069.6631323274</v>
      </c>
      <c r="AF3" t="n">
        <v>4.012935896516314e-06</v>
      </c>
      <c r="AG3" t="n">
        <v>8</v>
      </c>
      <c r="AH3" t="n">
        <v>202684.7689667899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3.006</v>
      </c>
      <c r="E4" t="n">
        <v>33.27</v>
      </c>
      <c r="F4" t="n">
        <v>30.86</v>
      </c>
      <c r="G4" t="n">
        <v>42.08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179.82</v>
      </c>
      <c r="Q4" t="n">
        <v>772.62</v>
      </c>
      <c r="R4" t="n">
        <v>160.45</v>
      </c>
      <c r="S4" t="n">
        <v>98.14</v>
      </c>
      <c r="T4" t="n">
        <v>27075.23</v>
      </c>
      <c r="U4" t="n">
        <v>0.61</v>
      </c>
      <c r="V4" t="n">
        <v>0.83</v>
      </c>
      <c r="W4" t="n">
        <v>12.34</v>
      </c>
      <c r="X4" t="n">
        <v>1.61</v>
      </c>
      <c r="Y4" t="n">
        <v>2</v>
      </c>
      <c r="Z4" t="n">
        <v>10</v>
      </c>
      <c r="AA4" t="n">
        <v>151.4929531629992</v>
      </c>
      <c r="AB4" t="n">
        <v>207.2793419149257</v>
      </c>
      <c r="AC4" t="n">
        <v>187.4968924410078</v>
      </c>
      <c r="AD4" t="n">
        <v>151492.9531629992</v>
      </c>
      <c r="AE4" t="n">
        <v>207279.3419149257</v>
      </c>
      <c r="AF4" t="n">
        <v>4.189374628369813e-06</v>
      </c>
      <c r="AG4" t="n">
        <v>8</v>
      </c>
      <c r="AH4" t="n">
        <v>187496.8924410078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3.0556</v>
      </c>
      <c r="E5" t="n">
        <v>32.73</v>
      </c>
      <c r="F5" t="n">
        <v>30.47</v>
      </c>
      <c r="G5" t="n">
        <v>55.4</v>
      </c>
      <c r="H5" t="n">
        <v>1.07</v>
      </c>
      <c r="I5" t="n">
        <v>33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168.82</v>
      </c>
      <c r="Q5" t="n">
        <v>772.71</v>
      </c>
      <c r="R5" t="n">
        <v>146.35</v>
      </c>
      <c r="S5" t="n">
        <v>98.14</v>
      </c>
      <c r="T5" t="n">
        <v>20078.56</v>
      </c>
      <c r="U5" t="n">
        <v>0.67</v>
      </c>
      <c r="V5" t="n">
        <v>0.84</v>
      </c>
      <c r="W5" t="n">
        <v>12.36</v>
      </c>
      <c r="X5" t="n">
        <v>1.22</v>
      </c>
      <c r="Y5" t="n">
        <v>2</v>
      </c>
      <c r="Z5" t="n">
        <v>10</v>
      </c>
      <c r="AA5" t="n">
        <v>144.9787598342213</v>
      </c>
      <c r="AB5" t="n">
        <v>198.3663352165694</v>
      </c>
      <c r="AC5" t="n">
        <v>179.4345305924564</v>
      </c>
      <c r="AD5" t="n">
        <v>144978.7598342213</v>
      </c>
      <c r="AE5" t="n">
        <v>198366.3352165694</v>
      </c>
      <c r="AF5" t="n">
        <v>4.258500703408783e-06</v>
      </c>
      <c r="AG5" t="n">
        <v>8</v>
      </c>
      <c r="AH5" t="n">
        <v>179434.5305924563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3.0584</v>
      </c>
      <c r="E6" t="n">
        <v>32.7</v>
      </c>
      <c r="F6" t="n">
        <v>30.46</v>
      </c>
      <c r="G6" t="n">
        <v>57.11</v>
      </c>
      <c r="H6" t="n">
        <v>1.31</v>
      </c>
      <c r="I6" t="n">
        <v>32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170.75</v>
      </c>
      <c r="Q6" t="n">
        <v>772.6900000000001</v>
      </c>
      <c r="R6" t="n">
        <v>145.44</v>
      </c>
      <c r="S6" t="n">
        <v>98.14</v>
      </c>
      <c r="T6" t="n">
        <v>19628.56</v>
      </c>
      <c r="U6" t="n">
        <v>0.67</v>
      </c>
      <c r="V6" t="n">
        <v>0.84</v>
      </c>
      <c r="W6" t="n">
        <v>12.37</v>
      </c>
      <c r="X6" t="n">
        <v>1.21</v>
      </c>
      <c r="Y6" t="n">
        <v>2</v>
      </c>
      <c r="Z6" t="n">
        <v>10</v>
      </c>
      <c r="AA6" t="n">
        <v>145.7560327043524</v>
      </c>
      <c r="AB6" t="n">
        <v>199.4298342483411</v>
      </c>
      <c r="AC6" t="n">
        <v>180.3965307692663</v>
      </c>
      <c r="AD6" t="n">
        <v>145756.0327043524</v>
      </c>
      <c r="AE6" t="n">
        <v>199429.8342483411</v>
      </c>
      <c r="AF6" t="n">
        <v>4.262402981838401e-06</v>
      </c>
      <c r="AG6" t="n">
        <v>8</v>
      </c>
      <c r="AH6" t="n">
        <v>180396.5307692663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1.5677</v>
      </c>
      <c r="E2" t="n">
        <v>63.79</v>
      </c>
      <c r="F2" t="n">
        <v>46.6</v>
      </c>
      <c r="G2" t="n">
        <v>6.4</v>
      </c>
      <c r="H2" t="n">
        <v>0.11</v>
      </c>
      <c r="I2" t="n">
        <v>437</v>
      </c>
      <c r="J2" t="n">
        <v>167.88</v>
      </c>
      <c r="K2" t="n">
        <v>51.39</v>
      </c>
      <c r="L2" t="n">
        <v>1</v>
      </c>
      <c r="M2" t="n">
        <v>435</v>
      </c>
      <c r="N2" t="n">
        <v>30.49</v>
      </c>
      <c r="O2" t="n">
        <v>20939.59</v>
      </c>
      <c r="P2" t="n">
        <v>599.26</v>
      </c>
      <c r="Q2" t="n">
        <v>775.91</v>
      </c>
      <c r="R2" t="n">
        <v>686.09</v>
      </c>
      <c r="S2" t="n">
        <v>98.14</v>
      </c>
      <c r="T2" t="n">
        <v>287929</v>
      </c>
      <c r="U2" t="n">
        <v>0.14</v>
      </c>
      <c r="V2" t="n">
        <v>0.55</v>
      </c>
      <c r="W2" t="n">
        <v>12.99</v>
      </c>
      <c r="X2" t="n">
        <v>17.3</v>
      </c>
      <c r="Y2" t="n">
        <v>2</v>
      </c>
      <c r="Z2" t="n">
        <v>10</v>
      </c>
      <c r="AA2" t="n">
        <v>677.4659317754024</v>
      </c>
      <c r="AB2" t="n">
        <v>926.9387755426492</v>
      </c>
      <c r="AC2" t="n">
        <v>838.4730397716004</v>
      </c>
      <c r="AD2" t="n">
        <v>677465.9317754024</v>
      </c>
      <c r="AE2" t="n">
        <v>926938.7755426492</v>
      </c>
      <c r="AF2" t="n">
        <v>2.071908330744679e-06</v>
      </c>
      <c r="AG2" t="n">
        <v>14</v>
      </c>
      <c r="AH2" t="n">
        <v>838473.0397716004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2.2957</v>
      </c>
      <c r="E3" t="n">
        <v>43.56</v>
      </c>
      <c r="F3" t="n">
        <v>35.56</v>
      </c>
      <c r="G3" t="n">
        <v>12.85</v>
      </c>
      <c r="H3" t="n">
        <v>0.21</v>
      </c>
      <c r="I3" t="n">
        <v>166</v>
      </c>
      <c r="J3" t="n">
        <v>169.33</v>
      </c>
      <c r="K3" t="n">
        <v>51.39</v>
      </c>
      <c r="L3" t="n">
        <v>2</v>
      </c>
      <c r="M3" t="n">
        <v>164</v>
      </c>
      <c r="N3" t="n">
        <v>30.94</v>
      </c>
      <c r="O3" t="n">
        <v>21118.46</v>
      </c>
      <c r="P3" t="n">
        <v>456.04</v>
      </c>
      <c r="Q3" t="n">
        <v>773.26</v>
      </c>
      <c r="R3" t="n">
        <v>316.66</v>
      </c>
      <c r="S3" t="n">
        <v>98.14</v>
      </c>
      <c r="T3" t="n">
        <v>104566.33</v>
      </c>
      <c r="U3" t="n">
        <v>0.31</v>
      </c>
      <c r="V3" t="n">
        <v>0.72</v>
      </c>
      <c r="W3" t="n">
        <v>12.55</v>
      </c>
      <c r="X3" t="n">
        <v>6.29</v>
      </c>
      <c r="Y3" t="n">
        <v>2</v>
      </c>
      <c r="Z3" t="n">
        <v>10</v>
      </c>
      <c r="AA3" t="n">
        <v>373.672081251407</v>
      </c>
      <c r="AB3" t="n">
        <v>511.2746268169303</v>
      </c>
      <c r="AC3" t="n">
        <v>462.4792940119673</v>
      </c>
      <c r="AD3" t="n">
        <v>373672.0812514069</v>
      </c>
      <c r="AE3" t="n">
        <v>511274.6268169302</v>
      </c>
      <c r="AF3" t="n">
        <v>3.034049853218447e-06</v>
      </c>
      <c r="AG3" t="n">
        <v>10</v>
      </c>
      <c r="AH3" t="n">
        <v>462479.2940119673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2.563</v>
      </c>
      <c r="E4" t="n">
        <v>39.02</v>
      </c>
      <c r="F4" t="n">
        <v>33.15</v>
      </c>
      <c r="G4" t="n">
        <v>19.31</v>
      </c>
      <c r="H4" t="n">
        <v>0.31</v>
      </c>
      <c r="I4" t="n">
        <v>103</v>
      </c>
      <c r="J4" t="n">
        <v>170.79</v>
      </c>
      <c r="K4" t="n">
        <v>51.39</v>
      </c>
      <c r="L4" t="n">
        <v>3</v>
      </c>
      <c r="M4" t="n">
        <v>101</v>
      </c>
      <c r="N4" t="n">
        <v>31.4</v>
      </c>
      <c r="O4" t="n">
        <v>21297.94</v>
      </c>
      <c r="P4" t="n">
        <v>422.87</v>
      </c>
      <c r="Q4" t="n">
        <v>772.83</v>
      </c>
      <c r="R4" t="n">
        <v>236.12</v>
      </c>
      <c r="S4" t="n">
        <v>98.14</v>
      </c>
      <c r="T4" t="n">
        <v>64613.98</v>
      </c>
      <c r="U4" t="n">
        <v>0.42</v>
      </c>
      <c r="V4" t="n">
        <v>0.77</v>
      </c>
      <c r="W4" t="n">
        <v>12.46</v>
      </c>
      <c r="X4" t="n">
        <v>3.9</v>
      </c>
      <c r="Y4" t="n">
        <v>2</v>
      </c>
      <c r="Z4" t="n">
        <v>10</v>
      </c>
      <c r="AA4" t="n">
        <v>316.0280720026207</v>
      </c>
      <c r="AB4" t="n">
        <v>432.4035502885341</v>
      </c>
      <c r="AC4" t="n">
        <v>391.13556233119</v>
      </c>
      <c r="AD4" t="n">
        <v>316028.0720026207</v>
      </c>
      <c r="AE4" t="n">
        <v>432403.5502885341</v>
      </c>
      <c r="AF4" t="n">
        <v>3.387319673214653e-06</v>
      </c>
      <c r="AG4" t="n">
        <v>9</v>
      </c>
      <c r="AH4" t="n">
        <v>391135.56233119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2.7107</v>
      </c>
      <c r="E5" t="n">
        <v>36.89</v>
      </c>
      <c r="F5" t="n">
        <v>32.01</v>
      </c>
      <c r="G5" t="n">
        <v>25.95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405.79</v>
      </c>
      <c r="Q5" t="n">
        <v>772.9299999999999</v>
      </c>
      <c r="R5" t="n">
        <v>198.37</v>
      </c>
      <c r="S5" t="n">
        <v>98.14</v>
      </c>
      <c r="T5" t="n">
        <v>45885.62</v>
      </c>
      <c r="U5" t="n">
        <v>0.49</v>
      </c>
      <c r="V5" t="n">
        <v>0.8</v>
      </c>
      <c r="W5" t="n">
        <v>12.4</v>
      </c>
      <c r="X5" t="n">
        <v>2.75</v>
      </c>
      <c r="Y5" t="n">
        <v>2</v>
      </c>
      <c r="Z5" t="n">
        <v>10</v>
      </c>
      <c r="AA5" t="n">
        <v>293.3741944624459</v>
      </c>
      <c r="AB5" t="n">
        <v>401.4075156195253</v>
      </c>
      <c r="AC5" t="n">
        <v>363.0977457077835</v>
      </c>
      <c r="AD5" t="n">
        <v>293374.1944624459</v>
      </c>
      <c r="AE5" t="n">
        <v>401407.5156195253</v>
      </c>
      <c r="AF5" t="n">
        <v>3.582523385947312e-06</v>
      </c>
      <c r="AG5" t="n">
        <v>9</v>
      </c>
      <c r="AH5" t="n">
        <v>363097.7457077836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2.7976</v>
      </c>
      <c r="E6" t="n">
        <v>35.74</v>
      </c>
      <c r="F6" t="n">
        <v>31.41</v>
      </c>
      <c r="G6" t="n">
        <v>32.49</v>
      </c>
      <c r="H6" t="n">
        <v>0.51</v>
      </c>
      <c r="I6" t="n">
        <v>58</v>
      </c>
      <c r="J6" t="n">
        <v>173.71</v>
      </c>
      <c r="K6" t="n">
        <v>51.39</v>
      </c>
      <c r="L6" t="n">
        <v>5</v>
      </c>
      <c r="M6" t="n">
        <v>56</v>
      </c>
      <c r="N6" t="n">
        <v>32.32</v>
      </c>
      <c r="O6" t="n">
        <v>21658.78</v>
      </c>
      <c r="P6" t="n">
        <v>395.57</v>
      </c>
      <c r="Q6" t="n">
        <v>772.49</v>
      </c>
      <c r="R6" t="n">
        <v>178.68</v>
      </c>
      <c r="S6" t="n">
        <v>98.14</v>
      </c>
      <c r="T6" t="n">
        <v>36118.57</v>
      </c>
      <c r="U6" t="n">
        <v>0.55</v>
      </c>
      <c r="V6" t="n">
        <v>0.82</v>
      </c>
      <c r="W6" t="n">
        <v>12.36</v>
      </c>
      <c r="X6" t="n">
        <v>2.15</v>
      </c>
      <c r="Y6" t="n">
        <v>2</v>
      </c>
      <c r="Z6" t="n">
        <v>10</v>
      </c>
      <c r="AA6" t="n">
        <v>273.4745079477896</v>
      </c>
      <c r="AB6" t="n">
        <v>374.1798866179636</v>
      </c>
      <c r="AC6" t="n">
        <v>338.4686834039136</v>
      </c>
      <c r="AD6" t="n">
        <v>273474.5079477896</v>
      </c>
      <c r="AE6" t="n">
        <v>374179.8866179636</v>
      </c>
      <c r="AF6" t="n">
        <v>3.697372422077765e-06</v>
      </c>
      <c r="AG6" t="n">
        <v>8</v>
      </c>
      <c r="AH6" t="n">
        <v>338468.6834039136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2.8564</v>
      </c>
      <c r="E7" t="n">
        <v>35.01</v>
      </c>
      <c r="F7" t="n">
        <v>31.01</v>
      </c>
      <c r="G7" t="n">
        <v>38.76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387.91</v>
      </c>
      <c r="Q7" t="n">
        <v>772.47</v>
      </c>
      <c r="R7" t="n">
        <v>165.24</v>
      </c>
      <c r="S7" t="n">
        <v>98.14</v>
      </c>
      <c r="T7" t="n">
        <v>29447.49</v>
      </c>
      <c r="U7" t="n">
        <v>0.59</v>
      </c>
      <c r="V7" t="n">
        <v>0.83</v>
      </c>
      <c r="W7" t="n">
        <v>12.35</v>
      </c>
      <c r="X7" t="n">
        <v>1.76</v>
      </c>
      <c r="Y7" t="n">
        <v>2</v>
      </c>
      <c r="Z7" t="n">
        <v>10</v>
      </c>
      <c r="AA7" t="n">
        <v>265.255688251592</v>
      </c>
      <c r="AB7" t="n">
        <v>362.9345349208912</v>
      </c>
      <c r="AC7" t="n">
        <v>328.2965722898595</v>
      </c>
      <c r="AD7" t="n">
        <v>265255.688251592</v>
      </c>
      <c r="AE7" t="n">
        <v>362934.5349208912</v>
      </c>
      <c r="AF7" t="n">
        <v>3.775083852739108e-06</v>
      </c>
      <c r="AG7" t="n">
        <v>8</v>
      </c>
      <c r="AH7" t="n">
        <v>328296.5722898595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2.8982</v>
      </c>
      <c r="E8" t="n">
        <v>34.5</v>
      </c>
      <c r="F8" t="n">
        <v>30.74</v>
      </c>
      <c r="G8" t="n">
        <v>44.99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382.01</v>
      </c>
      <c r="Q8" t="n">
        <v>772.45</v>
      </c>
      <c r="R8" t="n">
        <v>156.25</v>
      </c>
      <c r="S8" t="n">
        <v>98.14</v>
      </c>
      <c r="T8" t="n">
        <v>24990.73</v>
      </c>
      <c r="U8" t="n">
        <v>0.63</v>
      </c>
      <c r="V8" t="n">
        <v>0.84</v>
      </c>
      <c r="W8" t="n">
        <v>12.34</v>
      </c>
      <c r="X8" t="n">
        <v>1.49</v>
      </c>
      <c r="Y8" t="n">
        <v>2</v>
      </c>
      <c r="Z8" t="n">
        <v>10</v>
      </c>
      <c r="AA8" t="n">
        <v>259.4105950428142</v>
      </c>
      <c r="AB8" t="n">
        <v>354.9370205253284</v>
      </c>
      <c r="AC8" t="n">
        <v>321.0623294436274</v>
      </c>
      <c r="AD8" t="n">
        <v>259410.5950428142</v>
      </c>
      <c r="AE8" t="n">
        <v>354937.0205253284</v>
      </c>
      <c r="AF8" t="n">
        <v>3.830327692903124e-06</v>
      </c>
      <c r="AG8" t="n">
        <v>8</v>
      </c>
      <c r="AH8" t="n">
        <v>321062.3294436274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2.9339</v>
      </c>
      <c r="E9" t="n">
        <v>34.08</v>
      </c>
      <c r="F9" t="n">
        <v>30.53</v>
      </c>
      <c r="G9" t="n">
        <v>52.33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376.59</v>
      </c>
      <c r="Q9" t="n">
        <v>772.3</v>
      </c>
      <c r="R9" t="n">
        <v>149.34</v>
      </c>
      <c r="S9" t="n">
        <v>98.14</v>
      </c>
      <c r="T9" t="n">
        <v>21565.6</v>
      </c>
      <c r="U9" t="n">
        <v>0.66</v>
      </c>
      <c r="V9" t="n">
        <v>0.84</v>
      </c>
      <c r="W9" t="n">
        <v>12.33</v>
      </c>
      <c r="X9" t="n">
        <v>1.28</v>
      </c>
      <c r="Y9" t="n">
        <v>2</v>
      </c>
      <c r="Z9" t="n">
        <v>10</v>
      </c>
      <c r="AA9" t="n">
        <v>254.3852316660981</v>
      </c>
      <c r="AB9" t="n">
        <v>348.0610966497558</v>
      </c>
      <c r="AC9" t="n">
        <v>314.8426340924242</v>
      </c>
      <c r="AD9" t="n">
        <v>254385.2316660981</v>
      </c>
      <c r="AE9" t="n">
        <v>348061.0966497558</v>
      </c>
      <c r="AF9" t="n">
        <v>3.87750963294751e-06</v>
      </c>
      <c r="AG9" t="n">
        <v>8</v>
      </c>
      <c r="AH9" t="n">
        <v>314842.6340924242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2.9581</v>
      </c>
      <c r="E10" t="n">
        <v>33.8</v>
      </c>
      <c r="F10" t="n">
        <v>30.38</v>
      </c>
      <c r="G10" t="n">
        <v>58.8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372.55</v>
      </c>
      <c r="Q10" t="n">
        <v>772.22</v>
      </c>
      <c r="R10" t="n">
        <v>144.5</v>
      </c>
      <c r="S10" t="n">
        <v>98.14</v>
      </c>
      <c r="T10" t="n">
        <v>19165.28</v>
      </c>
      <c r="U10" t="n">
        <v>0.68</v>
      </c>
      <c r="V10" t="n">
        <v>0.84</v>
      </c>
      <c r="W10" t="n">
        <v>12.32</v>
      </c>
      <c r="X10" t="n">
        <v>1.13</v>
      </c>
      <c r="Y10" t="n">
        <v>2</v>
      </c>
      <c r="Z10" t="n">
        <v>10</v>
      </c>
      <c r="AA10" t="n">
        <v>250.875109578152</v>
      </c>
      <c r="AB10" t="n">
        <v>343.2583927533731</v>
      </c>
      <c r="AC10" t="n">
        <v>310.4982935152735</v>
      </c>
      <c r="AD10" t="n">
        <v>250875.109578152</v>
      </c>
      <c r="AE10" t="n">
        <v>343258.3927533731</v>
      </c>
      <c r="AF10" t="n">
        <v>3.909492908831941e-06</v>
      </c>
      <c r="AG10" t="n">
        <v>8</v>
      </c>
      <c r="AH10" t="n">
        <v>310498.2935152735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30.27</v>
      </c>
      <c r="G11" t="n">
        <v>64.84999999999999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368.45</v>
      </c>
      <c r="Q11" t="n">
        <v>772.22</v>
      </c>
      <c r="R11" t="n">
        <v>140.48</v>
      </c>
      <c r="S11" t="n">
        <v>98.14</v>
      </c>
      <c r="T11" t="n">
        <v>17169.75</v>
      </c>
      <c r="U11" t="n">
        <v>0.7</v>
      </c>
      <c r="V11" t="n">
        <v>0.85</v>
      </c>
      <c r="W11" t="n">
        <v>12.32</v>
      </c>
      <c r="X11" t="n">
        <v>1.02</v>
      </c>
      <c r="Y11" t="n">
        <v>2</v>
      </c>
      <c r="Z11" t="n">
        <v>10</v>
      </c>
      <c r="AA11" t="n">
        <v>247.7207326153545</v>
      </c>
      <c r="AB11" t="n">
        <v>338.9424350315856</v>
      </c>
      <c r="AC11" t="n">
        <v>306.5942447409673</v>
      </c>
      <c r="AD11" t="n">
        <v>247720.7326153545</v>
      </c>
      <c r="AE11" t="n">
        <v>338942.4350315856</v>
      </c>
      <c r="AF11" t="n">
        <v>3.935000232161259e-06</v>
      </c>
      <c r="AG11" t="n">
        <v>8</v>
      </c>
      <c r="AH11" t="n">
        <v>306594.2447409673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2.9972</v>
      </c>
      <c r="E12" t="n">
        <v>33.36</v>
      </c>
      <c r="F12" t="n">
        <v>30.14</v>
      </c>
      <c r="G12" t="n">
        <v>72.34999999999999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364.52</v>
      </c>
      <c r="Q12" t="n">
        <v>772.3200000000001</v>
      </c>
      <c r="R12" t="n">
        <v>136.68</v>
      </c>
      <c r="S12" t="n">
        <v>98.14</v>
      </c>
      <c r="T12" t="n">
        <v>15282.14</v>
      </c>
      <c r="U12" t="n">
        <v>0.72</v>
      </c>
      <c r="V12" t="n">
        <v>0.85</v>
      </c>
      <c r="W12" t="n">
        <v>12.31</v>
      </c>
      <c r="X12" t="n">
        <v>0.9</v>
      </c>
      <c r="Y12" t="n">
        <v>2</v>
      </c>
      <c r="Z12" t="n">
        <v>10</v>
      </c>
      <c r="AA12" t="n">
        <v>244.6428223469868</v>
      </c>
      <c r="AB12" t="n">
        <v>334.7311024145894</v>
      </c>
      <c r="AC12" t="n">
        <v>302.7848357982935</v>
      </c>
      <c r="AD12" t="n">
        <v>244642.8223469868</v>
      </c>
      <c r="AE12" t="n">
        <v>334731.1024145894</v>
      </c>
      <c r="AF12" t="n">
        <v>3.961168366975793e-06</v>
      </c>
      <c r="AG12" t="n">
        <v>8</v>
      </c>
      <c r="AH12" t="n">
        <v>302784.8357982935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3.008</v>
      </c>
      <c r="E13" t="n">
        <v>33.24</v>
      </c>
      <c r="F13" t="n">
        <v>30.09</v>
      </c>
      <c r="G13" t="n">
        <v>78.5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361.44</v>
      </c>
      <c r="Q13" t="n">
        <v>772.3</v>
      </c>
      <c r="R13" t="n">
        <v>134.68</v>
      </c>
      <c r="S13" t="n">
        <v>98.14</v>
      </c>
      <c r="T13" t="n">
        <v>14292.53</v>
      </c>
      <c r="U13" t="n">
        <v>0.73</v>
      </c>
      <c r="V13" t="n">
        <v>0.85</v>
      </c>
      <c r="W13" t="n">
        <v>12.31</v>
      </c>
      <c r="X13" t="n">
        <v>0.84</v>
      </c>
      <c r="Y13" t="n">
        <v>2</v>
      </c>
      <c r="Z13" t="n">
        <v>10</v>
      </c>
      <c r="AA13" t="n">
        <v>242.5689651046944</v>
      </c>
      <c r="AB13" t="n">
        <v>331.893559443562</v>
      </c>
      <c r="AC13" t="n">
        <v>300.2181039459035</v>
      </c>
      <c r="AD13" t="n">
        <v>242568.9651046944</v>
      </c>
      <c r="AE13" t="n">
        <v>331893.559443562</v>
      </c>
      <c r="AF13" t="n">
        <v>3.975441895056447e-06</v>
      </c>
      <c r="AG13" t="n">
        <v>8</v>
      </c>
      <c r="AH13" t="n">
        <v>300218.1039459035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3.0227</v>
      </c>
      <c r="E14" t="n">
        <v>33.08</v>
      </c>
      <c r="F14" t="n">
        <v>30</v>
      </c>
      <c r="G14" t="n">
        <v>85.70999999999999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357.56</v>
      </c>
      <c r="Q14" t="n">
        <v>772.26</v>
      </c>
      <c r="R14" t="n">
        <v>131.85</v>
      </c>
      <c r="S14" t="n">
        <v>98.14</v>
      </c>
      <c r="T14" t="n">
        <v>12890.13</v>
      </c>
      <c r="U14" t="n">
        <v>0.74</v>
      </c>
      <c r="V14" t="n">
        <v>0.86</v>
      </c>
      <c r="W14" t="n">
        <v>12.3</v>
      </c>
      <c r="X14" t="n">
        <v>0.75</v>
      </c>
      <c r="Y14" t="n">
        <v>2</v>
      </c>
      <c r="Z14" t="n">
        <v>10</v>
      </c>
      <c r="AA14" t="n">
        <v>239.8986163870312</v>
      </c>
      <c r="AB14" t="n">
        <v>328.2398705205861</v>
      </c>
      <c r="AC14" t="n">
        <v>296.9131179657506</v>
      </c>
      <c r="AD14" t="n">
        <v>239898.6163870312</v>
      </c>
      <c r="AE14" t="n">
        <v>328239.8705205861</v>
      </c>
      <c r="AF14" t="n">
        <v>3.994869752721783e-06</v>
      </c>
      <c r="AG14" t="n">
        <v>8</v>
      </c>
      <c r="AH14" t="n">
        <v>296913.1179657506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3.0287</v>
      </c>
      <c r="E15" t="n">
        <v>33.02</v>
      </c>
      <c r="F15" t="n">
        <v>29.97</v>
      </c>
      <c r="G15" t="n">
        <v>89.90000000000001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354.02</v>
      </c>
      <c r="Q15" t="n">
        <v>772.22</v>
      </c>
      <c r="R15" t="n">
        <v>130.68</v>
      </c>
      <c r="S15" t="n">
        <v>98.14</v>
      </c>
      <c r="T15" t="n">
        <v>12310.63</v>
      </c>
      <c r="U15" t="n">
        <v>0.75</v>
      </c>
      <c r="V15" t="n">
        <v>0.86</v>
      </c>
      <c r="W15" t="n">
        <v>12.3</v>
      </c>
      <c r="X15" t="n">
        <v>0.72</v>
      </c>
      <c r="Y15" t="n">
        <v>2</v>
      </c>
      <c r="Z15" t="n">
        <v>10</v>
      </c>
      <c r="AA15" t="n">
        <v>237.9410042545772</v>
      </c>
      <c r="AB15" t="n">
        <v>325.5613792372118</v>
      </c>
      <c r="AC15" t="n">
        <v>294.4902581311745</v>
      </c>
      <c r="AD15" t="n">
        <v>237941.0042545772</v>
      </c>
      <c r="AE15" t="n">
        <v>325561.3792372118</v>
      </c>
      <c r="AF15" t="n">
        <v>4.00279949054437e-06</v>
      </c>
      <c r="AG15" t="n">
        <v>8</v>
      </c>
      <c r="AH15" t="n">
        <v>294490.2581311745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3.0433</v>
      </c>
      <c r="E16" t="n">
        <v>32.86</v>
      </c>
      <c r="F16" t="n">
        <v>29.88</v>
      </c>
      <c r="G16" t="n">
        <v>99.59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350.41</v>
      </c>
      <c r="Q16" t="n">
        <v>772.21</v>
      </c>
      <c r="R16" t="n">
        <v>127.77</v>
      </c>
      <c r="S16" t="n">
        <v>98.14</v>
      </c>
      <c r="T16" t="n">
        <v>10861.64</v>
      </c>
      <c r="U16" t="n">
        <v>0.77</v>
      </c>
      <c r="V16" t="n">
        <v>0.86</v>
      </c>
      <c r="W16" t="n">
        <v>12.3</v>
      </c>
      <c r="X16" t="n">
        <v>0.63</v>
      </c>
      <c r="Y16" t="n">
        <v>2</v>
      </c>
      <c r="Z16" t="n">
        <v>10</v>
      </c>
      <c r="AA16" t="n">
        <v>235.4375475363599</v>
      </c>
      <c r="AB16" t="n">
        <v>322.1360393106331</v>
      </c>
      <c r="AC16" t="n">
        <v>291.3918278396927</v>
      </c>
      <c r="AD16" t="n">
        <v>235437.54753636</v>
      </c>
      <c r="AE16" t="n">
        <v>322136.0393106331</v>
      </c>
      <c r="AF16" t="n">
        <v>4.022095185912662e-06</v>
      </c>
      <c r="AG16" t="n">
        <v>8</v>
      </c>
      <c r="AH16" t="n">
        <v>291391.8278396927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3.0497</v>
      </c>
      <c r="E17" t="n">
        <v>32.79</v>
      </c>
      <c r="F17" t="n">
        <v>29.84</v>
      </c>
      <c r="G17" t="n">
        <v>105.32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347.38</v>
      </c>
      <c r="Q17" t="n">
        <v>772.1900000000001</v>
      </c>
      <c r="R17" t="n">
        <v>126.47</v>
      </c>
      <c r="S17" t="n">
        <v>98.14</v>
      </c>
      <c r="T17" t="n">
        <v>10219.5</v>
      </c>
      <c r="U17" t="n">
        <v>0.78</v>
      </c>
      <c r="V17" t="n">
        <v>0.86</v>
      </c>
      <c r="W17" t="n">
        <v>12.3</v>
      </c>
      <c r="X17" t="n">
        <v>0.59</v>
      </c>
      <c r="Y17" t="n">
        <v>2</v>
      </c>
      <c r="Z17" t="n">
        <v>10</v>
      </c>
      <c r="AA17" t="n">
        <v>233.7016492063149</v>
      </c>
      <c r="AB17" t="n">
        <v>319.7609066330373</v>
      </c>
      <c r="AC17" t="n">
        <v>289.2433744913262</v>
      </c>
      <c r="AD17" t="n">
        <v>233701.6492063149</v>
      </c>
      <c r="AE17" t="n">
        <v>319760.9066330373</v>
      </c>
      <c r="AF17" t="n">
        <v>4.030553572923421e-06</v>
      </c>
      <c r="AG17" t="n">
        <v>8</v>
      </c>
      <c r="AH17" t="n">
        <v>289243.3744913262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3.0557</v>
      </c>
      <c r="E18" t="n">
        <v>32.73</v>
      </c>
      <c r="F18" t="n">
        <v>29.81</v>
      </c>
      <c r="G18" t="n">
        <v>111.79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343.85</v>
      </c>
      <c r="Q18" t="n">
        <v>772.09</v>
      </c>
      <c r="R18" t="n">
        <v>125.51</v>
      </c>
      <c r="S18" t="n">
        <v>98.14</v>
      </c>
      <c r="T18" t="n">
        <v>9741.82</v>
      </c>
      <c r="U18" t="n">
        <v>0.78</v>
      </c>
      <c r="V18" t="n">
        <v>0.86</v>
      </c>
      <c r="W18" t="n">
        <v>12.3</v>
      </c>
      <c r="X18" t="n">
        <v>0.5600000000000001</v>
      </c>
      <c r="Y18" t="n">
        <v>2</v>
      </c>
      <c r="Z18" t="n">
        <v>10</v>
      </c>
      <c r="AA18" t="n">
        <v>231.7779547447966</v>
      </c>
      <c r="AB18" t="n">
        <v>317.1288230033792</v>
      </c>
      <c r="AC18" t="n">
        <v>286.8624932291293</v>
      </c>
      <c r="AD18" t="n">
        <v>231777.9547447966</v>
      </c>
      <c r="AE18" t="n">
        <v>317128.8230033792</v>
      </c>
      <c r="AF18" t="n">
        <v>4.038483310746007e-06</v>
      </c>
      <c r="AG18" t="n">
        <v>8</v>
      </c>
      <c r="AH18" t="n">
        <v>286862.4932291292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3.0641</v>
      </c>
      <c r="E19" t="n">
        <v>32.64</v>
      </c>
      <c r="F19" t="n">
        <v>29.75</v>
      </c>
      <c r="G19" t="n">
        <v>119.02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340.62</v>
      </c>
      <c r="Q19" t="n">
        <v>772.1900000000001</v>
      </c>
      <c r="R19" t="n">
        <v>123.4</v>
      </c>
      <c r="S19" t="n">
        <v>98.14</v>
      </c>
      <c r="T19" t="n">
        <v>8694.41</v>
      </c>
      <c r="U19" t="n">
        <v>0.8</v>
      </c>
      <c r="V19" t="n">
        <v>0.86</v>
      </c>
      <c r="W19" t="n">
        <v>12.3</v>
      </c>
      <c r="X19" t="n">
        <v>0.51</v>
      </c>
      <c r="Y19" t="n">
        <v>2</v>
      </c>
      <c r="Z19" t="n">
        <v>10</v>
      </c>
      <c r="AA19" t="n">
        <v>229.8479220211028</v>
      </c>
      <c r="AB19" t="n">
        <v>314.4880670837884</v>
      </c>
      <c r="AC19" t="n">
        <v>284.4737673481791</v>
      </c>
      <c r="AD19" t="n">
        <v>229847.9220211029</v>
      </c>
      <c r="AE19" t="n">
        <v>314488.0670837884</v>
      </c>
      <c r="AF19" t="n">
        <v>4.049584943697627e-06</v>
      </c>
      <c r="AG19" t="n">
        <v>8</v>
      </c>
      <c r="AH19" t="n">
        <v>284473.7673481791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3.0705</v>
      </c>
      <c r="E20" t="n">
        <v>32.57</v>
      </c>
      <c r="F20" t="n">
        <v>29.72</v>
      </c>
      <c r="G20" t="n">
        <v>127.38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337.86</v>
      </c>
      <c r="Q20" t="n">
        <v>772.17</v>
      </c>
      <c r="R20" t="n">
        <v>122.58</v>
      </c>
      <c r="S20" t="n">
        <v>98.14</v>
      </c>
      <c r="T20" t="n">
        <v>8290</v>
      </c>
      <c r="U20" t="n">
        <v>0.8</v>
      </c>
      <c r="V20" t="n">
        <v>0.86</v>
      </c>
      <c r="W20" t="n">
        <v>12.29</v>
      </c>
      <c r="X20" t="n">
        <v>0.47</v>
      </c>
      <c r="Y20" t="n">
        <v>2</v>
      </c>
      <c r="Z20" t="n">
        <v>10</v>
      </c>
      <c r="AA20" t="n">
        <v>228.2604227251667</v>
      </c>
      <c r="AB20" t="n">
        <v>312.3159805115636</v>
      </c>
      <c r="AC20" t="n">
        <v>282.5089816698642</v>
      </c>
      <c r="AD20" t="n">
        <v>228260.4227251667</v>
      </c>
      <c r="AE20" t="n">
        <v>312315.9805115636</v>
      </c>
      <c r="AF20" t="n">
        <v>4.058043330708385e-06</v>
      </c>
      <c r="AG20" t="n">
        <v>8</v>
      </c>
      <c r="AH20" t="n">
        <v>282508.9816698642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3.0781</v>
      </c>
      <c r="E21" t="n">
        <v>32.49</v>
      </c>
      <c r="F21" t="n">
        <v>29.67</v>
      </c>
      <c r="G21" t="n">
        <v>136.96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332.67</v>
      </c>
      <c r="Q21" t="n">
        <v>772.17</v>
      </c>
      <c r="R21" t="n">
        <v>120.97</v>
      </c>
      <c r="S21" t="n">
        <v>98.14</v>
      </c>
      <c r="T21" t="n">
        <v>7485.85</v>
      </c>
      <c r="U21" t="n">
        <v>0.8100000000000001</v>
      </c>
      <c r="V21" t="n">
        <v>0.87</v>
      </c>
      <c r="W21" t="n">
        <v>12.29</v>
      </c>
      <c r="X21" t="n">
        <v>0.43</v>
      </c>
      <c r="Y21" t="n">
        <v>2</v>
      </c>
      <c r="Z21" t="n">
        <v>10</v>
      </c>
      <c r="AA21" t="n">
        <v>225.5308547007911</v>
      </c>
      <c r="AB21" t="n">
        <v>308.5812651205723</v>
      </c>
      <c r="AC21" t="n">
        <v>279.1307022740819</v>
      </c>
      <c r="AD21" t="n">
        <v>225530.8547007911</v>
      </c>
      <c r="AE21" t="n">
        <v>308581.2651205723</v>
      </c>
      <c r="AF21" t="n">
        <v>4.068087665283661e-06</v>
      </c>
      <c r="AG21" t="n">
        <v>8</v>
      </c>
      <c r="AH21" t="n">
        <v>279130.7022740819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3.0764</v>
      </c>
      <c r="E22" t="n">
        <v>32.51</v>
      </c>
      <c r="F22" t="n">
        <v>29.69</v>
      </c>
      <c r="G22" t="n">
        <v>137.04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331.57</v>
      </c>
      <c r="Q22" t="n">
        <v>772.09</v>
      </c>
      <c r="R22" t="n">
        <v>121.59</v>
      </c>
      <c r="S22" t="n">
        <v>98.14</v>
      </c>
      <c r="T22" t="n">
        <v>7798.05</v>
      </c>
      <c r="U22" t="n">
        <v>0.8100000000000001</v>
      </c>
      <c r="V22" t="n">
        <v>0.86</v>
      </c>
      <c r="W22" t="n">
        <v>12.29</v>
      </c>
      <c r="X22" t="n">
        <v>0.45</v>
      </c>
      <c r="Y22" t="n">
        <v>2</v>
      </c>
      <c r="Z22" t="n">
        <v>10</v>
      </c>
      <c r="AA22" t="n">
        <v>225.1451011590616</v>
      </c>
      <c r="AB22" t="n">
        <v>308.0534601065331</v>
      </c>
      <c r="AC22" t="n">
        <v>278.6532702298035</v>
      </c>
      <c r="AD22" t="n">
        <v>225145.1011590616</v>
      </c>
      <c r="AE22" t="n">
        <v>308053.4601065331</v>
      </c>
      <c r="AF22" t="n">
        <v>4.065840906233928e-06</v>
      </c>
      <c r="AG22" t="n">
        <v>8</v>
      </c>
      <c r="AH22" t="n">
        <v>278653.2702298035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3.083</v>
      </c>
      <c r="E23" t="n">
        <v>32.44</v>
      </c>
      <c r="F23" t="n">
        <v>29.66</v>
      </c>
      <c r="G23" t="n">
        <v>148.28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328.03</v>
      </c>
      <c r="Q23" t="n">
        <v>772.12</v>
      </c>
      <c r="R23" t="n">
        <v>120.37</v>
      </c>
      <c r="S23" t="n">
        <v>98.14</v>
      </c>
      <c r="T23" t="n">
        <v>7193.45</v>
      </c>
      <c r="U23" t="n">
        <v>0.82</v>
      </c>
      <c r="V23" t="n">
        <v>0.87</v>
      </c>
      <c r="W23" t="n">
        <v>12.29</v>
      </c>
      <c r="X23" t="n">
        <v>0.41</v>
      </c>
      <c r="Y23" t="n">
        <v>2</v>
      </c>
      <c r="Z23" t="n">
        <v>10</v>
      </c>
      <c r="AA23" t="n">
        <v>223.2190546797493</v>
      </c>
      <c r="AB23" t="n">
        <v>305.4181583423657</v>
      </c>
      <c r="AC23" t="n">
        <v>276.269477967338</v>
      </c>
      <c r="AD23" t="n">
        <v>223219.0546797494</v>
      </c>
      <c r="AE23" t="n">
        <v>305418.1583423657</v>
      </c>
      <c r="AF23" t="n">
        <v>4.074563617838773e-06</v>
      </c>
      <c r="AG23" t="n">
        <v>8</v>
      </c>
      <c r="AH23" t="n">
        <v>276269.4779673381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3.0834</v>
      </c>
      <c r="E24" t="n">
        <v>32.43</v>
      </c>
      <c r="F24" t="n">
        <v>29.65</v>
      </c>
      <c r="G24" t="n">
        <v>148.26</v>
      </c>
      <c r="H24" t="n">
        <v>2.03</v>
      </c>
      <c r="I24" t="n">
        <v>12</v>
      </c>
      <c r="J24" t="n">
        <v>201.03</v>
      </c>
      <c r="K24" t="n">
        <v>51.39</v>
      </c>
      <c r="L24" t="n">
        <v>23</v>
      </c>
      <c r="M24" t="n">
        <v>10</v>
      </c>
      <c r="N24" t="n">
        <v>41.64</v>
      </c>
      <c r="O24" t="n">
        <v>25027.94</v>
      </c>
      <c r="P24" t="n">
        <v>323.3</v>
      </c>
      <c r="Q24" t="n">
        <v>772.12</v>
      </c>
      <c r="R24" t="n">
        <v>120.3</v>
      </c>
      <c r="S24" t="n">
        <v>98.14</v>
      </c>
      <c r="T24" t="n">
        <v>7157.19</v>
      </c>
      <c r="U24" t="n">
        <v>0.82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221.1058698804202</v>
      </c>
      <c r="AB24" t="n">
        <v>302.5268056727913</v>
      </c>
      <c r="AC24" t="n">
        <v>273.654071938508</v>
      </c>
      <c r="AD24" t="n">
        <v>221105.8698804202</v>
      </c>
      <c r="AE24" t="n">
        <v>302526.8056727913</v>
      </c>
      <c r="AF24" t="n">
        <v>4.075092267026946e-06</v>
      </c>
      <c r="AG24" t="n">
        <v>8</v>
      </c>
      <c r="AH24" t="n">
        <v>273654.071938508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3.0904</v>
      </c>
      <c r="E25" t="n">
        <v>32.36</v>
      </c>
      <c r="F25" t="n">
        <v>29.61</v>
      </c>
      <c r="G25" t="n">
        <v>161.53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8</v>
      </c>
      <c r="N25" t="n">
        <v>42.21</v>
      </c>
      <c r="O25" t="n">
        <v>25222.04</v>
      </c>
      <c r="P25" t="n">
        <v>322.36</v>
      </c>
      <c r="Q25" t="n">
        <v>772.11</v>
      </c>
      <c r="R25" t="n">
        <v>118.97</v>
      </c>
      <c r="S25" t="n">
        <v>98.14</v>
      </c>
      <c r="T25" t="n">
        <v>6497.07</v>
      </c>
      <c r="U25" t="n">
        <v>0.82</v>
      </c>
      <c r="V25" t="n">
        <v>0.87</v>
      </c>
      <c r="W25" t="n">
        <v>12.29</v>
      </c>
      <c r="X25" t="n">
        <v>0.37</v>
      </c>
      <c r="Y25" t="n">
        <v>2</v>
      </c>
      <c r="Z25" t="n">
        <v>10</v>
      </c>
      <c r="AA25" t="n">
        <v>220.3118296164863</v>
      </c>
      <c r="AB25" t="n">
        <v>301.4403647530933</v>
      </c>
      <c r="AC25" t="n">
        <v>272.6713194153563</v>
      </c>
      <c r="AD25" t="n">
        <v>220311.8296164863</v>
      </c>
      <c r="AE25" t="n">
        <v>301440.3647530933</v>
      </c>
      <c r="AF25" t="n">
        <v>4.084343627819962e-06</v>
      </c>
      <c r="AG25" t="n">
        <v>8</v>
      </c>
      <c r="AH25" t="n">
        <v>272671.3194153563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3.0885</v>
      </c>
      <c r="E26" t="n">
        <v>32.38</v>
      </c>
      <c r="F26" t="n">
        <v>29.63</v>
      </c>
      <c r="G26" t="n">
        <v>161.63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321</v>
      </c>
      <c r="Q26" t="n">
        <v>772.11</v>
      </c>
      <c r="R26" t="n">
        <v>119.33</v>
      </c>
      <c r="S26" t="n">
        <v>98.14</v>
      </c>
      <c r="T26" t="n">
        <v>6680.18</v>
      </c>
      <c r="U26" t="n">
        <v>0.82</v>
      </c>
      <c r="V26" t="n">
        <v>0.87</v>
      </c>
      <c r="W26" t="n">
        <v>12.3</v>
      </c>
      <c r="X26" t="n">
        <v>0.39</v>
      </c>
      <c r="Y26" t="n">
        <v>2</v>
      </c>
      <c r="Z26" t="n">
        <v>10</v>
      </c>
      <c r="AA26" t="n">
        <v>219.8203944022811</v>
      </c>
      <c r="AB26" t="n">
        <v>300.7679614124266</v>
      </c>
      <c r="AC26" t="n">
        <v>272.0630893057986</v>
      </c>
      <c r="AD26" t="n">
        <v>219820.3944022811</v>
      </c>
      <c r="AE26" t="n">
        <v>300767.9614124267</v>
      </c>
      <c r="AF26" t="n">
        <v>4.081832544176143e-06</v>
      </c>
      <c r="AG26" t="n">
        <v>8</v>
      </c>
      <c r="AH26" t="n">
        <v>272063.0893057986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3.0888</v>
      </c>
      <c r="E27" t="n">
        <v>32.38</v>
      </c>
      <c r="F27" t="n">
        <v>29.63</v>
      </c>
      <c r="G27" t="n">
        <v>161.62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321.11</v>
      </c>
      <c r="Q27" t="n">
        <v>772.16</v>
      </c>
      <c r="R27" t="n">
        <v>119.18</v>
      </c>
      <c r="S27" t="n">
        <v>98.14</v>
      </c>
      <c r="T27" t="n">
        <v>6601.3</v>
      </c>
      <c r="U27" t="n">
        <v>0.82</v>
      </c>
      <c r="V27" t="n">
        <v>0.87</v>
      </c>
      <c r="W27" t="n">
        <v>12.3</v>
      </c>
      <c r="X27" t="n">
        <v>0.38</v>
      </c>
      <c r="Y27" t="n">
        <v>2</v>
      </c>
      <c r="Z27" t="n">
        <v>10</v>
      </c>
      <c r="AA27" t="n">
        <v>219.853578814304</v>
      </c>
      <c r="AB27" t="n">
        <v>300.8133657889493</v>
      </c>
      <c r="AC27" t="n">
        <v>272.1041603523514</v>
      </c>
      <c r="AD27" t="n">
        <v>219853.578814304</v>
      </c>
      <c r="AE27" t="n">
        <v>300813.3657889494</v>
      </c>
      <c r="AF27" t="n">
        <v>4.082229031067273e-06</v>
      </c>
      <c r="AG27" t="n">
        <v>8</v>
      </c>
      <c r="AH27" t="n">
        <v>272104.1603523514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3.0885</v>
      </c>
      <c r="E28" t="n">
        <v>32.38</v>
      </c>
      <c r="F28" t="n">
        <v>29.63</v>
      </c>
      <c r="G28" t="n">
        <v>161.64</v>
      </c>
      <c r="H28" t="n">
        <v>2.31</v>
      </c>
      <c r="I28" t="n">
        <v>11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322.47</v>
      </c>
      <c r="Q28" t="n">
        <v>772.22</v>
      </c>
      <c r="R28" t="n">
        <v>119.25</v>
      </c>
      <c r="S28" t="n">
        <v>98.14</v>
      </c>
      <c r="T28" t="n">
        <v>6637.4</v>
      </c>
      <c r="U28" t="n">
        <v>0.82</v>
      </c>
      <c r="V28" t="n">
        <v>0.87</v>
      </c>
      <c r="W28" t="n">
        <v>12.3</v>
      </c>
      <c r="X28" t="n">
        <v>0.39</v>
      </c>
      <c r="Y28" t="n">
        <v>2</v>
      </c>
      <c r="Z28" t="n">
        <v>10</v>
      </c>
      <c r="AA28" t="n">
        <v>220.4679319685293</v>
      </c>
      <c r="AB28" t="n">
        <v>301.6539508779081</v>
      </c>
      <c r="AC28" t="n">
        <v>272.8645211801888</v>
      </c>
      <c r="AD28" t="n">
        <v>220467.9319685292</v>
      </c>
      <c r="AE28" t="n">
        <v>301653.9508779082</v>
      </c>
      <c r="AF28" t="n">
        <v>4.081832544176143e-06</v>
      </c>
      <c r="AG28" t="n">
        <v>8</v>
      </c>
      <c r="AH28" t="n">
        <v>272864.5211801888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2.6284</v>
      </c>
      <c r="E2" t="n">
        <v>38.05</v>
      </c>
      <c r="F2" t="n">
        <v>34.59</v>
      </c>
      <c r="G2" t="n">
        <v>14.82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138</v>
      </c>
      <c r="N2" t="n">
        <v>5.51</v>
      </c>
      <c r="O2" t="n">
        <v>6564.78</v>
      </c>
      <c r="P2" t="n">
        <v>192.02</v>
      </c>
      <c r="Q2" t="n">
        <v>773.3</v>
      </c>
      <c r="R2" t="n">
        <v>284.61</v>
      </c>
      <c r="S2" t="n">
        <v>98.14</v>
      </c>
      <c r="T2" t="n">
        <v>88672.66</v>
      </c>
      <c r="U2" t="n">
        <v>0.34</v>
      </c>
      <c r="V2" t="n">
        <v>0.74</v>
      </c>
      <c r="W2" t="n">
        <v>12.5</v>
      </c>
      <c r="X2" t="n">
        <v>5.32</v>
      </c>
      <c r="Y2" t="n">
        <v>2</v>
      </c>
      <c r="Z2" t="n">
        <v>10</v>
      </c>
      <c r="AA2" t="n">
        <v>178.1293978925888</v>
      </c>
      <c r="AB2" t="n">
        <v>243.7245007109379</v>
      </c>
      <c r="AC2" t="n">
        <v>220.4637764326418</v>
      </c>
      <c r="AD2" t="n">
        <v>178129.3978925888</v>
      </c>
      <c r="AE2" t="n">
        <v>243724.5007109379</v>
      </c>
      <c r="AF2" t="n">
        <v>3.690254651040157e-06</v>
      </c>
      <c r="AG2" t="n">
        <v>9</v>
      </c>
      <c r="AH2" t="n">
        <v>220463.7764326418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2.9449</v>
      </c>
      <c r="E3" t="n">
        <v>33.96</v>
      </c>
      <c r="F3" t="n">
        <v>31.48</v>
      </c>
      <c r="G3" t="n">
        <v>31.48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162.95</v>
      </c>
      <c r="Q3" t="n">
        <v>772.51</v>
      </c>
      <c r="R3" t="n">
        <v>180.55</v>
      </c>
      <c r="S3" t="n">
        <v>98.14</v>
      </c>
      <c r="T3" t="n">
        <v>37044.23</v>
      </c>
      <c r="U3" t="n">
        <v>0.54</v>
      </c>
      <c r="V3" t="n">
        <v>0.82</v>
      </c>
      <c r="W3" t="n">
        <v>12.38</v>
      </c>
      <c r="X3" t="n">
        <v>2.22</v>
      </c>
      <c r="Y3" t="n">
        <v>2</v>
      </c>
      <c r="Z3" t="n">
        <v>10</v>
      </c>
      <c r="AA3" t="n">
        <v>144.506428619602</v>
      </c>
      <c r="AB3" t="n">
        <v>197.720070810945</v>
      </c>
      <c r="AC3" t="n">
        <v>178.8499447546668</v>
      </c>
      <c r="AD3" t="n">
        <v>144506.428619602</v>
      </c>
      <c r="AE3" t="n">
        <v>197720.070810945</v>
      </c>
      <c r="AF3" t="n">
        <v>4.134618369292405e-06</v>
      </c>
      <c r="AG3" t="n">
        <v>8</v>
      </c>
      <c r="AH3" t="n">
        <v>178849.9447546668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3.0301</v>
      </c>
      <c r="E4" t="n">
        <v>33</v>
      </c>
      <c r="F4" t="n">
        <v>30.77</v>
      </c>
      <c r="G4" t="n">
        <v>46.15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149.94</v>
      </c>
      <c r="Q4" t="n">
        <v>772.67</v>
      </c>
      <c r="R4" t="n">
        <v>155.62</v>
      </c>
      <c r="S4" t="n">
        <v>98.14</v>
      </c>
      <c r="T4" t="n">
        <v>24676.13</v>
      </c>
      <c r="U4" t="n">
        <v>0.63</v>
      </c>
      <c r="V4" t="n">
        <v>0.83</v>
      </c>
      <c r="W4" t="n">
        <v>12.39</v>
      </c>
      <c r="X4" t="n">
        <v>1.51</v>
      </c>
      <c r="Y4" t="n">
        <v>2</v>
      </c>
      <c r="Z4" t="n">
        <v>10</v>
      </c>
      <c r="AA4" t="n">
        <v>136.0575977669605</v>
      </c>
      <c r="AB4" t="n">
        <v>186.1600077022559</v>
      </c>
      <c r="AC4" t="n">
        <v>168.3931578444168</v>
      </c>
      <c r="AD4" t="n">
        <v>136057.5977669605</v>
      </c>
      <c r="AE4" t="n">
        <v>186160.0077022559</v>
      </c>
      <c r="AF4" t="n">
        <v>4.254238555058887e-06</v>
      </c>
      <c r="AG4" t="n">
        <v>8</v>
      </c>
      <c r="AH4" t="n">
        <v>168393.1578444168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3.0279</v>
      </c>
      <c r="E5" t="n">
        <v>33.03</v>
      </c>
      <c r="F5" t="n">
        <v>30.79</v>
      </c>
      <c r="G5" t="n">
        <v>46.18</v>
      </c>
      <c r="H5" t="n">
        <v>1.27</v>
      </c>
      <c r="I5" t="n">
        <v>40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152.96</v>
      </c>
      <c r="Q5" t="n">
        <v>772.79</v>
      </c>
      <c r="R5" t="n">
        <v>156.19</v>
      </c>
      <c r="S5" t="n">
        <v>98.14</v>
      </c>
      <c r="T5" t="n">
        <v>24965.48</v>
      </c>
      <c r="U5" t="n">
        <v>0.63</v>
      </c>
      <c r="V5" t="n">
        <v>0.83</v>
      </c>
      <c r="W5" t="n">
        <v>12.39</v>
      </c>
      <c r="X5" t="n">
        <v>1.54</v>
      </c>
      <c r="Y5" t="n">
        <v>2</v>
      </c>
      <c r="Z5" t="n">
        <v>10</v>
      </c>
      <c r="AA5" t="n">
        <v>137.4762815047597</v>
      </c>
      <c r="AB5" t="n">
        <v>188.1011133802211</v>
      </c>
      <c r="AC5" t="n">
        <v>170.1490071208364</v>
      </c>
      <c r="AD5" t="n">
        <v>137476.2815047597</v>
      </c>
      <c r="AE5" t="n">
        <v>188101.113380221</v>
      </c>
      <c r="AF5" t="n">
        <v>4.251149770919377e-06</v>
      </c>
      <c r="AG5" t="n">
        <v>8</v>
      </c>
      <c r="AH5" t="n">
        <v>170149.0071208364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42.69</v>
      </c>
      <c r="G2" t="n">
        <v>7.45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472.64</v>
      </c>
      <c r="Q2" t="n">
        <v>774.35</v>
      </c>
      <c r="R2" t="n">
        <v>555</v>
      </c>
      <c r="S2" t="n">
        <v>98.14</v>
      </c>
      <c r="T2" t="n">
        <v>222845.87</v>
      </c>
      <c r="U2" t="n">
        <v>0.18</v>
      </c>
      <c r="V2" t="n">
        <v>0.6</v>
      </c>
      <c r="W2" t="n">
        <v>12.84</v>
      </c>
      <c r="X2" t="n">
        <v>13.4</v>
      </c>
      <c r="Y2" t="n">
        <v>2</v>
      </c>
      <c r="Z2" t="n">
        <v>10</v>
      </c>
      <c r="AA2" t="n">
        <v>475.0519874789917</v>
      </c>
      <c r="AB2" t="n">
        <v>649.9870870833166</v>
      </c>
      <c r="AC2" t="n">
        <v>587.9532317546905</v>
      </c>
      <c r="AD2" t="n">
        <v>475051.9874789917</v>
      </c>
      <c r="AE2" t="n">
        <v>649987.0870833166</v>
      </c>
      <c r="AF2" t="n">
        <v>2.470295008009196e-06</v>
      </c>
      <c r="AG2" t="n">
        <v>12</v>
      </c>
      <c r="AH2" t="n">
        <v>587953.2317546905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34.45</v>
      </c>
      <c r="G3" t="n">
        <v>14.98</v>
      </c>
      <c r="H3" t="n">
        <v>0.26</v>
      </c>
      <c r="I3" t="n">
        <v>138</v>
      </c>
      <c r="J3" t="n">
        <v>134.55</v>
      </c>
      <c r="K3" t="n">
        <v>46.47</v>
      </c>
      <c r="L3" t="n">
        <v>2</v>
      </c>
      <c r="M3" t="n">
        <v>136</v>
      </c>
      <c r="N3" t="n">
        <v>21.09</v>
      </c>
      <c r="O3" t="n">
        <v>16828.84</v>
      </c>
      <c r="P3" t="n">
        <v>378.81</v>
      </c>
      <c r="Q3" t="n">
        <v>772.88</v>
      </c>
      <c r="R3" t="n">
        <v>279.68</v>
      </c>
      <c r="S3" t="n">
        <v>98.14</v>
      </c>
      <c r="T3" t="n">
        <v>86219.03</v>
      </c>
      <c r="U3" t="n">
        <v>0.35</v>
      </c>
      <c r="V3" t="n">
        <v>0.75</v>
      </c>
      <c r="W3" t="n">
        <v>12.5</v>
      </c>
      <c r="X3" t="n">
        <v>5.19</v>
      </c>
      <c r="Y3" t="n">
        <v>2</v>
      </c>
      <c r="Z3" t="n">
        <v>10</v>
      </c>
      <c r="AA3" t="n">
        <v>298.119466900767</v>
      </c>
      <c r="AB3" t="n">
        <v>407.9002067162812</v>
      </c>
      <c r="AC3" t="n">
        <v>368.9707834788142</v>
      </c>
      <c r="AD3" t="n">
        <v>298119.4669007669</v>
      </c>
      <c r="AE3" t="n">
        <v>407900.2067162812</v>
      </c>
      <c r="AF3" t="n">
        <v>3.317620800201536e-06</v>
      </c>
      <c r="AG3" t="n">
        <v>9</v>
      </c>
      <c r="AH3" t="n">
        <v>368970.7834788142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2.7042</v>
      </c>
      <c r="E4" t="n">
        <v>36.98</v>
      </c>
      <c r="F4" t="n">
        <v>32.46</v>
      </c>
      <c r="G4" t="n">
        <v>22.65</v>
      </c>
      <c r="H4" t="n">
        <v>0.39</v>
      </c>
      <c r="I4" t="n">
        <v>86</v>
      </c>
      <c r="J4" t="n">
        <v>135.9</v>
      </c>
      <c r="K4" t="n">
        <v>46.47</v>
      </c>
      <c r="L4" t="n">
        <v>3</v>
      </c>
      <c r="M4" t="n">
        <v>84</v>
      </c>
      <c r="N4" t="n">
        <v>21.43</v>
      </c>
      <c r="O4" t="n">
        <v>16994.64</v>
      </c>
      <c r="P4" t="n">
        <v>353.42</v>
      </c>
      <c r="Q4" t="n">
        <v>772.8</v>
      </c>
      <c r="R4" t="n">
        <v>213.61</v>
      </c>
      <c r="S4" t="n">
        <v>98.14</v>
      </c>
      <c r="T4" t="n">
        <v>53441.08</v>
      </c>
      <c r="U4" t="n">
        <v>0.46</v>
      </c>
      <c r="V4" t="n">
        <v>0.79</v>
      </c>
      <c r="W4" t="n">
        <v>12.41</v>
      </c>
      <c r="X4" t="n">
        <v>3.2</v>
      </c>
      <c r="Y4" t="n">
        <v>2</v>
      </c>
      <c r="Z4" t="n">
        <v>10</v>
      </c>
      <c r="AA4" t="n">
        <v>264.970986516514</v>
      </c>
      <c r="AB4" t="n">
        <v>362.5449934468033</v>
      </c>
      <c r="AC4" t="n">
        <v>327.9442081073337</v>
      </c>
      <c r="AD4" t="n">
        <v>264970.986516514</v>
      </c>
      <c r="AE4" t="n">
        <v>362544.9934468033</v>
      </c>
      <c r="AF4" t="n">
        <v>3.623242263198172e-06</v>
      </c>
      <c r="AG4" t="n">
        <v>9</v>
      </c>
      <c r="AH4" t="n">
        <v>327944.2081073337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2.8271</v>
      </c>
      <c r="E5" t="n">
        <v>35.37</v>
      </c>
      <c r="F5" t="n">
        <v>31.5</v>
      </c>
      <c r="G5" t="n">
        <v>30.49</v>
      </c>
      <c r="H5" t="n">
        <v>0.52</v>
      </c>
      <c r="I5" t="n">
        <v>62</v>
      </c>
      <c r="J5" t="n">
        <v>137.25</v>
      </c>
      <c r="K5" t="n">
        <v>46.47</v>
      </c>
      <c r="L5" t="n">
        <v>4</v>
      </c>
      <c r="M5" t="n">
        <v>60</v>
      </c>
      <c r="N5" t="n">
        <v>21.78</v>
      </c>
      <c r="O5" t="n">
        <v>17160.92</v>
      </c>
      <c r="P5" t="n">
        <v>339.4</v>
      </c>
      <c r="Q5" t="n">
        <v>772.4299999999999</v>
      </c>
      <c r="R5" t="n">
        <v>182.03</v>
      </c>
      <c r="S5" t="n">
        <v>98.14</v>
      </c>
      <c r="T5" t="n">
        <v>37773.02</v>
      </c>
      <c r="U5" t="n">
        <v>0.54</v>
      </c>
      <c r="V5" t="n">
        <v>0.8100000000000001</v>
      </c>
      <c r="W5" t="n">
        <v>12.36</v>
      </c>
      <c r="X5" t="n">
        <v>2.25</v>
      </c>
      <c r="Y5" t="n">
        <v>2</v>
      </c>
      <c r="Z5" t="n">
        <v>10</v>
      </c>
      <c r="AA5" t="n">
        <v>241.6691830804221</v>
      </c>
      <c r="AB5" t="n">
        <v>330.662437982372</v>
      </c>
      <c r="AC5" t="n">
        <v>299.1044789890792</v>
      </c>
      <c r="AD5" t="n">
        <v>241669.1830804221</v>
      </c>
      <c r="AE5" t="n">
        <v>330662.437982372</v>
      </c>
      <c r="AF5" t="n">
        <v>3.787910732300699e-06</v>
      </c>
      <c r="AG5" t="n">
        <v>8</v>
      </c>
      <c r="AH5" t="n">
        <v>299104.4789890792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2.8926</v>
      </c>
      <c r="E6" t="n">
        <v>34.57</v>
      </c>
      <c r="F6" t="n">
        <v>31.06</v>
      </c>
      <c r="G6" t="n">
        <v>38.03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331.12</v>
      </c>
      <c r="Q6" t="n">
        <v>772.29</v>
      </c>
      <c r="R6" t="n">
        <v>167.05</v>
      </c>
      <c r="S6" t="n">
        <v>98.14</v>
      </c>
      <c r="T6" t="n">
        <v>30349.97</v>
      </c>
      <c r="U6" t="n">
        <v>0.59</v>
      </c>
      <c r="V6" t="n">
        <v>0.83</v>
      </c>
      <c r="W6" t="n">
        <v>12.35</v>
      </c>
      <c r="X6" t="n">
        <v>1.81</v>
      </c>
      <c r="Y6" t="n">
        <v>2</v>
      </c>
      <c r="Z6" t="n">
        <v>10</v>
      </c>
      <c r="AA6" t="n">
        <v>233.4794608706962</v>
      </c>
      <c r="AB6" t="n">
        <v>319.4568987499864</v>
      </c>
      <c r="AC6" t="n">
        <v>288.9683806939558</v>
      </c>
      <c r="AD6" t="n">
        <v>233479.4608706962</v>
      </c>
      <c r="AE6" t="n">
        <v>319456.8987499864</v>
      </c>
      <c r="AF6" t="n">
        <v>3.875671389145415e-06</v>
      </c>
      <c r="AG6" t="n">
        <v>8</v>
      </c>
      <c r="AH6" t="n">
        <v>288968.3806939558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2.9426</v>
      </c>
      <c r="E7" t="n">
        <v>33.98</v>
      </c>
      <c r="F7" t="n">
        <v>30.71</v>
      </c>
      <c r="G7" t="n">
        <v>46.07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323.76</v>
      </c>
      <c r="Q7" t="n">
        <v>772.37</v>
      </c>
      <c r="R7" t="n">
        <v>155.39</v>
      </c>
      <c r="S7" t="n">
        <v>98.14</v>
      </c>
      <c r="T7" t="n">
        <v>24561.94</v>
      </c>
      <c r="U7" t="n">
        <v>0.63</v>
      </c>
      <c r="V7" t="n">
        <v>0.84</v>
      </c>
      <c r="W7" t="n">
        <v>12.34</v>
      </c>
      <c r="X7" t="n">
        <v>1.46</v>
      </c>
      <c r="Y7" t="n">
        <v>2</v>
      </c>
      <c r="Z7" t="n">
        <v>10</v>
      </c>
      <c r="AA7" t="n">
        <v>226.9855122640363</v>
      </c>
      <c r="AB7" t="n">
        <v>310.5715917735657</v>
      </c>
      <c r="AC7" t="n">
        <v>280.9310749447553</v>
      </c>
      <c r="AD7" t="n">
        <v>226985.5122640363</v>
      </c>
      <c r="AE7" t="n">
        <v>310571.5917735657</v>
      </c>
      <c r="AF7" t="n">
        <v>3.942664256965808e-06</v>
      </c>
      <c r="AG7" t="n">
        <v>8</v>
      </c>
      <c r="AH7" t="n">
        <v>280931.0749447553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2.9761</v>
      </c>
      <c r="E8" t="n">
        <v>33.6</v>
      </c>
      <c r="F8" t="n">
        <v>30.5</v>
      </c>
      <c r="G8" t="n">
        <v>53.81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317.43</v>
      </c>
      <c r="Q8" t="n">
        <v>772.3200000000001</v>
      </c>
      <c r="R8" t="n">
        <v>148.22</v>
      </c>
      <c r="S8" t="n">
        <v>98.14</v>
      </c>
      <c r="T8" t="n">
        <v>21008.71</v>
      </c>
      <c r="U8" t="n">
        <v>0.66</v>
      </c>
      <c r="V8" t="n">
        <v>0.84</v>
      </c>
      <c r="W8" t="n">
        <v>12.33</v>
      </c>
      <c r="X8" t="n">
        <v>1.25</v>
      </c>
      <c r="Y8" t="n">
        <v>2</v>
      </c>
      <c r="Z8" t="n">
        <v>10</v>
      </c>
      <c r="AA8" t="n">
        <v>222.129345986949</v>
      </c>
      <c r="AB8" t="n">
        <v>303.9271708343224</v>
      </c>
      <c r="AC8" t="n">
        <v>274.9207882144478</v>
      </c>
      <c r="AD8" t="n">
        <v>222129.345986949</v>
      </c>
      <c r="AE8" t="n">
        <v>303927.1708343224</v>
      </c>
      <c r="AF8" t="n">
        <v>3.987549478405473e-06</v>
      </c>
      <c r="AG8" t="n">
        <v>8</v>
      </c>
      <c r="AH8" t="n">
        <v>274920.7882144478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3.0063</v>
      </c>
      <c r="E9" t="n">
        <v>33.26</v>
      </c>
      <c r="F9" t="n">
        <v>30.29</v>
      </c>
      <c r="G9" t="n">
        <v>62.68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311.66</v>
      </c>
      <c r="Q9" t="n">
        <v>772.21</v>
      </c>
      <c r="R9" t="n">
        <v>141.55</v>
      </c>
      <c r="S9" t="n">
        <v>98.14</v>
      </c>
      <c r="T9" t="n">
        <v>17699.52</v>
      </c>
      <c r="U9" t="n">
        <v>0.6899999999999999</v>
      </c>
      <c r="V9" t="n">
        <v>0.85</v>
      </c>
      <c r="W9" t="n">
        <v>12.32</v>
      </c>
      <c r="X9" t="n">
        <v>1.04</v>
      </c>
      <c r="Y9" t="n">
        <v>2</v>
      </c>
      <c r="Z9" t="n">
        <v>10</v>
      </c>
      <c r="AA9" t="n">
        <v>217.8053920941466</v>
      </c>
      <c r="AB9" t="n">
        <v>298.0109463588104</v>
      </c>
      <c r="AC9" t="n">
        <v>269.5691998994036</v>
      </c>
      <c r="AD9" t="n">
        <v>217805.3920941465</v>
      </c>
      <c r="AE9" t="n">
        <v>298010.9463588104</v>
      </c>
      <c r="AF9" t="n">
        <v>4.02801317056899e-06</v>
      </c>
      <c r="AG9" t="n">
        <v>8</v>
      </c>
      <c r="AH9" t="n">
        <v>269569.1998994036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3.0232</v>
      </c>
      <c r="E10" t="n">
        <v>33.08</v>
      </c>
      <c r="F10" t="n">
        <v>30.19</v>
      </c>
      <c r="G10" t="n">
        <v>69.67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307.08</v>
      </c>
      <c r="Q10" t="n">
        <v>772.1799999999999</v>
      </c>
      <c r="R10" t="n">
        <v>138.11</v>
      </c>
      <c r="S10" t="n">
        <v>98.14</v>
      </c>
      <c r="T10" t="n">
        <v>15993.53</v>
      </c>
      <c r="U10" t="n">
        <v>0.71</v>
      </c>
      <c r="V10" t="n">
        <v>0.85</v>
      </c>
      <c r="W10" t="n">
        <v>12.31</v>
      </c>
      <c r="X10" t="n">
        <v>0.9399999999999999</v>
      </c>
      <c r="Y10" t="n">
        <v>2</v>
      </c>
      <c r="Z10" t="n">
        <v>10</v>
      </c>
      <c r="AA10" t="n">
        <v>214.8239317489101</v>
      </c>
      <c r="AB10" t="n">
        <v>293.9315807817127</v>
      </c>
      <c r="AC10" t="n">
        <v>265.8791632475572</v>
      </c>
      <c r="AD10" t="n">
        <v>214823.9317489101</v>
      </c>
      <c r="AE10" t="n">
        <v>293931.5807817127</v>
      </c>
      <c r="AF10" t="n">
        <v>4.050656759892284e-06</v>
      </c>
      <c r="AG10" t="n">
        <v>8</v>
      </c>
      <c r="AH10" t="n">
        <v>265879.1632475572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3.0418</v>
      </c>
      <c r="E11" t="n">
        <v>32.88</v>
      </c>
      <c r="F11" t="n">
        <v>30.07</v>
      </c>
      <c r="G11" t="n">
        <v>78.44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302.09</v>
      </c>
      <c r="Q11" t="n">
        <v>772.16</v>
      </c>
      <c r="R11" t="n">
        <v>134.06</v>
      </c>
      <c r="S11" t="n">
        <v>98.14</v>
      </c>
      <c r="T11" t="n">
        <v>13984.08</v>
      </c>
      <c r="U11" t="n">
        <v>0.73</v>
      </c>
      <c r="V11" t="n">
        <v>0.85</v>
      </c>
      <c r="W11" t="n">
        <v>12.31</v>
      </c>
      <c r="X11" t="n">
        <v>0.82</v>
      </c>
      <c r="Y11" t="n">
        <v>2</v>
      </c>
      <c r="Z11" t="n">
        <v>10</v>
      </c>
      <c r="AA11" t="n">
        <v>211.5987143457928</v>
      </c>
      <c r="AB11" t="n">
        <v>289.5186960442201</v>
      </c>
      <c r="AC11" t="n">
        <v>261.8874380358869</v>
      </c>
      <c r="AD11" t="n">
        <v>211598.7143457928</v>
      </c>
      <c r="AE11" t="n">
        <v>289518.6960442201</v>
      </c>
      <c r="AF11" t="n">
        <v>4.075578106721469e-06</v>
      </c>
      <c r="AG11" t="n">
        <v>8</v>
      </c>
      <c r="AH11" t="n">
        <v>261887.4380358869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3.0518</v>
      </c>
      <c r="E12" t="n">
        <v>32.77</v>
      </c>
      <c r="F12" t="n">
        <v>30.02</v>
      </c>
      <c r="G12" t="n">
        <v>85.76000000000001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297.54</v>
      </c>
      <c r="Q12" t="n">
        <v>772.22</v>
      </c>
      <c r="R12" t="n">
        <v>132.09</v>
      </c>
      <c r="S12" t="n">
        <v>98.14</v>
      </c>
      <c r="T12" t="n">
        <v>13008.12</v>
      </c>
      <c r="U12" t="n">
        <v>0.74</v>
      </c>
      <c r="V12" t="n">
        <v>0.86</v>
      </c>
      <c r="W12" t="n">
        <v>12.31</v>
      </c>
      <c r="X12" t="n">
        <v>0.77</v>
      </c>
      <c r="Y12" t="n">
        <v>2</v>
      </c>
      <c r="Z12" t="n">
        <v>10</v>
      </c>
      <c r="AA12" t="n">
        <v>209.0555992618354</v>
      </c>
      <c r="AB12" t="n">
        <v>286.039093792032</v>
      </c>
      <c r="AC12" t="n">
        <v>258.7399241389941</v>
      </c>
      <c r="AD12" t="n">
        <v>209055.5992618354</v>
      </c>
      <c r="AE12" t="n">
        <v>286039.093792032</v>
      </c>
      <c r="AF12" t="n">
        <v>4.088976680285548e-06</v>
      </c>
      <c r="AG12" t="n">
        <v>8</v>
      </c>
      <c r="AH12" t="n">
        <v>258739.9241389941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3.0667</v>
      </c>
      <c r="E13" t="n">
        <v>32.61</v>
      </c>
      <c r="F13" t="n">
        <v>29.91</v>
      </c>
      <c r="G13" t="n">
        <v>94.45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291.51</v>
      </c>
      <c r="Q13" t="n">
        <v>772.15</v>
      </c>
      <c r="R13" t="n">
        <v>129.01</v>
      </c>
      <c r="S13" t="n">
        <v>98.14</v>
      </c>
      <c r="T13" t="n">
        <v>11476.19</v>
      </c>
      <c r="U13" t="n">
        <v>0.76</v>
      </c>
      <c r="V13" t="n">
        <v>0.86</v>
      </c>
      <c r="W13" t="n">
        <v>12.3</v>
      </c>
      <c r="X13" t="n">
        <v>0.66</v>
      </c>
      <c r="Y13" t="n">
        <v>2</v>
      </c>
      <c r="Z13" t="n">
        <v>10</v>
      </c>
      <c r="AA13" t="n">
        <v>205.6125415282203</v>
      </c>
      <c r="AB13" t="n">
        <v>281.3281503039154</v>
      </c>
      <c r="AC13" t="n">
        <v>254.4785864855311</v>
      </c>
      <c r="AD13" t="n">
        <v>205612.5415282203</v>
      </c>
      <c r="AE13" t="n">
        <v>281328.1503039154</v>
      </c>
      <c r="AF13" t="n">
        <v>4.108940554896025e-06</v>
      </c>
      <c r="AG13" t="n">
        <v>8</v>
      </c>
      <c r="AH13" t="n">
        <v>254478.5864855312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3.0773</v>
      </c>
      <c r="E14" t="n">
        <v>32.5</v>
      </c>
      <c r="F14" t="n">
        <v>29.85</v>
      </c>
      <c r="G14" t="n">
        <v>105.36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286.7</v>
      </c>
      <c r="Q14" t="n">
        <v>772.14</v>
      </c>
      <c r="R14" t="n">
        <v>127</v>
      </c>
      <c r="S14" t="n">
        <v>98.14</v>
      </c>
      <c r="T14" t="n">
        <v>10484.19</v>
      </c>
      <c r="U14" t="n">
        <v>0.77</v>
      </c>
      <c r="V14" t="n">
        <v>0.86</v>
      </c>
      <c r="W14" t="n">
        <v>12.29</v>
      </c>
      <c r="X14" t="n">
        <v>0.6</v>
      </c>
      <c r="Y14" t="n">
        <v>2</v>
      </c>
      <c r="Z14" t="n">
        <v>10</v>
      </c>
      <c r="AA14" t="n">
        <v>202.9621871856849</v>
      </c>
      <c r="AB14" t="n">
        <v>277.7018185670788</v>
      </c>
      <c r="AC14" t="n">
        <v>251.1983467600685</v>
      </c>
      <c r="AD14" t="n">
        <v>202962.1871856849</v>
      </c>
      <c r="AE14" t="n">
        <v>277701.8185670788</v>
      </c>
      <c r="AF14" t="n">
        <v>4.123143042873949e-06</v>
      </c>
      <c r="AG14" t="n">
        <v>8</v>
      </c>
      <c r="AH14" t="n">
        <v>251198.3467600685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3.0843</v>
      </c>
      <c r="E15" t="n">
        <v>32.42</v>
      </c>
      <c r="F15" t="n">
        <v>29.81</v>
      </c>
      <c r="G15" t="n">
        <v>111.77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282.57</v>
      </c>
      <c r="Q15" t="n">
        <v>772.23</v>
      </c>
      <c r="R15" t="n">
        <v>125.35</v>
      </c>
      <c r="S15" t="n">
        <v>98.14</v>
      </c>
      <c r="T15" t="n">
        <v>9662.34</v>
      </c>
      <c r="U15" t="n">
        <v>0.78</v>
      </c>
      <c r="V15" t="n">
        <v>0.86</v>
      </c>
      <c r="W15" t="n">
        <v>12.3</v>
      </c>
      <c r="X15" t="n">
        <v>0.5600000000000001</v>
      </c>
      <c r="Y15" t="n">
        <v>2</v>
      </c>
      <c r="Z15" t="n">
        <v>10</v>
      </c>
      <c r="AA15" t="n">
        <v>200.8011321752199</v>
      </c>
      <c r="AB15" t="n">
        <v>274.7449677627437</v>
      </c>
      <c r="AC15" t="n">
        <v>248.5236936465321</v>
      </c>
      <c r="AD15" t="n">
        <v>200801.1321752199</v>
      </c>
      <c r="AE15" t="n">
        <v>274744.9677627436</v>
      </c>
      <c r="AF15" t="n">
        <v>4.132522044368804e-06</v>
      </c>
      <c r="AG15" t="n">
        <v>8</v>
      </c>
      <c r="AH15" t="n">
        <v>248523.6936465321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3.0913</v>
      </c>
      <c r="E16" t="n">
        <v>32.35</v>
      </c>
      <c r="F16" t="n">
        <v>29.76</v>
      </c>
      <c r="G16" t="n">
        <v>119.04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13</v>
      </c>
      <c r="N16" t="n">
        <v>25.88</v>
      </c>
      <c r="O16" t="n">
        <v>19023.66</v>
      </c>
      <c r="P16" t="n">
        <v>277.22</v>
      </c>
      <c r="Q16" t="n">
        <v>772.25</v>
      </c>
      <c r="R16" t="n">
        <v>123.87</v>
      </c>
      <c r="S16" t="n">
        <v>98.14</v>
      </c>
      <c r="T16" t="n">
        <v>8929.110000000001</v>
      </c>
      <c r="U16" t="n">
        <v>0.79</v>
      </c>
      <c r="V16" t="n">
        <v>0.86</v>
      </c>
      <c r="W16" t="n">
        <v>12.29</v>
      </c>
      <c r="X16" t="n">
        <v>0.51</v>
      </c>
      <c r="Y16" t="n">
        <v>2</v>
      </c>
      <c r="Z16" t="n">
        <v>10</v>
      </c>
      <c r="AA16" t="n">
        <v>198.1081642384218</v>
      </c>
      <c r="AB16" t="n">
        <v>271.0603302262579</v>
      </c>
      <c r="AC16" t="n">
        <v>245.190712745106</v>
      </c>
      <c r="AD16" t="n">
        <v>198108.1642384218</v>
      </c>
      <c r="AE16" t="n">
        <v>271060.3302262579</v>
      </c>
      <c r="AF16" t="n">
        <v>4.141901045863659e-06</v>
      </c>
      <c r="AG16" t="n">
        <v>8</v>
      </c>
      <c r="AH16" t="n">
        <v>245190.712745106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3.0968</v>
      </c>
      <c r="E17" t="n">
        <v>32.29</v>
      </c>
      <c r="F17" t="n">
        <v>29.73</v>
      </c>
      <c r="G17" t="n">
        <v>127.41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273.35</v>
      </c>
      <c r="Q17" t="n">
        <v>772.21</v>
      </c>
      <c r="R17" t="n">
        <v>122.49</v>
      </c>
      <c r="S17" t="n">
        <v>98.14</v>
      </c>
      <c r="T17" t="n">
        <v>8244.889999999999</v>
      </c>
      <c r="U17" t="n">
        <v>0.8</v>
      </c>
      <c r="V17" t="n">
        <v>0.86</v>
      </c>
      <c r="W17" t="n">
        <v>12.3</v>
      </c>
      <c r="X17" t="n">
        <v>0.48</v>
      </c>
      <c r="Y17" t="n">
        <v>2</v>
      </c>
      <c r="Z17" t="n">
        <v>10</v>
      </c>
      <c r="AA17" t="n">
        <v>196.1517722351088</v>
      </c>
      <c r="AB17" t="n">
        <v>268.3835083774027</v>
      </c>
      <c r="AC17" t="n">
        <v>242.7693630165617</v>
      </c>
      <c r="AD17" t="n">
        <v>196151.7722351088</v>
      </c>
      <c r="AE17" t="n">
        <v>268383.5083774027</v>
      </c>
      <c r="AF17" t="n">
        <v>4.149270261323903e-06</v>
      </c>
      <c r="AG17" t="n">
        <v>8</v>
      </c>
      <c r="AH17" t="n">
        <v>242769.3630165617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3.1027</v>
      </c>
      <c r="E18" t="n">
        <v>32.23</v>
      </c>
      <c r="F18" t="n">
        <v>29.7</v>
      </c>
      <c r="G18" t="n">
        <v>137.06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271.8</v>
      </c>
      <c r="Q18" t="n">
        <v>772.35</v>
      </c>
      <c r="R18" t="n">
        <v>121.13</v>
      </c>
      <c r="S18" t="n">
        <v>98.14</v>
      </c>
      <c r="T18" t="n">
        <v>7567.72</v>
      </c>
      <c r="U18" t="n">
        <v>0.8100000000000001</v>
      </c>
      <c r="V18" t="n">
        <v>0.86</v>
      </c>
      <c r="W18" t="n">
        <v>12.31</v>
      </c>
      <c r="X18" t="n">
        <v>0.45</v>
      </c>
      <c r="Y18" t="n">
        <v>2</v>
      </c>
      <c r="Z18" t="n">
        <v>10</v>
      </c>
      <c r="AA18" t="n">
        <v>187.6486293297369</v>
      </c>
      <c r="AB18" t="n">
        <v>256.7491331220892</v>
      </c>
      <c r="AC18" t="n">
        <v>232.2453562066634</v>
      </c>
      <c r="AD18" t="n">
        <v>187648.6293297369</v>
      </c>
      <c r="AE18" t="n">
        <v>256749.1331220892</v>
      </c>
      <c r="AF18" t="n">
        <v>4.157175419726709e-06</v>
      </c>
      <c r="AG18" t="n">
        <v>7</v>
      </c>
      <c r="AH18" t="n">
        <v>232245.3562066634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1.7027</v>
      </c>
      <c r="E2" t="n">
        <v>58.73</v>
      </c>
      <c r="F2" t="n">
        <v>44.57</v>
      </c>
      <c r="G2" t="n">
        <v>6.87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534.0700000000001</v>
      </c>
      <c r="Q2" t="n">
        <v>775.46</v>
      </c>
      <c r="R2" t="n">
        <v>617.9</v>
      </c>
      <c r="S2" t="n">
        <v>98.14</v>
      </c>
      <c r="T2" t="n">
        <v>254074.39</v>
      </c>
      <c r="U2" t="n">
        <v>0.16</v>
      </c>
      <c r="V2" t="n">
        <v>0.58</v>
      </c>
      <c r="W2" t="n">
        <v>12.92</v>
      </c>
      <c r="X2" t="n">
        <v>15.27</v>
      </c>
      <c r="Y2" t="n">
        <v>2</v>
      </c>
      <c r="Z2" t="n">
        <v>10</v>
      </c>
      <c r="AA2" t="n">
        <v>567.9580568129846</v>
      </c>
      <c r="AB2" t="n">
        <v>777.105269872591</v>
      </c>
      <c r="AC2" t="n">
        <v>702.9394335900466</v>
      </c>
      <c r="AD2" t="n">
        <v>567958.0568129846</v>
      </c>
      <c r="AE2" t="n">
        <v>777105.2698725909</v>
      </c>
      <c r="AF2" t="n">
        <v>2.265125615680687e-06</v>
      </c>
      <c r="AG2" t="n">
        <v>13</v>
      </c>
      <c r="AH2" t="n">
        <v>702939.4335900466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2.3824</v>
      </c>
      <c r="E3" t="n">
        <v>41.97</v>
      </c>
      <c r="F3" t="n">
        <v>35.05</v>
      </c>
      <c r="G3" t="n">
        <v>13.84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418.14</v>
      </c>
      <c r="Q3" t="n">
        <v>773.27</v>
      </c>
      <c r="R3" t="n">
        <v>299.36</v>
      </c>
      <c r="S3" t="n">
        <v>98.14</v>
      </c>
      <c r="T3" t="n">
        <v>95987.28</v>
      </c>
      <c r="U3" t="n">
        <v>0.33</v>
      </c>
      <c r="V3" t="n">
        <v>0.73</v>
      </c>
      <c r="W3" t="n">
        <v>12.54</v>
      </c>
      <c r="X3" t="n">
        <v>5.79</v>
      </c>
      <c r="Y3" t="n">
        <v>2</v>
      </c>
      <c r="Z3" t="n">
        <v>10</v>
      </c>
      <c r="AA3" t="n">
        <v>339.2746641615278</v>
      </c>
      <c r="AB3" t="n">
        <v>464.210563247616</v>
      </c>
      <c r="AC3" t="n">
        <v>419.9069586148802</v>
      </c>
      <c r="AD3" t="n">
        <v>339274.6641615278</v>
      </c>
      <c r="AE3" t="n">
        <v>464210.563247616</v>
      </c>
      <c r="AF3" t="n">
        <v>3.169340028658994e-06</v>
      </c>
      <c r="AG3" t="n">
        <v>10</v>
      </c>
      <c r="AH3" t="n">
        <v>419906.9586148802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2.6385</v>
      </c>
      <c r="E4" t="n">
        <v>37.9</v>
      </c>
      <c r="F4" t="n">
        <v>32.75</v>
      </c>
      <c r="G4" t="n">
        <v>20.91</v>
      </c>
      <c r="H4" t="n">
        <v>0.35</v>
      </c>
      <c r="I4" t="n">
        <v>94</v>
      </c>
      <c r="J4" t="n">
        <v>153.23</v>
      </c>
      <c r="K4" t="n">
        <v>49.1</v>
      </c>
      <c r="L4" t="n">
        <v>3</v>
      </c>
      <c r="M4" t="n">
        <v>92</v>
      </c>
      <c r="N4" t="n">
        <v>26.13</v>
      </c>
      <c r="O4" t="n">
        <v>19131.85</v>
      </c>
      <c r="P4" t="n">
        <v>387.89</v>
      </c>
      <c r="Q4" t="n">
        <v>772.83</v>
      </c>
      <c r="R4" t="n">
        <v>223.13</v>
      </c>
      <c r="S4" t="n">
        <v>98.14</v>
      </c>
      <c r="T4" t="n">
        <v>58162.38</v>
      </c>
      <c r="U4" t="n">
        <v>0.44</v>
      </c>
      <c r="V4" t="n">
        <v>0.78</v>
      </c>
      <c r="W4" t="n">
        <v>12.43</v>
      </c>
      <c r="X4" t="n">
        <v>3.49</v>
      </c>
      <c r="Y4" t="n">
        <v>2</v>
      </c>
      <c r="Z4" t="n">
        <v>10</v>
      </c>
      <c r="AA4" t="n">
        <v>289.3014710306499</v>
      </c>
      <c r="AB4" t="n">
        <v>395.8350357442651</v>
      </c>
      <c r="AC4" t="n">
        <v>358.0570954907935</v>
      </c>
      <c r="AD4" t="n">
        <v>289301.4710306498</v>
      </c>
      <c r="AE4" t="n">
        <v>395835.0357442651</v>
      </c>
      <c r="AF4" t="n">
        <v>3.510033439227987e-06</v>
      </c>
      <c r="AG4" t="n">
        <v>9</v>
      </c>
      <c r="AH4" t="n">
        <v>358057.0954907935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2.7683</v>
      </c>
      <c r="E5" t="n">
        <v>36.12</v>
      </c>
      <c r="F5" t="n">
        <v>31.77</v>
      </c>
      <c r="G5" t="n">
        <v>28.03</v>
      </c>
      <c r="H5" t="n">
        <v>0.46</v>
      </c>
      <c r="I5" t="n">
        <v>68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373.21</v>
      </c>
      <c r="Q5" t="n">
        <v>772.45</v>
      </c>
      <c r="R5" t="n">
        <v>190.32</v>
      </c>
      <c r="S5" t="n">
        <v>98.14</v>
      </c>
      <c r="T5" t="n">
        <v>41890.36</v>
      </c>
      <c r="U5" t="n">
        <v>0.52</v>
      </c>
      <c r="V5" t="n">
        <v>0.8100000000000001</v>
      </c>
      <c r="W5" t="n">
        <v>12.39</v>
      </c>
      <c r="X5" t="n">
        <v>2.52</v>
      </c>
      <c r="Y5" t="n">
        <v>2</v>
      </c>
      <c r="Z5" t="n">
        <v>10</v>
      </c>
      <c r="AA5" t="n">
        <v>263.6428760921267</v>
      </c>
      <c r="AB5" t="n">
        <v>360.72781417206</v>
      </c>
      <c r="AC5" t="n">
        <v>326.3004578721448</v>
      </c>
      <c r="AD5" t="n">
        <v>263642.8760921267</v>
      </c>
      <c r="AE5" t="n">
        <v>360727.81417206</v>
      </c>
      <c r="AF5" t="n">
        <v>3.682708193979471e-06</v>
      </c>
      <c r="AG5" t="n">
        <v>8</v>
      </c>
      <c r="AH5" t="n">
        <v>326300.4578721448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2.8426</v>
      </c>
      <c r="E6" t="n">
        <v>35.18</v>
      </c>
      <c r="F6" t="n">
        <v>31.25</v>
      </c>
      <c r="G6" t="n">
        <v>34.73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364.08</v>
      </c>
      <c r="Q6" t="n">
        <v>772.37</v>
      </c>
      <c r="R6" t="n">
        <v>173.67</v>
      </c>
      <c r="S6" t="n">
        <v>98.14</v>
      </c>
      <c r="T6" t="n">
        <v>33632.7</v>
      </c>
      <c r="U6" t="n">
        <v>0.57</v>
      </c>
      <c r="V6" t="n">
        <v>0.82</v>
      </c>
      <c r="W6" t="n">
        <v>12.36</v>
      </c>
      <c r="X6" t="n">
        <v>2</v>
      </c>
      <c r="Y6" t="n">
        <v>2</v>
      </c>
      <c r="Z6" t="n">
        <v>10</v>
      </c>
      <c r="AA6" t="n">
        <v>253.7239657885568</v>
      </c>
      <c r="AB6" t="n">
        <v>347.1563235031127</v>
      </c>
      <c r="AC6" t="n">
        <v>314.0242112250394</v>
      </c>
      <c r="AD6" t="n">
        <v>253723.9657885568</v>
      </c>
      <c r="AE6" t="n">
        <v>347156.3235031127</v>
      </c>
      <c r="AF6" t="n">
        <v>3.781550522777894e-06</v>
      </c>
      <c r="AG6" t="n">
        <v>8</v>
      </c>
      <c r="AH6" t="n">
        <v>314024.2112250394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2.9005</v>
      </c>
      <c r="E7" t="n">
        <v>34.48</v>
      </c>
      <c r="F7" t="n">
        <v>30.86</v>
      </c>
      <c r="G7" t="n">
        <v>42.08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356.37</v>
      </c>
      <c r="Q7" t="n">
        <v>772.34</v>
      </c>
      <c r="R7" t="n">
        <v>159.95</v>
      </c>
      <c r="S7" t="n">
        <v>98.14</v>
      </c>
      <c r="T7" t="n">
        <v>26823.78</v>
      </c>
      <c r="U7" t="n">
        <v>0.61</v>
      </c>
      <c r="V7" t="n">
        <v>0.83</v>
      </c>
      <c r="W7" t="n">
        <v>12.35</v>
      </c>
      <c r="X7" t="n">
        <v>1.6</v>
      </c>
      <c r="Y7" t="n">
        <v>2</v>
      </c>
      <c r="Z7" t="n">
        <v>10</v>
      </c>
      <c r="AA7" t="n">
        <v>246.0757334729142</v>
      </c>
      <c r="AB7" t="n">
        <v>336.6916746326597</v>
      </c>
      <c r="AC7" t="n">
        <v>304.5582937555521</v>
      </c>
      <c r="AD7" t="n">
        <v>246075.7334729142</v>
      </c>
      <c r="AE7" t="n">
        <v>336691.6746326596</v>
      </c>
      <c r="AF7" t="n">
        <v>3.858575702285683e-06</v>
      </c>
      <c r="AG7" t="n">
        <v>8</v>
      </c>
      <c r="AH7" t="n">
        <v>304558.2937555521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2.9422</v>
      </c>
      <c r="E8" t="n">
        <v>33.99</v>
      </c>
      <c r="F8" t="n">
        <v>30.58</v>
      </c>
      <c r="G8" t="n">
        <v>49.59</v>
      </c>
      <c r="H8" t="n">
        <v>0.78</v>
      </c>
      <c r="I8" t="n">
        <v>37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350.23</v>
      </c>
      <c r="Q8" t="n">
        <v>772.3099999999999</v>
      </c>
      <c r="R8" t="n">
        <v>151.18</v>
      </c>
      <c r="S8" t="n">
        <v>98.14</v>
      </c>
      <c r="T8" t="n">
        <v>22475.24</v>
      </c>
      <c r="U8" t="n">
        <v>0.65</v>
      </c>
      <c r="V8" t="n">
        <v>0.84</v>
      </c>
      <c r="W8" t="n">
        <v>12.33</v>
      </c>
      <c r="X8" t="n">
        <v>1.33</v>
      </c>
      <c r="Y8" t="n">
        <v>2</v>
      </c>
      <c r="Z8" t="n">
        <v>10</v>
      </c>
      <c r="AA8" t="n">
        <v>240.4828323111286</v>
      </c>
      <c r="AB8" t="n">
        <v>329.0392205217233</v>
      </c>
      <c r="AC8" t="n">
        <v>297.6361791246744</v>
      </c>
      <c r="AD8" t="n">
        <v>240482.8323111286</v>
      </c>
      <c r="AE8" t="n">
        <v>329039.2205217233</v>
      </c>
      <c r="AF8" t="n">
        <v>3.914049795299065e-06</v>
      </c>
      <c r="AG8" t="n">
        <v>8</v>
      </c>
      <c r="AH8" t="n">
        <v>297636.1791246744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2.9727</v>
      </c>
      <c r="E9" t="n">
        <v>33.64</v>
      </c>
      <c r="F9" t="n">
        <v>30.39</v>
      </c>
      <c r="G9" t="n">
        <v>56.97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344.75</v>
      </c>
      <c r="Q9" t="n">
        <v>772.13</v>
      </c>
      <c r="R9" t="n">
        <v>144.41</v>
      </c>
      <c r="S9" t="n">
        <v>98.14</v>
      </c>
      <c r="T9" t="n">
        <v>19112.43</v>
      </c>
      <c r="U9" t="n">
        <v>0.68</v>
      </c>
      <c r="V9" t="n">
        <v>0.84</v>
      </c>
      <c r="W9" t="n">
        <v>12.33</v>
      </c>
      <c r="X9" t="n">
        <v>1.14</v>
      </c>
      <c r="Y9" t="n">
        <v>2</v>
      </c>
      <c r="Z9" t="n">
        <v>10</v>
      </c>
      <c r="AA9" t="n">
        <v>236.0465601115241</v>
      </c>
      <c r="AB9" t="n">
        <v>322.9693171837108</v>
      </c>
      <c r="AC9" t="n">
        <v>292.1455788420769</v>
      </c>
      <c r="AD9" t="n">
        <v>236046.5601115241</v>
      </c>
      <c r="AE9" t="n">
        <v>322969.3171837108</v>
      </c>
      <c r="AF9" t="n">
        <v>3.95462437172372e-06</v>
      </c>
      <c r="AG9" t="n">
        <v>8</v>
      </c>
      <c r="AH9" t="n">
        <v>292145.5788420769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2.9889</v>
      </c>
      <c r="E10" t="n">
        <v>33.46</v>
      </c>
      <c r="F10" t="n">
        <v>30.3</v>
      </c>
      <c r="G10" t="n">
        <v>62.68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340.41</v>
      </c>
      <c r="Q10" t="n">
        <v>772.26</v>
      </c>
      <c r="R10" t="n">
        <v>141.18</v>
      </c>
      <c r="S10" t="n">
        <v>98.14</v>
      </c>
      <c r="T10" t="n">
        <v>17512.57</v>
      </c>
      <c r="U10" t="n">
        <v>0.7</v>
      </c>
      <c r="V10" t="n">
        <v>0.85</v>
      </c>
      <c r="W10" t="n">
        <v>12.33</v>
      </c>
      <c r="X10" t="n">
        <v>1.05</v>
      </c>
      <c r="Y10" t="n">
        <v>2</v>
      </c>
      <c r="Z10" t="n">
        <v>10</v>
      </c>
      <c r="AA10" t="n">
        <v>233.0821781702891</v>
      </c>
      <c r="AB10" t="n">
        <v>318.9133190324138</v>
      </c>
      <c r="AC10" t="n">
        <v>288.4766794617092</v>
      </c>
      <c r="AD10" t="n">
        <v>233082.1781702891</v>
      </c>
      <c r="AE10" t="n">
        <v>318913.3190324138</v>
      </c>
      <c r="AF10" t="n">
        <v>3.976175458218127e-06</v>
      </c>
      <c r="AG10" t="n">
        <v>8</v>
      </c>
      <c r="AH10" t="n">
        <v>288476.6794617092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3.0064</v>
      </c>
      <c r="E11" t="n">
        <v>33.26</v>
      </c>
      <c r="F11" t="n">
        <v>30.19</v>
      </c>
      <c r="G11" t="n">
        <v>69.67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336.24</v>
      </c>
      <c r="Q11" t="n">
        <v>772.27</v>
      </c>
      <c r="R11" t="n">
        <v>138.22</v>
      </c>
      <c r="S11" t="n">
        <v>98.14</v>
      </c>
      <c r="T11" t="n">
        <v>16049.12</v>
      </c>
      <c r="U11" t="n">
        <v>0.71</v>
      </c>
      <c r="V11" t="n">
        <v>0.85</v>
      </c>
      <c r="W11" t="n">
        <v>12.31</v>
      </c>
      <c r="X11" t="n">
        <v>0.9399999999999999</v>
      </c>
      <c r="Y11" t="n">
        <v>2</v>
      </c>
      <c r="Z11" t="n">
        <v>10</v>
      </c>
      <c r="AA11" t="n">
        <v>230.1436972947809</v>
      </c>
      <c r="AB11" t="n">
        <v>314.8927598619185</v>
      </c>
      <c r="AC11" t="n">
        <v>284.8398368155545</v>
      </c>
      <c r="AD11" t="n">
        <v>230143.6972947809</v>
      </c>
      <c r="AE11" t="n">
        <v>314892.7598619185</v>
      </c>
      <c r="AF11" t="n">
        <v>3.999455952888012e-06</v>
      </c>
      <c r="AG11" t="n">
        <v>8</v>
      </c>
      <c r="AH11" t="n">
        <v>284839.8368155545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3.0264</v>
      </c>
      <c r="E12" t="n">
        <v>33.04</v>
      </c>
      <c r="F12" t="n">
        <v>30.06</v>
      </c>
      <c r="G12" t="n">
        <v>78.43000000000001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332.12</v>
      </c>
      <c r="Q12" t="n">
        <v>772.23</v>
      </c>
      <c r="R12" t="n">
        <v>134</v>
      </c>
      <c r="S12" t="n">
        <v>98.14</v>
      </c>
      <c r="T12" t="n">
        <v>13951.91</v>
      </c>
      <c r="U12" t="n">
        <v>0.73</v>
      </c>
      <c r="V12" t="n">
        <v>0.85</v>
      </c>
      <c r="W12" t="n">
        <v>12.31</v>
      </c>
      <c r="X12" t="n">
        <v>0.8100000000000001</v>
      </c>
      <c r="Y12" t="n">
        <v>2</v>
      </c>
      <c r="Z12" t="n">
        <v>10</v>
      </c>
      <c r="AA12" t="n">
        <v>227.1151059662973</v>
      </c>
      <c r="AB12" t="n">
        <v>310.7489075942698</v>
      </c>
      <c r="AC12" t="n">
        <v>281.0914679923957</v>
      </c>
      <c r="AD12" t="n">
        <v>227115.1059662973</v>
      </c>
      <c r="AE12" t="n">
        <v>310748.9075942698</v>
      </c>
      <c r="AF12" t="n">
        <v>4.026062232510737e-06</v>
      </c>
      <c r="AG12" t="n">
        <v>8</v>
      </c>
      <c r="AH12" t="n">
        <v>281091.4679923957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3.0409</v>
      </c>
      <c r="E13" t="n">
        <v>32.88</v>
      </c>
      <c r="F13" t="n">
        <v>29.97</v>
      </c>
      <c r="G13" t="n">
        <v>85.62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327.97</v>
      </c>
      <c r="Q13" t="n">
        <v>772.3200000000001</v>
      </c>
      <c r="R13" t="n">
        <v>130.61</v>
      </c>
      <c r="S13" t="n">
        <v>98.14</v>
      </c>
      <c r="T13" t="n">
        <v>12266.15</v>
      </c>
      <c r="U13" t="n">
        <v>0.75</v>
      </c>
      <c r="V13" t="n">
        <v>0.86</v>
      </c>
      <c r="W13" t="n">
        <v>12.3</v>
      </c>
      <c r="X13" t="n">
        <v>0.72</v>
      </c>
      <c r="Y13" t="n">
        <v>2</v>
      </c>
      <c r="Z13" t="n">
        <v>10</v>
      </c>
      <c r="AA13" t="n">
        <v>224.4261511985002</v>
      </c>
      <c r="AB13" t="n">
        <v>307.0697610526598</v>
      </c>
      <c r="AC13" t="n">
        <v>277.7634540330012</v>
      </c>
      <c r="AD13" t="n">
        <v>224426.1511985002</v>
      </c>
      <c r="AE13" t="n">
        <v>307069.7610526598</v>
      </c>
      <c r="AF13" t="n">
        <v>4.045351785237212e-06</v>
      </c>
      <c r="AG13" t="n">
        <v>8</v>
      </c>
      <c r="AH13" t="n">
        <v>277763.4540330012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3.0501</v>
      </c>
      <c r="E14" t="n">
        <v>32.79</v>
      </c>
      <c r="F14" t="n">
        <v>29.93</v>
      </c>
      <c r="G14" t="n">
        <v>94.51000000000001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323.79</v>
      </c>
      <c r="Q14" t="n">
        <v>772.2</v>
      </c>
      <c r="R14" t="n">
        <v>129.14</v>
      </c>
      <c r="S14" t="n">
        <v>98.14</v>
      </c>
      <c r="T14" t="n">
        <v>11543.59</v>
      </c>
      <c r="U14" t="n">
        <v>0.76</v>
      </c>
      <c r="V14" t="n">
        <v>0.86</v>
      </c>
      <c r="W14" t="n">
        <v>12.31</v>
      </c>
      <c r="X14" t="n">
        <v>0.68</v>
      </c>
      <c r="Y14" t="n">
        <v>2</v>
      </c>
      <c r="Z14" t="n">
        <v>10</v>
      </c>
      <c r="AA14" t="n">
        <v>222.0520915291493</v>
      </c>
      <c r="AB14" t="n">
        <v>303.8214678769348</v>
      </c>
      <c r="AC14" t="n">
        <v>274.8251733989583</v>
      </c>
      <c r="AD14" t="n">
        <v>222052.0915291493</v>
      </c>
      <c r="AE14" t="n">
        <v>303821.4678769348</v>
      </c>
      <c r="AF14" t="n">
        <v>4.057590673863666e-06</v>
      </c>
      <c r="AG14" t="n">
        <v>8</v>
      </c>
      <c r="AH14" t="n">
        <v>274825.1733989583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3.0564</v>
      </c>
      <c r="E15" t="n">
        <v>32.72</v>
      </c>
      <c r="F15" t="n">
        <v>29.89</v>
      </c>
      <c r="G15" t="n">
        <v>99.64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320.74</v>
      </c>
      <c r="Q15" t="n">
        <v>772.1900000000001</v>
      </c>
      <c r="R15" t="n">
        <v>128.06</v>
      </c>
      <c r="S15" t="n">
        <v>98.14</v>
      </c>
      <c r="T15" t="n">
        <v>11007.32</v>
      </c>
      <c r="U15" t="n">
        <v>0.77</v>
      </c>
      <c r="V15" t="n">
        <v>0.86</v>
      </c>
      <c r="W15" t="n">
        <v>12.31</v>
      </c>
      <c r="X15" t="n">
        <v>0.64</v>
      </c>
      <c r="Y15" t="n">
        <v>2</v>
      </c>
      <c r="Z15" t="n">
        <v>10</v>
      </c>
      <c r="AA15" t="n">
        <v>220.3446605990623</v>
      </c>
      <c r="AB15" t="n">
        <v>301.4852855518545</v>
      </c>
      <c r="AC15" t="n">
        <v>272.7119530361304</v>
      </c>
      <c r="AD15" t="n">
        <v>220344.6605990623</v>
      </c>
      <c r="AE15" t="n">
        <v>301485.2855518545</v>
      </c>
      <c r="AF15" t="n">
        <v>4.065971651944824e-06</v>
      </c>
      <c r="AG15" t="n">
        <v>8</v>
      </c>
      <c r="AH15" t="n">
        <v>272711.9530361304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3.0702</v>
      </c>
      <c r="E16" t="n">
        <v>32.57</v>
      </c>
      <c r="F16" t="n">
        <v>29.81</v>
      </c>
      <c r="G16" t="n">
        <v>111.77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314.32</v>
      </c>
      <c r="Q16" t="n">
        <v>772.17</v>
      </c>
      <c r="R16" t="n">
        <v>125.28</v>
      </c>
      <c r="S16" t="n">
        <v>98.14</v>
      </c>
      <c r="T16" t="n">
        <v>9626.58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216.7485750445493</v>
      </c>
      <c r="AB16" t="n">
        <v>296.5649626480744</v>
      </c>
      <c r="AC16" t="n">
        <v>268.2612188445689</v>
      </c>
      <c r="AD16" t="n">
        <v>216748.5750445492</v>
      </c>
      <c r="AE16" t="n">
        <v>296564.9626480744</v>
      </c>
      <c r="AF16" t="n">
        <v>4.084329984884504e-06</v>
      </c>
      <c r="AG16" t="n">
        <v>8</v>
      </c>
      <c r="AH16" t="n">
        <v>268261.2188445689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3.0763</v>
      </c>
      <c r="E17" t="n">
        <v>32.51</v>
      </c>
      <c r="F17" t="n">
        <v>29.77</v>
      </c>
      <c r="G17" t="n">
        <v>119.09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311.25</v>
      </c>
      <c r="Q17" t="n">
        <v>772.1900000000001</v>
      </c>
      <c r="R17" t="n">
        <v>124.34</v>
      </c>
      <c r="S17" t="n">
        <v>98.14</v>
      </c>
      <c r="T17" t="n">
        <v>9164.940000000001</v>
      </c>
      <c r="U17" t="n">
        <v>0.79</v>
      </c>
      <c r="V17" t="n">
        <v>0.86</v>
      </c>
      <c r="W17" t="n">
        <v>12.29</v>
      </c>
      <c r="X17" t="n">
        <v>0.52</v>
      </c>
      <c r="Y17" t="n">
        <v>2</v>
      </c>
      <c r="Z17" t="n">
        <v>10</v>
      </c>
      <c r="AA17" t="n">
        <v>215.0642476880673</v>
      </c>
      <c r="AB17" t="n">
        <v>294.2603916516583</v>
      </c>
      <c r="AC17" t="n">
        <v>266.1765928695644</v>
      </c>
      <c r="AD17" t="n">
        <v>215064.2476880673</v>
      </c>
      <c r="AE17" t="n">
        <v>294260.3916516583</v>
      </c>
      <c r="AF17" t="n">
        <v>4.092444900169435e-06</v>
      </c>
      <c r="AG17" t="n">
        <v>8</v>
      </c>
      <c r="AH17" t="n">
        <v>266176.5928695644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3.0828</v>
      </c>
      <c r="E18" t="n">
        <v>32.44</v>
      </c>
      <c r="F18" t="n">
        <v>29.73</v>
      </c>
      <c r="G18" t="n">
        <v>127.43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307.3</v>
      </c>
      <c r="Q18" t="n">
        <v>772.17</v>
      </c>
      <c r="R18" t="n">
        <v>122.9</v>
      </c>
      <c r="S18" t="n">
        <v>98.14</v>
      </c>
      <c r="T18" t="n">
        <v>8447.549999999999</v>
      </c>
      <c r="U18" t="n">
        <v>0.8</v>
      </c>
      <c r="V18" t="n">
        <v>0.86</v>
      </c>
      <c r="W18" t="n">
        <v>12.29</v>
      </c>
      <c r="X18" t="n">
        <v>0.49</v>
      </c>
      <c r="Y18" t="n">
        <v>2</v>
      </c>
      <c r="Z18" t="n">
        <v>10</v>
      </c>
      <c r="AA18" t="n">
        <v>212.9786224196203</v>
      </c>
      <c r="AB18" t="n">
        <v>291.4067471480776</v>
      </c>
      <c r="AC18" t="n">
        <v>263.5952961922892</v>
      </c>
      <c r="AD18" t="n">
        <v>212978.6224196203</v>
      </c>
      <c r="AE18" t="n">
        <v>291406.7471480776</v>
      </c>
      <c r="AF18" t="n">
        <v>4.10109194104682e-06</v>
      </c>
      <c r="AG18" t="n">
        <v>8</v>
      </c>
      <c r="AH18" t="n">
        <v>263595.2961922892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3.0911</v>
      </c>
      <c r="E19" t="n">
        <v>32.35</v>
      </c>
      <c r="F19" t="n">
        <v>29.68</v>
      </c>
      <c r="G19" t="n">
        <v>136.97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301.36</v>
      </c>
      <c r="Q19" t="n">
        <v>772.09</v>
      </c>
      <c r="R19" t="n">
        <v>120.96</v>
      </c>
      <c r="S19" t="n">
        <v>98.14</v>
      </c>
      <c r="T19" t="n">
        <v>7484.42</v>
      </c>
      <c r="U19" t="n">
        <v>0.8100000000000001</v>
      </c>
      <c r="V19" t="n">
        <v>0.86</v>
      </c>
      <c r="W19" t="n">
        <v>12.29</v>
      </c>
      <c r="X19" t="n">
        <v>0.43</v>
      </c>
      <c r="Y19" t="n">
        <v>2</v>
      </c>
      <c r="Z19" t="n">
        <v>10</v>
      </c>
      <c r="AA19" t="n">
        <v>209.9343100334556</v>
      </c>
      <c r="AB19" t="n">
        <v>287.2413846357454</v>
      </c>
      <c r="AC19" t="n">
        <v>259.8274700320098</v>
      </c>
      <c r="AD19" t="n">
        <v>209934.3100334556</v>
      </c>
      <c r="AE19" t="n">
        <v>287241.3846357454</v>
      </c>
      <c r="AF19" t="n">
        <v>4.112133547090251e-06</v>
      </c>
      <c r="AG19" t="n">
        <v>8</v>
      </c>
      <c r="AH19" t="n">
        <v>259827.4700320098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3.0884</v>
      </c>
      <c r="E20" t="n">
        <v>32.38</v>
      </c>
      <c r="F20" t="n">
        <v>29.71</v>
      </c>
      <c r="G20" t="n">
        <v>137.1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10</v>
      </c>
      <c r="N20" t="n">
        <v>33.13</v>
      </c>
      <c r="O20" t="n">
        <v>21967.84</v>
      </c>
      <c r="P20" t="n">
        <v>301.58</v>
      </c>
      <c r="Q20" t="n">
        <v>772.1799999999999</v>
      </c>
      <c r="R20" t="n">
        <v>121.96</v>
      </c>
      <c r="S20" t="n">
        <v>98.14</v>
      </c>
      <c r="T20" t="n">
        <v>7984.85</v>
      </c>
      <c r="U20" t="n">
        <v>0.8</v>
      </c>
      <c r="V20" t="n">
        <v>0.86</v>
      </c>
      <c r="W20" t="n">
        <v>12.3</v>
      </c>
      <c r="X20" t="n">
        <v>0.46</v>
      </c>
      <c r="Y20" t="n">
        <v>2</v>
      </c>
      <c r="Z20" t="n">
        <v>10</v>
      </c>
      <c r="AA20" t="n">
        <v>210.1754962222292</v>
      </c>
      <c r="AB20" t="n">
        <v>287.5713862196089</v>
      </c>
      <c r="AC20" t="n">
        <v>260.1259767278696</v>
      </c>
      <c r="AD20" t="n">
        <v>210175.4962222292</v>
      </c>
      <c r="AE20" t="n">
        <v>287571.3862196089</v>
      </c>
      <c r="AF20" t="n">
        <v>4.108541699341183e-06</v>
      </c>
      <c r="AG20" t="n">
        <v>8</v>
      </c>
      <c r="AH20" t="n">
        <v>260125.9767278695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3.0958</v>
      </c>
      <c r="E21" t="n">
        <v>32.3</v>
      </c>
      <c r="F21" t="n">
        <v>29.66</v>
      </c>
      <c r="G21" t="n">
        <v>148.29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296.69</v>
      </c>
      <c r="Q21" t="n">
        <v>772.1</v>
      </c>
      <c r="R21" t="n">
        <v>120.41</v>
      </c>
      <c r="S21" t="n">
        <v>98.14</v>
      </c>
      <c r="T21" t="n">
        <v>7215.07</v>
      </c>
      <c r="U21" t="n">
        <v>0.82</v>
      </c>
      <c r="V21" t="n">
        <v>0.87</v>
      </c>
      <c r="W21" t="n">
        <v>12.29</v>
      </c>
      <c r="X21" t="n">
        <v>0.41</v>
      </c>
      <c r="Y21" t="n">
        <v>2</v>
      </c>
      <c r="Z21" t="n">
        <v>10</v>
      </c>
      <c r="AA21" t="n">
        <v>207.6477522060609</v>
      </c>
      <c r="AB21" t="n">
        <v>284.1128153404937</v>
      </c>
      <c r="AC21" t="n">
        <v>256.9974869993213</v>
      </c>
      <c r="AD21" t="n">
        <v>207647.7522060609</v>
      </c>
      <c r="AE21" t="n">
        <v>284112.8153404937</v>
      </c>
      <c r="AF21" t="n">
        <v>4.118386022801592e-06</v>
      </c>
      <c r="AG21" t="n">
        <v>8</v>
      </c>
      <c r="AH21" t="n">
        <v>256997.4869993213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3.0956</v>
      </c>
      <c r="E22" t="n">
        <v>32.3</v>
      </c>
      <c r="F22" t="n">
        <v>29.66</v>
      </c>
      <c r="G22" t="n">
        <v>148.3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2</v>
      </c>
      <c r="N22" t="n">
        <v>34.09</v>
      </c>
      <c r="O22" t="n">
        <v>22333.43</v>
      </c>
      <c r="P22" t="n">
        <v>297.1</v>
      </c>
      <c r="Q22" t="n">
        <v>772.21</v>
      </c>
      <c r="R22" t="n">
        <v>120.2</v>
      </c>
      <c r="S22" t="n">
        <v>98.14</v>
      </c>
      <c r="T22" t="n">
        <v>7108.9</v>
      </c>
      <c r="U22" t="n">
        <v>0.82</v>
      </c>
      <c r="V22" t="n">
        <v>0.87</v>
      </c>
      <c r="W22" t="n">
        <v>12.3</v>
      </c>
      <c r="X22" t="n">
        <v>0.41</v>
      </c>
      <c r="Y22" t="n">
        <v>2</v>
      </c>
      <c r="Z22" t="n">
        <v>10</v>
      </c>
      <c r="AA22" t="n">
        <v>207.837335445336</v>
      </c>
      <c r="AB22" t="n">
        <v>284.372211492292</v>
      </c>
      <c r="AC22" t="n">
        <v>257.2321267464567</v>
      </c>
      <c r="AD22" t="n">
        <v>207837.3354453359</v>
      </c>
      <c r="AE22" t="n">
        <v>284372.2114922919</v>
      </c>
      <c r="AF22" t="n">
        <v>4.118119960005364e-06</v>
      </c>
      <c r="AG22" t="n">
        <v>8</v>
      </c>
      <c r="AH22" t="n">
        <v>257232.1267464567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3.094</v>
      </c>
      <c r="E23" t="n">
        <v>32.32</v>
      </c>
      <c r="F23" t="n">
        <v>29.68</v>
      </c>
      <c r="G23" t="n">
        <v>148.39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298.9</v>
      </c>
      <c r="Q23" t="n">
        <v>772.21</v>
      </c>
      <c r="R23" t="n">
        <v>120.45</v>
      </c>
      <c r="S23" t="n">
        <v>98.14</v>
      </c>
      <c r="T23" t="n">
        <v>7232.72</v>
      </c>
      <c r="U23" t="n">
        <v>0.8100000000000001</v>
      </c>
      <c r="V23" t="n">
        <v>0.86</v>
      </c>
      <c r="W23" t="n">
        <v>12.31</v>
      </c>
      <c r="X23" t="n">
        <v>0.43</v>
      </c>
      <c r="Y23" t="n">
        <v>2</v>
      </c>
      <c r="Z23" t="n">
        <v>10</v>
      </c>
      <c r="AA23" t="n">
        <v>208.7142079613848</v>
      </c>
      <c r="AB23" t="n">
        <v>285.5719871536346</v>
      </c>
      <c r="AC23" t="n">
        <v>258.3173975025769</v>
      </c>
      <c r="AD23" t="n">
        <v>208714.2079613848</v>
      </c>
      <c r="AE23" t="n">
        <v>285571.9871536345</v>
      </c>
      <c r="AF23" t="n">
        <v>4.115991457635546e-06</v>
      </c>
      <c r="AG23" t="n">
        <v>8</v>
      </c>
      <c r="AH23" t="n">
        <v>258317.3975025769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1.4413</v>
      </c>
      <c r="E2" t="n">
        <v>69.38</v>
      </c>
      <c r="F2" t="n">
        <v>48.75</v>
      </c>
      <c r="G2" t="n">
        <v>5.99</v>
      </c>
      <c r="H2" t="n">
        <v>0.1</v>
      </c>
      <c r="I2" t="n">
        <v>488</v>
      </c>
      <c r="J2" t="n">
        <v>185.69</v>
      </c>
      <c r="K2" t="n">
        <v>53.44</v>
      </c>
      <c r="L2" t="n">
        <v>1</v>
      </c>
      <c r="M2" t="n">
        <v>486</v>
      </c>
      <c r="N2" t="n">
        <v>36.26</v>
      </c>
      <c r="O2" t="n">
        <v>23136.14</v>
      </c>
      <c r="P2" t="n">
        <v>668.33</v>
      </c>
      <c r="Q2" t="n">
        <v>776.2</v>
      </c>
      <c r="R2" t="n">
        <v>757.74</v>
      </c>
      <c r="S2" t="n">
        <v>98.14</v>
      </c>
      <c r="T2" t="n">
        <v>323499.95</v>
      </c>
      <c r="U2" t="n">
        <v>0.13</v>
      </c>
      <c r="V2" t="n">
        <v>0.53</v>
      </c>
      <c r="W2" t="n">
        <v>13.08</v>
      </c>
      <c r="X2" t="n">
        <v>19.44</v>
      </c>
      <c r="Y2" t="n">
        <v>2</v>
      </c>
      <c r="Z2" t="n">
        <v>10</v>
      </c>
      <c r="AA2" t="n">
        <v>813.5282778535914</v>
      </c>
      <c r="AB2" t="n">
        <v>1113.10528009389</v>
      </c>
      <c r="AC2" t="n">
        <v>1006.872074414801</v>
      </c>
      <c r="AD2" t="n">
        <v>813528.2778535914</v>
      </c>
      <c r="AE2" t="n">
        <v>1113105.28009389</v>
      </c>
      <c r="AF2" t="n">
        <v>1.893326829518731e-06</v>
      </c>
      <c r="AG2" t="n">
        <v>16</v>
      </c>
      <c r="AH2" t="n">
        <v>1006872.074414801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2.213</v>
      </c>
      <c r="E3" t="n">
        <v>45.19</v>
      </c>
      <c r="F3" t="n">
        <v>36.06</v>
      </c>
      <c r="G3" t="n">
        <v>12.09</v>
      </c>
      <c r="H3" t="n">
        <v>0.19</v>
      </c>
      <c r="I3" t="n">
        <v>179</v>
      </c>
      <c r="J3" t="n">
        <v>187.21</v>
      </c>
      <c r="K3" t="n">
        <v>53.44</v>
      </c>
      <c r="L3" t="n">
        <v>2</v>
      </c>
      <c r="M3" t="n">
        <v>177</v>
      </c>
      <c r="N3" t="n">
        <v>36.77</v>
      </c>
      <c r="O3" t="n">
        <v>23322.88</v>
      </c>
      <c r="P3" t="n">
        <v>493.67</v>
      </c>
      <c r="Q3" t="n">
        <v>773.28</v>
      </c>
      <c r="R3" t="n">
        <v>333.22</v>
      </c>
      <c r="S3" t="n">
        <v>98.14</v>
      </c>
      <c r="T3" t="n">
        <v>112784.14</v>
      </c>
      <c r="U3" t="n">
        <v>0.29</v>
      </c>
      <c r="V3" t="n">
        <v>0.71</v>
      </c>
      <c r="W3" t="n">
        <v>12.57</v>
      </c>
      <c r="X3" t="n">
        <v>6.79</v>
      </c>
      <c r="Y3" t="n">
        <v>2</v>
      </c>
      <c r="Z3" t="n">
        <v>10</v>
      </c>
      <c r="AA3" t="n">
        <v>409.8770219775346</v>
      </c>
      <c r="AB3" t="n">
        <v>560.8118239676747</v>
      </c>
      <c r="AC3" t="n">
        <v>507.2887305925375</v>
      </c>
      <c r="AD3" t="n">
        <v>409877.0219775346</v>
      </c>
      <c r="AE3" t="n">
        <v>560811.8239676747</v>
      </c>
      <c r="AF3" t="n">
        <v>2.907050769253419e-06</v>
      </c>
      <c r="AG3" t="n">
        <v>10</v>
      </c>
      <c r="AH3" t="n">
        <v>507288.7305925376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2.4965</v>
      </c>
      <c r="E4" t="n">
        <v>40.06</v>
      </c>
      <c r="F4" t="n">
        <v>33.46</v>
      </c>
      <c r="G4" t="n">
        <v>18.08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456.19</v>
      </c>
      <c r="Q4" t="n">
        <v>772.74</v>
      </c>
      <c r="R4" t="n">
        <v>246.7</v>
      </c>
      <c r="S4" t="n">
        <v>98.14</v>
      </c>
      <c r="T4" t="n">
        <v>69861.53</v>
      </c>
      <c r="U4" t="n">
        <v>0.4</v>
      </c>
      <c r="V4" t="n">
        <v>0.77</v>
      </c>
      <c r="W4" t="n">
        <v>12.46</v>
      </c>
      <c r="X4" t="n">
        <v>4.2</v>
      </c>
      <c r="Y4" t="n">
        <v>2</v>
      </c>
      <c r="Z4" t="n">
        <v>10</v>
      </c>
      <c r="AA4" t="n">
        <v>342.3239019256002</v>
      </c>
      <c r="AB4" t="n">
        <v>468.3826648792958</v>
      </c>
      <c r="AC4" t="n">
        <v>423.6808807224139</v>
      </c>
      <c r="AD4" t="n">
        <v>342323.9019256002</v>
      </c>
      <c r="AE4" t="n">
        <v>468382.6648792957</v>
      </c>
      <c r="AF4" t="n">
        <v>3.279463283073276e-06</v>
      </c>
      <c r="AG4" t="n">
        <v>9</v>
      </c>
      <c r="AH4" t="n">
        <v>423680.8807224139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2.6535</v>
      </c>
      <c r="E5" t="n">
        <v>37.69</v>
      </c>
      <c r="F5" t="n">
        <v>32.24</v>
      </c>
      <c r="G5" t="n">
        <v>24.18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437.57</v>
      </c>
      <c r="Q5" t="n">
        <v>772.5700000000001</v>
      </c>
      <c r="R5" t="n">
        <v>206.42</v>
      </c>
      <c r="S5" t="n">
        <v>98.14</v>
      </c>
      <c r="T5" t="n">
        <v>49880.7</v>
      </c>
      <c r="U5" t="n">
        <v>0.48</v>
      </c>
      <c r="V5" t="n">
        <v>0.8</v>
      </c>
      <c r="W5" t="n">
        <v>12.4</v>
      </c>
      <c r="X5" t="n">
        <v>2.98</v>
      </c>
      <c r="Y5" t="n">
        <v>2</v>
      </c>
      <c r="Z5" t="n">
        <v>10</v>
      </c>
      <c r="AA5" t="n">
        <v>315.9129577603105</v>
      </c>
      <c r="AB5" t="n">
        <v>432.2460459037233</v>
      </c>
      <c r="AC5" t="n">
        <v>390.9930899438068</v>
      </c>
      <c r="AD5" t="n">
        <v>315912.9577603104</v>
      </c>
      <c r="AE5" t="n">
        <v>432246.0459037233</v>
      </c>
      <c r="AF5" t="n">
        <v>3.485702311890622e-06</v>
      </c>
      <c r="AG5" t="n">
        <v>9</v>
      </c>
      <c r="AH5" t="n">
        <v>390993.0899438068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2.75</v>
      </c>
      <c r="E6" t="n">
        <v>36.36</v>
      </c>
      <c r="F6" t="n">
        <v>31.55</v>
      </c>
      <c r="G6" t="n">
        <v>30.05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61</v>
      </c>
      <c r="N6" t="n">
        <v>38.35</v>
      </c>
      <c r="O6" t="n">
        <v>23887.36</v>
      </c>
      <c r="P6" t="n">
        <v>426.08</v>
      </c>
      <c r="Q6" t="n">
        <v>772.34</v>
      </c>
      <c r="R6" t="n">
        <v>183.41</v>
      </c>
      <c r="S6" t="n">
        <v>98.14</v>
      </c>
      <c r="T6" t="n">
        <v>38459.55</v>
      </c>
      <c r="U6" t="n">
        <v>0.54</v>
      </c>
      <c r="V6" t="n">
        <v>0.8100000000000001</v>
      </c>
      <c r="W6" t="n">
        <v>12.38</v>
      </c>
      <c r="X6" t="n">
        <v>2.3</v>
      </c>
      <c r="Y6" t="n">
        <v>2</v>
      </c>
      <c r="Z6" t="n">
        <v>10</v>
      </c>
      <c r="AA6" t="n">
        <v>293.5018576234428</v>
      </c>
      <c r="AB6" t="n">
        <v>401.5821899885025</v>
      </c>
      <c r="AC6" t="n">
        <v>363.2557494001426</v>
      </c>
      <c r="AD6" t="n">
        <v>293501.8576234428</v>
      </c>
      <c r="AE6" t="n">
        <v>401582.1899885025</v>
      </c>
      <c r="AF6" t="n">
        <v>3.612467065271984e-06</v>
      </c>
      <c r="AG6" t="n">
        <v>8</v>
      </c>
      <c r="AH6" t="n">
        <v>363255.7494001426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2.8151</v>
      </c>
      <c r="E7" t="n">
        <v>35.52</v>
      </c>
      <c r="F7" t="n">
        <v>31.16</v>
      </c>
      <c r="G7" t="n">
        <v>36.65</v>
      </c>
      <c r="H7" t="n">
        <v>0.55</v>
      </c>
      <c r="I7" t="n">
        <v>51</v>
      </c>
      <c r="J7" t="n">
        <v>193.32</v>
      </c>
      <c r="K7" t="n">
        <v>53.44</v>
      </c>
      <c r="L7" t="n">
        <v>6</v>
      </c>
      <c r="M7" t="n">
        <v>49</v>
      </c>
      <c r="N7" t="n">
        <v>38.89</v>
      </c>
      <c r="O7" t="n">
        <v>24076.95</v>
      </c>
      <c r="P7" t="n">
        <v>418.38</v>
      </c>
      <c r="Q7" t="n">
        <v>772.51</v>
      </c>
      <c r="R7" t="n">
        <v>170.06</v>
      </c>
      <c r="S7" t="n">
        <v>98.14</v>
      </c>
      <c r="T7" t="n">
        <v>31841.76</v>
      </c>
      <c r="U7" t="n">
        <v>0.58</v>
      </c>
      <c r="V7" t="n">
        <v>0.82</v>
      </c>
      <c r="W7" t="n">
        <v>12.36</v>
      </c>
      <c r="X7" t="n">
        <v>1.9</v>
      </c>
      <c r="Y7" t="n">
        <v>2</v>
      </c>
      <c r="Z7" t="n">
        <v>10</v>
      </c>
      <c r="AA7" t="n">
        <v>284.2112785439595</v>
      </c>
      <c r="AB7" t="n">
        <v>388.8704098205317</v>
      </c>
      <c r="AC7" t="n">
        <v>351.7571636903075</v>
      </c>
      <c r="AD7" t="n">
        <v>284211.2785439595</v>
      </c>
      <c r="AE7" t="n">
        <v>388870.4098205317</v>
      </c>
      <c r="AF7" t="n">
        <v>3.697984012889878e-06</v>
      </c>
      <c r="AG7" t="n">
        <v>8</v>
      </c>
      <c r="AH7" t="n">
        <v>351757.1636903075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2.8597</v>
      </c>
      <c r="E8" t="n">
        <v>34.97</v>
      </c>
      <c r="F8" t="n">
        <v>30.86</v>
      </c>
      <c r="G8" t="n">
        <v>42.08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412.4</v>
      </c>
      <c r="Q8" t="n">
        <v>772.46</v>
      </c>
      <c r="R8" t="n">
        <v>160.53</v>
      </c>
      <c r="S8" t="n">
        <v>98.14</v>
      </c>
      <c r="T8" t="n">
        <v>27115.48</v>
      </c>
      <c r="U8" t="n">
        <v>0.61</v>
      </c>
      <c r="V8" t="n">
        <v>0.83</v>
      </c>
      <c r="W8" t="n">
        <v>12.34</v>
      </c>
      <c r="X8" t="n">
        <v>1.61</v>
      </c>
      <c r="Y8" t="n">
        <v>2</v>
      </c>
      <c r="Z8" t="n">
        <v>10</v>
      </c>
      <c r="AA8" t="n">
        <v>277.7354598556647</v>
      </c>
      <c r="AB8" t="n">
        <v>380.0099089982494</v>
      </c>
      <c r="AC8" t="n">
        <v>343.7422966307128</v>
      </c>
      <c r="AD8" t="n">
        <v>277735.4598556647</v>
      </c>
      <c r="AE8" t="n">
        <v>380009.9089982494</v>
      </c>
      <c r="AF8" t="n">
        <v>3.756571660566652e-06</v>
      </c>
      <c r="AG8" t="n">
        <v>8</v>
      </c>
      <c r="AH8" t="n">
        <v>343742.2966307128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2.8975</v>
      </c>
      <c r="E9" t="n">
        <v>34.51</v>
      </c>
      <c r="F9" t="n">
        <v>30.63</v>
      </c>
      <c r="G9" t="n">
        <v>48.36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407.01</v>
      </c>
      <c r="Q9" t="n">
        <v>772.3</v>
      </c>
      <c r="R9" t="n">
        <v>152.83</v>
      </c>
      <c r="S9" t="n">
        <v>98.14</v>
      </c>
      <c r="T9" t="n">
        <v>23290.95</v>
      </c>
      <c r="U9" t="n">
        <v>0.64</v>
      </c>
      <c r="V9" t="n">
        <v>0.84</v>
      </c>
      <c r="W9" t="n">
        <v>12.33</v>
      </c>
      <c r="X9" t="n">
        <v>1.38</v>
      </c>
      <c r="Y9" t="n">
        <v>2</v>
      </c>
      <c r="Z9" t="n">
        <v>10</v>
      </c>
      <c r="AA9" t="n">
        <v>272.2663973563083</v>
      </c>
      <c r="AB9" t="n">
        <v>372.5268964086212</v>
      </c>
      <c r="AC9" t="n">
        <v>336.9734522601645</v>
      </c>
      <c r="AD9" t="n">
        <v>272266.3973563084</v>
      </c>
      <c r="AE9" t="n">
        <v>372526.8964086212</v>
      </c>
      <c r="AF9" t="n">
        <v>3.8062266624093e-06</v>
      </c>
      <c r="AG9" t="n">
        <v>8</v>
      </c>
      <c r="AH9" t="n">
        <v>336973.4522601645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2.9218</v>
      </c>
      <c r="E10" t="n">
        <v>34.22</v>
      </c>
      <c r="F10" t="n">
        <v>30.49</v>
      </c>
      <c r="G10" t="n">
        <v>53.81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402.99</v>
      </c>
      <c r="Q10" t="n">
        <v>772.4400000000001</v>
      </c>
      <c r="R10" t="n">
        <v>148.19</v>
      </c>
      <c r="S10" t="n">
        <v>98.14</v>
      </c>
      <c r="T10" t="n">
        <v>20994.03</v>
      </c>
      <c r="U10" t="n">
        <v>0.66</v>
      </c>
      <c r="V10" t="n">
        <v>0.84</v>
      </c>
      <c r="W10" t="n">
        <v>12.32</v>
      </c>
      <c r="X10" t="n">
        <v>1.24</v>
      </c>
      <c r="Y10" t="n">
        <v>2</v>
      </c>
      <c r="Z10" t="n">
        <v>10</v>
      </c>
      <c r="AA10" t="n">
        <v>268.5714957198121</v>
      </c>
      <c r="AB10" t="n">
        <v>367.4713689820113</v>
      </c>
      <c r="AC10" t="n">
        <v>332.400417275673</v>
      </c>
      <c r="AD10" t="n">
        <v>268571.4957198121</v>
      </c>
      <c r="AE10" t="n">
        <v>367471.3689820113</v>
      </c>
      <c r="AF10" t="n">
        <v>3.838147735022431e-06</v>
      </c>
      <c r="AG10" t="n">
        <v>8</v>
      </c>
      <c r="AH10" t="n">
        <v>332400.417275673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2.9474</v>
      </c>
      <c r="E11" t="n">
        <v>33.93</v>
      </c>
      <c r="F11" t="n">
        <v>30.34</v>
      </c>
      <c r="G11" t="n">
        <v>60.68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399.27</v>
      </c>
      <c r="Q11" t="n">
        <v>772.29</v>
      </c>
      <c r="R11" t="n">
        <v>143.23</v>
      </c>
      <c r="S11" t="n">
        <v>98.14</v>
      </c>
      <c r="T11" t="n">
        <v>18533.01</v>
      </c>
      <c r="U11" t="n">
        <v>0.6899999999999999</v>
      </c>
      <c r="V11" t="n">
        <v>0.85</v>
      </c>
      <c r="W11" t="n">
        <v>12.32</v>
      </c>
      <c r="X11" t="n">
        <v>1.09</v>
      </c>
      <c r="Y11" t="n">
        <v>2</v>
      </c>
      <c r="Z11" t="n">
        <v>10</v>
      </c>
      <c r="AA11" t="n">
        <v>264.9811085374565</v>
      </c>
      <c r="AB11" t="n">
        <v>362.5588428424089</v>
      </c>
      <c r="AC11" t="n">
        <v>327.9567357360605</v>
      </c>
      <c r="AD11" t="n">
        <v>264981.1085374565</v>
      </c>
      <c r="AE11" t="n">
        <v>362558.8428424089</v>
      </c>
      <c r="AF11" t="n">
        <v>3.871776519339144e-06</v>
      </c>
      <c r="AG11" t="n">
        <v>8</v>
      </c>
      <c r="AH11" t="n">
        <v>327956.7357360605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2.968</v>
      </c>
      <c r="E12" t="n">
        <v>33.69</v>
      </c>
      <c r="F12" t="n">
        <v>30.22</v>
      </c>
      <c r="G12" t="n">
        <v>67.15000000000001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395.38</v>
      </c>
      <c r="Q12" t="n">
        <v>772.28</v>
      </c>
      <c r="R12" t="n">
        <v>139.11</v>
      </c>
      <c r="S12" t="n">
        <v>98.14</v>
      </c>
      <c r="T12" t="n">
        <v>16487.99</v>
      </c>
      <c r="U12" t="n">
        <v>0.71</v>
      </c>
      <c r="V12" t="n">
        <v>0.85</v>
      </c>
      <c r="W12" t="n">
        <v>12.31</v>
      </c>
      <c r="X12" t="n">
        <v>0.97</v>
      </c>
      <c r="Y12" t="n">
        <v>2</v>
      </c>
      <c r="Z12" t="n">
        <v>10</v>
      </c>
      <c r="AA12" t="n">
        <v>261.7263771193886</v>
      </c>
      <c r="AB12" t="n">
        <v>358.1055757275923</v>
      </c>
      <c r="AC12" t="n">
        <v>323.9284821844823</v>
      </c>
      <c r="AD12" t="n">
        <v>261726.3771193886</v>
      </c>
      <c r="AE12" t="n">
        <v>358105.5757275923</v>
      </c>
      <c r="AF12" t="n">
        <v>3.898837181719e-06</v>
      </c>
      <c r="AG12" t="n">
        <v>8</v>
      </c>
      <c r="AH12" t="n">
        <v>323928.4821844823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2.9823</v>
      </c>
      <c r="E13" t="n">
        <v>33.53</v>
      </c>
      <c r="F13" t="n">
        <v>30.13</v>
      </c>
      <c r="G13" t="n">
        <v>72.31999999999999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392.1</v>
      </c>
      <c r="Q13" t="n">
        <v>772.22</v>
      </c>
      <c r="R13" t="n">
        <v>136.11</v>
      </c>
      <c r="S13" t="n">
        <v>98.14</v>
      </c>
      <c r="T13" t="n">
        <v>14996.48</v>
      </c>
      <c r="U13" t="n">
        <v>0.72</v>
      </c>
      <c r="V13" t="n">
        <v>0.85</v>
      </c>
      <c r="W13" t="n">
        <v>12.31</v>
      </c>
      <c r="X13" t="n">
        <v>0.88</v>
      </c>
      <c r="Y13" t="n">
        <v>2</v>
      </c>
      <c r="Z13" t="n">
        <v>10</v>
      </c>
      <c r="AA13" t="n">
        <v>259.2251665580935</v>
      </c>
      <c r="AB13" t="n">
        <v>354.6833090920061</v>
      </c>
      <c r="AC13" t="n">
        <v>320.832831873415</v>
      </c>
      <c r="AD13" t="n">
        <v>259225.1665580934</v>
      </c>
      <c r="AE13" t="n">
        <v>354683.3090920061</v>
      </c>
      <c r="AF13" t="n">
        <v>3.917622010458414e-06</v>
      </c>
      <c r="AG13" t="n">
        <v>8</v>
      </c>
      <c r="AH13" t="n">
        <v>320832.831873415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2.9941</v>
      </c>
      <c r="E14" t="n">
        <v>33.4</v>
      </c>
      <c r="F14" t="n">
        <v>30.07</v>
      </c>
      <c r="G14" t="n">
        <v>78.45999999999999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389.47</v>
      </c>
      <c r="Q14" t="n">
        <v>772.16</v>
      </c>
      <c r="R14" t="n">
        <v>134.34</v>
      </c>
      <c r="S14" t="n">
        <v>98.14</v>
      </c>
      <c r="T14" t="n">
        <v>14121.51</v>
      </c>
      <c r="U14" t="n">
        <v>0.73</v>
      </c>
      <c r="V14" t="n">
        <v>0.85</v>
      </c>
      <c r="W14" t="n">
        <v>12.31</v>
      </c>
      <c r="X14" t="n">
        <v>0.83</v>
      </c>
      <c r="Y14" t="n">
        <v>2</v>
      </c>
      <c r="Z14" t="n">
        <v>10</v>
      </c>
      <c r="AA14" t="n">
        <v>257.2222122569572</v>
      </c>
      <c r="AB14" t="n">
        <v>351.9427786529176</v>
      </c>
      <c r="AC14" t="n">
        <v>318.3538538131805</v>
      </c>
      <c r="AD14" t="n">
        <v>257222.2122569571</v>
      </c>
      <c r="AE14" t="n">
        <v>351942.7786529177</v>
      </c>
      <c r="AF14" t="n">
        <v>3.933122778229399e-06</v>
      </c>
      <c r="AG14" t="n">
        <v>8</v>
      </c>
      <c r="AH14" t="n">
        <v>318353.8538131805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3.0067</v>
      </c>
      <c r="E15" t="n">
        <v>33.26</v>
      </c>
      <c r="F15" t="n">
        <v>30.01</v>
      </c>
      <c r="G15" t="n">
        <v>85.73999999999999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386.2</v>
      </c>
      <c r="Q15" t="n">
        <v>772.2</v>
      </c>
      <c r="R15" t="n">
        <v>132.08</v>
      </c>
      <c r="S15" t="n">
        <v>98.14</v>
      </c>
      <c r="T15" t="n">
        <v>13001.19</v>
      </c>
      <c r="U15" t="n">
        <v>0.74</v>
      </c>
      <c r="V15" t="n">
        <v>0.86</v>
      </c>
      <c r="W15" t="n">
        <v>12.31</v>
      </c>
      <c r="X15" t="n">
        <v>0.76</v>
      </c>
      <c r="Y15" t="n">
        <v>2</v>
      </c>
      <c r="Z15" t="n">
        <v>10</v>
      </c>
      <c r="AA15" t="n">
        <v>254.8942375545845</v>
      </c>
      <c r="AB15" t="n">
        <v>348.7575409621375</v>
      </c>
      <c r="AC15" t="n">
        <v>315.4726107370981</v>
      </c>
      <c r="AD15" t="n">
        <v>254894.2375545845</v>
      </c>
      <c r="AE15" t="n">
        <v>348757.5409621375</v>
      </c>
      <c r="AF15" t="n">
        <v>3.949674445510282e-06</v>
      </c>
      <c r="AG15" t="n">
        <v>8</v>
      </c>
      <c r="AH15" t="n">
        <v>315472.6107370981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3.0156</v>
      </c>
      <c r="E16" t="n">
        <v>33.16</v>
      </c>
      <c r="F16" t="n">
        <v>29.95</v>
      </c>
      <c r="G16" t="n">
        <v>89.84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383</v>
      </c>
      <c r="Q16" t="n">
        <v>772.15</v>
      </c>
      <c r="R16" t="n">
        <v>129.97</v>
      </c>
      <c r="S16" t="n">
        <v>98.14</v>
      </c>
      <c r="T16" t="n">
        <v>11953.76</v>
      </c>
      <c r="U16" t="n">
        <v>0.76</v>
      </c>
      <c r="V16" t="n">
        <v>0.86</v>
      </c>
      <c r="W16" t="n">
        <v>12.31</v>
      </c>
      <c r="X16" t="n">
        <v>0.7</v>
      </c>
      <c r="Y16" t="n">
        <v>2</v>
      </c>
      <c r="Z16" t="n">
        <v>10</v>
      </c>
      <c r="AA16" t="n">
        <v>252.8499164915681</v>
      </c>
      <c r="AB16" t="n">
        <v>345.9604106946398</v>
      </c>
      <c r="AC16" t="n">
        <v>312.9424346565326</v>
      </c>
      <c r="AD16" t="n">
        <v>252849.9164915681</v>
      </c>
      <c r="AE16" t="n">
        <v>345960.4106946398</v>
      </c>
      <c r="AF16" t="n">
        <v>3.96136570255789e-06</v>
      </c>
      <c r="AG16" t="n">
        <v>8</v>
      </c>
      <c r="AH16" t="n">
        <v>312942.4346565326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3.0293</v>
      </c>
      <c r="E17" t="n">
        <v>33.01</v>
      </c>
      <c r="F17" t="n">
        <v>29.87</v>
      </c>
      <c r="G17" t="n">
        <v>99.56999999999999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378.91</v>
      </c>
      <c r="Q17" t="n">
        <v>772.14</v>
      </c>
      <c r="R17" t="n">
        <v>127.39</v>
      </c>
      <c r="S17" t="n">
        <v>98.14</v>
      </c>
      <c r="T17" t="n">
        <v>10671.38</v>
      </c>
      <c r="U17" t="n">
        <v>0.77</v>
      </c>
      <c r="V17" t="n">
        <v>0.86</v>
      </c>
      <c r="W17" t="n">
        <v>12.3</v>
      </c>
      <c r="X17" t="n">
        <v>0.62</v>
      </c>
      <c r="Y17" t="n">
        <v>2</v>
      </c>
      <c r="Z17" t="n">
        <v>10</v>
      </c>
      <c r="AA17" t="n">
        <v>250.1089211447864</v>
      </c>
      <c r="AB17" t="n">
        <v>342.2100599369948</v>
      </c>
      <c r="AC17" t="n">
        <v>309.5500121115456</v>
      </c>
      <c r="AD17" t="n">
        <v>250108.9211447864</v>
      </c>
      <c r="AE17" t="n">
        <v>342210.0599369947</v>
      </c>
      <c r="AF17" t="n">
        <v>3.979362356664881e-06</v>
      </c>
      <c r="AG17" t="n">
        <v>8</v>
      </c>
      <c r="AH17" t="n">
        <v>309550.0121115457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3.0343</v>
      </c>
      <c r="E18" t="n">
        <v>32.96</v>
      </c>
      <c r="F18" t="n">
        <v>29.86</v>
      </c>
      <c r="G18" t="n">
        <v>105.37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377.12</v>
      </c>
      <c r="Q18" t="n">
        <v>772.2</v>
      </c>
      <c r="R18" t="n">
        <v>127.04</v>
      </c>
      <c r="S18" t="n">
        <v>98.14</v>
      </c>
      <c r="T18" t="n">
        <v>10501.2</v>
      </c>
      <c r="U18" t="n">
        <v>0.77</v>
      </c>
      <c r="V18" t="n">
        <v>0.86</v>
      </c>
      <c r="W18" t="n">
        <v>12.3</v>
      </c>
      <c r="X18" t="n">
        <v>0.61</v>
      </c>
      <c r="Y18" t="n">
        <v>2</v>
      </c>
      <c r="Z18" t="n">
        <v>10</v>
      </c>
      <c r="AA18" t="n">
        <v>248.9923057122586</v>
      </c>
      <c r="AB18" t="n">
        <v>340.6822574406147</v>
      </c>
      <c r="AC18" t="n">
        <v>308.1680209411354</v>
      </c>
      <c r="AD18" t="n">
        <v>248992.3057122586</v>
      </c>
      <c r="AE18" t="n">
        <v>340682.2574406147</v>
      </c>
      <c r="AF18" t="n">
        <v>3.985930478601739e-06</v>
      </c>
      <c r="AG18" t="n">
        <v>8</v>
      </c>
      <c r="AH18" t="n">
        <v>308168.0209411354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3.0428</v>
      </c>
      <c r="E19" t="n">
        <v>32.86</v>
      </c>
      <c r="F19" t="n">
        <v>29.8</v>
      </c>
      <c r="G19" t="n">
        <v>111.75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373.73</v>
      </c>
      <c r="Q19" t="n">
        <v>772.14</v>
      </c>
      <c r="R19" t="n">
        <v>125.16</v>
      </c>
      <c r="S19" t="n">
        <v>98.14</v>
      </c>
      <c r="T19" t="n">
        <v>9568.42</v>
      </c>
      <c r="U19" t="n">
        <v>0.78</v>
      </c>
      <c r="V19" t="n">
        <v>0.86</v>
      </c>
      <c r="W19" t="n">
        <v>12.3</v>
      </c>
      <c r="X19" t="n">
        <v>0.55</v>
      </c>
      <c r="Y19" t="n">
        <v>2</v>
      </c>
      <c r="Z19" t="n">
        <v>10</v>
      </c>
      <c r="AA19" t="n">
        <v>246.9230229393314</v>
      </c>
      <c r="AB19" t="n">
        <v>337.8509734603841</v>
      </c>
      <c r="AC19" t="n">
        <v>305.6069507302451</v>
      </c>
      <c r="AD19" t="n">
        <v>246923.0229393314</v>
      </c>
      <c r="AE19" t="n">
        <v>337850.9734603841</v>
      </c>
      <c r="AF19" t="n">
        <v>3.997096285894398e-06</v>
      </c>
      <c r="AG19" t="n">
        <v>8</v>
      </c>
      <c r="AH19" t="n">
        <v>305606.9507302451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3.0489</v>
      </c>
      <c r="E20" t="n">
        <v>32.8</v>
      </c>
      <c r="F20" t="n">
        <v>29.77</v>
      </c>
      <c r="G20" t="n">
        <v>119.09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371.06</v>
      </c>
      <c r="Q20" t="n">
        <v>772.22</v>
      </c>
      <c r="R20" t="n">
        <v>124.03</v>
      </c>
      <c r="S20" t="n">
        <v>98.14</v>
      </c>
      <c r="T20" t="n">
        <v>9010.299999999999</v>
      </c>
      <c r="U20" t="n">
        <v>0.79</v>
      </c>
      <c r="V20" t="n">
        <v>0.86</v>
      </c>
      <c r="W20" t="n">
        <v>12.3</v>
      </c>
      <c r="X20" t="n">
        <v>0.52</v>
      </c>
      <c r="Y20" t="n">
        <v>2</v>
      </c>
      <c r="Z20" t="n">
        <v>10</v>
      </c>
      <c r="AA20" t="n">
        <v>245.3466533947368</v>
      </c>
      <c r="AB20" t="n">
        <v>335.6941151049547</v>
      </c>
      <c r="AC20" t="n">
        <v>303.6559399090875</v>
      </c>
      <c r="AD20" t="n">
        <v>245346.6533947368</v>
      </c>
      <c r="AE20" t="n">
        <v>335694.1151049547</v>
      </c>
      <c r="AF20" t="n">
        <v>4.005109394657365e-06</v>
      </c>
      <c r="AG20" t="n">
        <v>8</v>
      </c>
      <c r="AH20" t="n">
        <v>303655.9399090875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3.0494</v>
      </c>
      <c r="E21" t="n">
        <v>32.79</v>
      </c>
      <c r="F21" t="n">
        <v>29.77</v>
      </c>
      <c r="G21" t="n">
        <v>119.07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369.42</v>
      </c>
      <c r="Q21" t="n">
        <v>772.14</v>
      </c>
      <c r="R21" t="n">
        <v>124.06</v>
      </c>
      <c r="S21" t="n">
        <v>98.14</v>
      </c>
      <c r="T21" t="n">
        <v>9024.889999999999</v>
      </c>
      <c r="U21" t="n">
        <v>0.79</v>
      </c>
      <c r="V21" t="n">
        <v>0.86</v>
      </c>
      <c r="W21" t="n">
        <v>12.29</v>
      </c>
      <c r="X21" t="n">
        <v>0.52</v>
      </c>
      <c r="Y21" t="n">
        <v>2</v>
      </c>
      <c r="Z21" t="n">
        <v>10</v>
      </c>
      <c r="AA21" t="n">
        <v>244.585064654436</v>
      </c>
      <c r="AB21" t="n">
        <v>334.6520757915519</v>
      </c>
      <c r="AC21" t="n">
        <v>302.713351365244</v>
      </c>
      <c r="AD21" t="n">
        <v>244585.064654436</v>
      </c>
      <c r="AE21" t="n">
        <v>334652.0757915518</v>
      </c>
      <c r="AF21" t="n">
        <v>4.005766206851051e-06</v>
      </c>
      <c r="AG21" t="n">
        <v>8</v>
      </c>
      <c r="AH21" t="n">
        <v>302713.351365244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3.0556</v>
      </c>
      <c r="E22" t="n">
        <v>32.73</v>
      </c>
      <c r="F22" t="n">
        <v>29.74</v>
      </c>
      <c r="G22" t="n">
        <v>127.45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367.46</v>
      </c>
      <c r="Q22" t="n">
        <v>772.05</v>
      </c>
      <c r="R22" t="n">
        <v>122.99</v>
      </c>
      <c r="S22" t="n">
        <v>98.14</v>
      </c>
      <c r="T22" t="n">
        <v>8495.120000000001</v>
      </c>
      <c r="U22" t="n">
        <v>0.8</v>
      </c>
      <c r="V22" t="n">
        <v>0.86</v>
      </c>
      <c r="W22" t="n">
        <v>12.3</v>
      </c>
      <c r="X22" t="n">
        <v>0.49</v>
      </c>
      <c r="Y22" t="n">
        <v>2</v>
      </c>
      <c r="Z22" t="n">
        <v>10</v>
      </c>
      <c r="AA22" t="n">
        <v>243.3269991704356</v>
      </c>
      <c r="AB22" t="n">
        <v>332.9307350944113</v>
      </c>
      <c r="AC22" t="n">
        <v>301.1562930083213</v>
      </c>
      <c r="AD22" t="n">
        <v>243326.9991704356</v>
      </c>
      <c r="AE22" t="n">
        <v>332930.7350944113</v>
      </c>
      <c r="AF22" t="n">
        <v>4.013910678052755e-06</v>
      </c>
      <c r="AG22" t="n">
        <v>8</v>
      </c>
      <c r="AH22" t="n">
        <v>301156.2930083213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3.0636</v>
      </c>
      <c r="E23" t="n">
        <v>32.64</v>
      </c>
      <c r="F23" t="n">
        <v>29.69</v>
      </c>
      <c r="G23" t="n">
        <v>137.03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363.77</v>
      </c>
      <c r="Q23" t="n">
        <v>772.17</v>
      </c>
      <c r="R23" t="n">
        <v>121.49</v>
      </c>
      <c r="S23" t="n">
        <v>98.14</v>
      </c>
      <c r="T23" t="n">
        <v>7747.26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241.1893088531562</v>
      </c>
      <c r="AB23" t="n">
        <v>330.0058528940702</v>
      </c>
      <c r="AC23" t="n">
        <v>298.5105574600818</v>
      </c>
      <c r="AD23" t="n">
        <v>241189.3088531562</v>
      </c>
      <c r="AE23" t="n">
        <v>330005.8528940702</v>
      </c>
      <c r="AF23" t="n">
        <v>4.024419673151728e-06</v>
      </c>
      <c r="AG23" t="n">
        <v>8</v>
      </c>
      <c r="AH23" t="n">
        <v>298510.5574600818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3.0632</v>
      </c>
      <c r="E24" t="n">
        <v>32.65</v>
      </c>
      <c r="F24" t="n">
        <v>29.69</v>
      </c>
      <c r="G24" t="n">
        <v>137.05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361.92</v>
      </c>
      <c r="Q24" t="n">
        <v>772.13</v>
      </c>
      <c r="R24" t="n">
        <v>121.58</v>
      </c>
      <c r="S24" t="n">
        <v>98.14</v>
      </c>
      <c r="T24" t="n">
        <v>7794.03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240.390921473534</v>
      </c>
      <c r="AB24" t="n">
        <v>328.9134640589063</v>
      </c>
      <c r="AC24" t="n">
        <v>297.5224246821682</v>
      </c>
      <c r="AD24" t="n">
        <v>240390.921473534</v>
      </c>
      <c r="AE24" t="n">
        <v>328913.4640589063</v>
      </c>
      <c r="AF24" t="n">
        <v>4.023894223396779e-06</v>
      </c>
      <c r="AG24" t="n">
        <v>8</v>
      </c>
      <c r="AH24" t="n">
        <v>297522.4246821682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3.0696</v>
      </c>
      <c r="E25" t="n">
        <v>32.58</v>
      </c>
      <c r="F25" t="n">
        <v>29.66</v>
      </c>
      <c r="G25" t="n">
        <v>148.31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359.11</v>
      </c>
      <c r="Q25" t="n">
        <v>772.1799999999999</v>
      </c>
      <c r="R25" t="n">
        <v>120.51</v>
      </c>
      <c r="S25" t="n">
        <v>98.14</v>
      </c>
      <c r="T25" t="n">
        <v>7263.76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238.7587737894147</v>
      </c>
      <c r="AB25" t="n">
        <v>326.6802875922216</v>
      </c>
      <c r="AC25" t="n">
        <v>295.5023794431804</v>
      </c>
      <c r="AD25" t="n">
        <v>238758.7737894147</v>
      </c>
      <c r="AE25" t="n">
        <v>326680.2875922216</v>
      </c>
      <c r="AF25" t="n">
        <v>4.032301419475958e-06</v>
      </c>
      <c r="AG25" t="n">
        <v>8</v>
      </c>
      <c r="AH25" t="n">
        <v>295502.3794431803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3.0699</v>
      </c>
      <c r="E26" t="n">
        <v>32.57</v>
      </c>
      <c r="F26" t="n">
        <v>29.66</v>
      </c>
      <c r="G26" t="n">
        <v>148.3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356.8</v>
      </c>
      <c r="Q26" t="n">
        <v>772.22</v>
      </c>
      <c r="R26" t="n">
        <v>120.61</v>
      </c>
      <c r="S26" t="n">
        <v>98.14</v>
      </c>
      <c r="T26" t="n">
        <v>7315.67</v>
      </c>
      <c r="U26" t="n">
        <v>0.8100000000000001</v>
      </c>
      <c r="V26" t="n">
        <v>0.87</v>
      </c>
      <c r="W26" t="n">
        <v>12.29</v>
      </c>
      <c r="X26" t="n">
        <v>0.41</v>
      </c>
      <c r="Y26" t="n">
        <v>2</v>
      </c>
      <c r="Z26" t="n">
        <v>10</v>
      </c>
      <c r="AA26" t="n">
        <v>237.7178714395437</v>
      </c>
      <c r="AB26" t="n">
        <v>325.2560790757581</v>
      </c>
      <c r="AC26" t="n">
        <v>294.2140953886384</v>
      </c>
      <c r="AD26" t="n">
        <v>237717.8714395437</v>
      </c>
      <c r="AE26" t="n">
        <v>325256.0790757581</v>
      </c>
      <c r="AF26" t="n">
        <v>4.032695506792169e-06</v>
      </c>
      <c r="AG26" t="n">
        <v>8</v>
      </c>
      <c r="AH26" t="n">
        <v>294214.0953886384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3.0772</v>
      </c>
      <c r="E27" t="n">
        <v>32.5</v>
      </c>
      <c r="F27" t="n">
        <v>29.62</v>
      </c>
      <c r="G27" t="n">
        <v>161.56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354.62</v>
      </c>
      <c r="Q27" t="n">
        <v>772.12</v>
      </c>
      <c r="R27" t="n">
        <v>119.11</v>
      </c>
      <c r="S27" t="n">
        <v>98.14</v>
      </c>
      <c r="T27" t="n">
        <v>6568.6</v>
      </c>
      <c r="U27" t="n">
        <v>0.82</v>
      </c>
      <c r="V27" t="n">
        <v>0.87</v>
      </c>
      <c r="W27" t="n">
        <v>12.29</v>
      </c>
      <c r="X27" t="n">
        <v>0.37</v>
      </c>
      <c r="Y27" t="n">
        <v>2</v>
      </c>
      <c r="Z27" t="n">
        <v>10</v>
      </c>
      <c r="AA27" t="n">
        <v>236.3171518353095</v>
      </c>
      <c r="AB27" t="n">
        <v>323.3395527178581</v>
      </c>
      <c r="AC27" t="n">
        <v>292.4804796164743</v>
      </c>
      <c r="AD27" t="n">
        <v>236317.1518353095</v>
      </c>
      <c r="AE27" t="n">
        <v>323339.5527178581</v>
      </c>
      <c r="AF27" t="n">
        <v>4.042284964819982e-06</v>
      </c>
      <c r="AG27" t="n">
        <v>8</v>
      </c>
      <c r="AH27" t="n">
        <v>292480.4796164742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3.0761</v>
      </c>
      <c r="E28" t="n">
        <v>32.51</v>
      </c>
      <c r="F28" t="n">
        <v>29.63</v>
      </c>
      <c r="G28" t="n">
        <v>161.62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352.08</v>
      </c>
      <c r="Q28" t="n">
        <v>772.13</v>
      </c>
      <c r="R28" t="n">
        <v>119.37</v>
      </c>
      <c r="S28" t="n">
        <v>98.14</v>
      </c>
      <c r="T28" t="n">
        <v>6700.18</v>
      </c>
      <c r="U28" t="n">
        <v>0.82</v>
      </c>
      <c r="V28" t="n">
        <v>0.87</v>
      </c>
      <c r="W28" t="n">
        <v>12.29</v>
      </c>
      <c r="X28" t="n">
        <v>0.38</v>
      </c>
      <c r="Y28" t="n">
        <v>2</v>
      </c>
      <c r="Z28" t="n">
        <v>10</v>
      </c>
      <c r="AA28" t="n">
        <v>235.2613454143233</v>
      </c>
      <c r="AB28" t="n">
        <v>321.8949517937737</v>
      </c>
      <c r="AC28" t="n">
        <v>291.1737493770737</v>
      </c>
      <c r="AD28" t="n">
        <v>235261.3454143233</v>
      </c>
      <c r="AE28" t="n">
        <v>321894.9517937737</v>
      </c>
      <c r="AF28" t="n">
        <v>4.040839977993873e-06</v>
      </c>
      <c r="AG28" t="n">
        <v>8</v>
      </c>
      <c r="AH28" t="n">
        <v>291173.7493770737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3.0846</v>
      </c>
      <c r="E29" t="n">
        <v>32.42</v>
      </c>
      <c r="F29" t="n">
        <v>29.58</v>
      </c>
      <c r="G29" t="n">
        <v>177.47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348.28</v>
      </c>
      <c r="Q29" t="n">
        <v>772.2</v>
      </c>
      <c r="R29" t="n">
        <v>117.88</v>
      </c>
      <c r="S29" t="n">
        <v>98.14</v>
      </c>
      <c r="T29" t="n">
        <v>5959.54</v>
      </c>
      <c r="U29" t="n">
        <v>0.83</v>
      </c>
      <c r="V29" t="n">
        <v>0.87</v>
      </c>
      <c r="W29" t="n">
        <v>12.28</v>
      </c>
      <c r="X29" t="n">
        <v>0.33</v>
      </c>
      <c r="Y29" t="n">
        <v>2</v>
      </c>
      <c r="Z29" t="n">
        <v>10</v>
      </c>
      <c r="AA29" t="n">
        <v>233.0826837645827</v>
      </c>
      <c r="AB29" t="n">
        <v>318.9140108088317</v>
      </c>
      <c r="AC29" t="n">
        <v>288.4773052159567</v>
      </c>
      <c r="AD29" t="n">
        <v>233082.6837645827</v>
      </c>
      <c r="AE29" t="n">
        <v>318914.0108088317</v>
      </c>
      <c r="AF29" t="n">
        <v>4.052005785286532e-06</v>
      </c>
      <c r="AG29" t="n">
        <v>8</v>
      </c>
      <c r="AH29" t="n">
        <v>288477.3052159567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3.0846</v>
      </c>
      <c r="E30" t="n">
        <v>32.42</v>
      </c>
      <c r="F30" t="n">
        <v>29.58</v>
      </c>
      <c r="G30" t="n">
        <v>177.47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345.56</v>
      </c>
      <c r="Q30" t="n">
        <v>772.1799999999999</v>
      </c>
      <c r="R30" t="n">
        <v>117.73</v>
      </c>
      <c r="S30" t="n">
        <v>98.14</v>
      </c>
      <c r="T30" t="n">
        <v>5884.26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231.8830041219932</v>
      </c>
      <c r="AB30" t="n">
        <v>317.2725561957109</v>
      </c>
      <c r="AC30" t="n">
        <v>286.9925087273157</v>
      </c>
      <c r="AD30" t="n">
        <v>231883.0041219932</v>
      </c>
      <c r="AE30" t="n">
        <v>317272.556195711</v>
      </c>
      <c r="AF30" t="n">
        <v>4.052005785286532e-06</v>
      </c>
      <c r="AG30" t="n">
        <v>8</v>
      </c>
      <c r="AH30" t="n">
        <v>286992.5087273158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3.0845</v>
      </c>
      <c r="E31" t="n">
        <v>32.42</v>
      </c>
      <c r="F31" t="n">
        <v>29.58</v>
      </c>
      <c r="G31" t="n">
        <v>177.48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343.87</v>
      </c>
      <c r="Q31" t="n">
        <v>772.13</v>
      </c>
      <c r="R31" t="n">
        <v>117.66</v>
      </c>
      <c r="S31" t="n">
        <v>98.14</v>
      </c>
      <c r="T31" t="n">
        <v>5850.36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231.1430667833571</v>
      </c>
      <c r="AB31" t="n">
        <v>316.260141285258</v>
      </c>
      <c r="AC31" t="n">
        <v>286.0767172749829</v>
      </c>
      <c r="AD31" t="n">
        <v>231143.0667833571</v>
      </c>
      <c r="AE31" t="n">
        <v>316260.141285258</v>
      </c>
      <c r="AF31" t="n">
        <v>4.051874422847794e-06</v>
      </c>
      <c r="AG31" t="n">
        <v>8</v>
      </c>
      <c r="AH31" t="n">
        <v>286076.7172749829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3.0814</v>
      </c>
      <c r="E32" t="n">
        <v>32.45</v>
      </c>
      <c r="F32" t="n">
        <v>29.61</v>
      </c>
      <c r="G32" t="n">
        <v>177.67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345.49</v>
      </c>
      <c r="Q32" t="n">
        <v>772.23</v>
      </c>
      <c r="R32" t="n">
        <v>118.58</v>
      </c>
      <c r="S32" t="n">
        <v>98.14</v>
      </c>
      <c r="T32" t="n">
        <v>6309.87</v>
      </c>
      <c r="U32" t="n">
        <v>0.83</v>
      </c>
      <c r="V32" t="n">
        <v>0.87</v>
      </c>
      <c r="W32" t="n">
        <v>12.3</v>
      </c>
      <c r="X32" t="n">
        <v>0.37</v>
      </c>
      <c r="Y32" t="n">
        <v>2</v>
      </c>
      <c r="Z32" t="n">
        <v>10</v>
      </c>
      <c r="AA32" t="n">
        <v>232.0442538589234</v>
      </c>
      <c r="AB32" t="n">
        <v>317.4931851996151</v>
      </c>
      <c r="AC32" t="n">
        <v>287.192081208742</v>
      </c>
      <c r="AD32" t="n">
        <v>232044.2538589234</v>
      </c>
      <c r="AE32" t="n">
        <v>317493.1851996151</v>
      </c>
      <c r="AF32" t="n">
        <v>4.047802187246943e-06</v>
      </c>
      <c r="AG32" t="n">
        <v>8</v>
      </c>
      <c r="AH32" t="n">
        <v>287192.081208742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1.9908</v>
      </c>
      <c r="E2" t="n">
        <v>50.23</v>
      </c>
      <c r="F2" t="n">
        <v>40.96</v>
      </c>
      <c r="G2" t="n">
        <v>8.16</v>
      </c>
      <c r="H2" t="n">
        <v>0.15</v>
      </c>
      <c r="I2" t="n">
        <v>301</v>
      </c>
      <c r="J2" t="n">
        <v>116.05</v>
      </c>
      <c r="K2" t="n">
        <v>43.4</v>
      </c>
      <c r="L2" t="n">
        <v>1</v>
      </c>
      <c r="M2" t="n">
        <v>299</v>
      </c>
      <c r="N2" t="n">
        <v>16.65</v>
      </c>
      <c r="O2" t="n">
        <v>14546.17</v>
      </c>
      <c r="P2" t="n">
        <v>413.8</v>
      </c>
      <c r="Q2" t="n">
        <v>774.49</v>
      </c>
      <c r="R2" t="n">
        <v>497.55</v>
      </c>
      <c r="S2" t="n">
        <v>98.14</v>
      </c>
      <c r="T2" t="n">
        <v>194337.75</v>
      </c>
      <c r="U2" t="n">
        <v>0.2</v>
      </c>
      <c r="V2" t="n">
        <v>0.63</v>
      </c>
      <c r="W2" t="n">
        <v>12.76</v>
      </c>
      <c r="X2" t="n">
        <v>11.67</v>
      </c>
      <c r="Y2" t="n">
        <v>2</v>
      </c>
      <c r="Z2" t="n">
        <v>10</v>
      </c>
      <c r="AA2" t="n">
        <v>395.1442855068174</v>
      </c>
      <c r="AB2" t="n">
        <v>540.6538439659785</v>
      </c>
      <c r="AC2" t="n">
        <v>489.0545999103006</v>
      </c>
      <c r="AD2" t="n">
        <v>395144.2855068174</v>
      </c>
      <c r="AE2" t="n">
        <v>540653.8439659785</v>
      </c>
      <c r="AF2" t="n">
        <v>2.688539092101708e-06</v>
      </c>
      <c r="AG2" t="n">
        <v>11</v>
      </c>
      <c r="AH2" t="n">
        <v>489054.5999103006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2.5696</v>
      </c>
      <c r="E3" t="n">
        <v>38.92</v>
      </c>
      <c r="F3" t="n">
        <v>33.89</v>
      </c>
      <c r="G3" t="n">
        <v>16.53</v>
      </c>
      <c r="H3" t="n">
        <v>0.3</v>
      </c>
      <c r="I3" t="n">
        <v>123</v>
      </c>
      <c r="J3" t="n">
        <v>117.34</v>
      </c>
      <c r="K3" t="n">
        <v>43.4</v>
      </c>
      <c r="L3" t="n">
        <v>2</v>
      </c>
      <c r="M3" t="n">
        <v>121</v>
      </c>
      <c r="N3" t="n">
        <v>16.94</v>
      </c>
      <c r="O3" t="n">
        <v>14705.49</v>
      </c>
      <c r="P3" t="n">
        <v>338.95</v>
      </c>
      <c r="Q3" t="n">
        <v>773.08</v>
      </c>
      <c r="R3" t="n">
        <v>261.53</v>
      </c>
      <c r="S3" t="n">
        <v>98.14</v>
      </c>
      <c r="T3" t="n">
        <v>77218.36</v>
      </c>
      <c r="U3" t="n">
        <v>0.38</v>
      </c>
      <c r="V3" t="n">
        <v>0.76</v>
      </c>
      <c r="W3" t="n">
        <v>12.47</v>
      </c>
      <c r="X3" t="n">
        <v>4.63</v>
      </c>
      <c r="Y3" t="n">
        <v>2</v>
      </c>
      <c r="Z3" t="n">
        <v>10</v>
      </c>
      <c r="AA3" t="n">
        <v>266.6249893939766</v>
      </c>
      <c r="AB3" t="n">
        <v>364.8080731532048</v>
      </c>
      <c r="AC3" t="n">
        <v>329.9913026628086</v>
      </c>
      <c r="AD3" t="n">
        <v>266624.9893939766</v>
      </c>
      <c r="AE3" t="n">
        <v>364808.0731532048</v>
      </c>
      <c r="AF3" t="n">
        <v>3.470197936038049e-06</v>
      </c>
      <c r="AG3" t="n">
        <v>9</v>
      </c>
      <c r="AH3" t="n">
        <v>329991.3026628086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32.1</v>
      </c>
      <c r="G4" t="n">
        <v>25.01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75</v>
      </c>
      <c r="N4" t="n">
        <v>17.23</v>
      </c>
      <c r="O4" t="n">
        <v>14865.24</v>
      </c>
      <c r="P4" t="n">
        <v>316.74</v>
      </c>
      <c r="Q4" t="n">
        <v>772.9</v>
      </c>
      <c r="R4" t="n">
        <v>201.78</v>
      </c>
      <c r="S4" t="n">
        <v>98.14</v>
      </c>
      <c r="T4" t="n">
        <v>47572.84</v>
      </c>
      <c r="U4" t="n">
        <v>0.49</v>
      </c>
      <c r="V4" t="n">
        <v>0.8</v>
      </c>
      <c r="W4" t="n">
        <v>12.39</v>
      </c>
      <c r="X4" t="n">
        <v>2.84</v>
      </c>
      <c r="Y4" t="n">
        <v>2</v>
      </c>
      <c r="Z4" t="n">
        <v>10</v>
      </c>
      <c r="AA4" t="n">
        <v>232.6412949154334</v>
      </c>
      <c r="AB4" t="n">
        <v>318.3100831127241</v>
      </c>
      <c r="AC4" t="n">
        <v>287.9310155315476</v>
      </c>
      <c r="AD4" t="n">
        <v>232641.2949154334</v>
      </c>
      <c r="AE4" t="n">
        <v>318310.0831127241</v>
      </c>
      <c r="AF4" t="n">
        <v>3.749207468099639e-06</v>
      </c>
      <c r="AG4" t="n">
        <v>8</v>
      </c>
      <c r="AH4" t="n">
        <v>287931.0155315476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2.8774</v>
      </c>
      <c r="E5" t="n">
        <v>34.75</v>
      </c>
      <c r="F5" t="n">
        <v>31.33</v>
      </c>
      <c r="G5" t="n">
        <v>33.57</v>
      </c>
      <c r="H5" t="n">
        <v>0.59</v>
      </c>
      <c r="I5" t="n">
        <v>56</v>
      </c>
      <c r="J5" t="n">
        <v>119.93</v>
      </c>
      <c r="K5" t="n">
        <v>43.4</v>
      </c>
      <c r="L5" t="n">
        <v>4</v>
      </c>
      <c r="M5" t="n">
        <v>54</v>
      </c>
      <c r="N5" t="n">
        <v>17.53</v>
      </c>
      <c r="O5" t="n">
        <v>15025.44</v>
      </c>
      <c r="P5" t="n">
        <v>304.99</v>
      </c>
      <c r="Q5" t="n">
        <v>772.63</v>
      </c>
      <c r="R5" t="n">
        <v>176.08</v>
      </c>
      <c r="S5" t="n">
        <v>98.14</v>
      </c>
      <c r="T5" t="n">
        <v>34826.64</v>
      </c>
      <c r="U5" t="n">
        <v>0.5600000000000001</v>
      </c>
      <c r="V5" t="n">
        <v>0.82</v>
      </c>
      <c r="W5" t="n">
        <v>12.36</v>
      </c>
      <c r="X5" t="n">
        <v>2.08</v>
      </c>
      <c r="Y5" t="n">
        <v>2</v>
      </c>
      <c r="Z5" t="n">
        <v>10</v>
      </c>
      <c r="AA5" t="n">
        <v>220.69613897328</v>
      </c>
      <c r="AB5" t="n">
        <v>301.9661937695905</v>
      </c>
      <c r="AC5" t="n">
        <v>273.1469640485248</v>
      </c>
      <c r="AD5" t="n">
        <v>220696.13897328</v>
      </c>
      <c r="AE5" t="n">
        <v>301966.1937695905</v>
      </c>
      <c r="AF5" t="n">
        <v>3.885876222429905e-06</v>
      </c>
      <c r="AG5" t="n">
        <v>8</v>
      </c>
      <c r="AH5" t="n">
        <v>273146.9640485247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2.9411</v>
      </c>
      <c r="E6" t="n">
        <v>34</v>
      </c>
      <c r="F6" t="n">
        <v>30.87</v>
      </c>
      <c r="G6" t="n">
        <v>42.09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295.85</v>
      </c>
      <c r="Q6" t="n">
        <v>772.42</v>
      </c>
      <c r="R6" t="n">
        <v>160.12</v>
      </c>
      <c r="S6" t="n">
        <v>98.14</v>
      </c>
      <c r="T6" t="n">
        <v>26910.32</v>
      </c>
      <c r="U6" t="n">
        <v>0.61</v>
      </c>
      <c r="V6" t="n">
        <v>0.83</v>
      </c>
      <c r="W6" t="n">
        <v>12.36</v>
      </c>
      <c r="X6" t="n">
        <v>1.61</v>
      </c>
      <c r="Y6" t="n">
        <v>2</v>
      </c>
      <c r="Z6" t="n">
        <v>10</v>
      </c>
      <c r="AA6" t="n">
        <v>212.8037005997132</v>
      </c>
      <c r="AB6" t="n">
        <v>291.1674113970748</v>
      </c>
      <c r="AC6" t="n">
        <v>263.3788023094522</v>
      </c>
      <c r="AD6" t="n">
        <v>212803.7005997133</v>
      </c>
      <c r="AE6" t="n">
        <v>291167.4113970748</v>
      </c>
      <c r="AF6" t="n">
        <v>3.971901910679291e-06</v>
      </c>
      <c r="AG6" t="n">
        <v>8</v>
      </c>
      <c r="AH6" t="n">
        <v>263378.8023094522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2.9837</v>
      </c>
      <c r="E7" t="n">
        <v>33.52</v>
      </c>
      <c r="F7" t="n">
        <v>30.57</v>
      </c>
      <c r="G7" t="n">
        <v>50.95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288.76</v>
      </c>
      <c r="Q7" t="n">
        <v>772.27</v>
      </c>
      <c r="R7" t="n">
        <v>150.66</v>
      </c>
      <c r="S7" t="n">
        <v>98.14</v>
      </c>
      <c r="T7" t="n">
        <v>22218.11</v>
      </c>
      <c r="U7" t="n">
        <v>0.65</v>
      </c>
      <c r="V7" t="n">
        <v>0.84</v>
      </c>
      <c r="W7" t="n">
        <v>12.33</v>
      </c>
      <c r="X7" t="n">
        <v>1.32</v>
      </c>
      <c r="Y7" t="n">
        <v>2</v>
      </c>
      <c r="Z7" t="n">
        <v>10</v>
      </c>
      <c r="AA7" t="n">
        <v>207.2713965263612</v>
      </c>
      <c r="AB7" t="n">
        <v>283.597868895888</v>
      </c>
      <c r="AC7" t="n">
        <v>256.5316863206567</v>
      </c>
      <c r="AD7" t="n">
        <v>207271.3965263612</v>
      </c>
      <c r="AE7" t="n">
        <v>283597.868895888</v>
      </c>
      <c r="AF7" t="n">
        <v>4.02943243374717e-06</v>
      </c>
      <c r="AG7" t="n">
        <v>8</v>
      </c>
      <c r="AH7" t="n">
        <v>256531.6863206567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3.0182</v>
      </c>
      <c r="E8" t="n">
        <v>33.13</v>
      </c>
      <c r="F8" t="n">
        <v>30.33</v>
      </c>
      <c r="G8" t="n">
        <v>60.66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281.66</v>
      </c>
      <c r="Q8" t="n">
        <v>772.21</v>
      </c>
      <c r="R8" t="n">
        <v>142.92</v>
      </c>
      <c r="S8" t="n">
        <v>98.14</v>
      </c>
      <c r="T8" t="n">
        <v>18378.71</v>
      </c>
      <c r="U8" t="n">
        <v>0.6899999999999999</v>
      </c>
      <c r="V8" t="n">
        <v>0.85</v>
      </c>
      <c r="W8" t="n">
        <v>12.32</v>
      </c>
      <c r="X8" t="n">
        <v>1.08</v>
      </c>
      <c r="Y8" t="n">
        <v>2</v>
      </c>
      <c r="Z8" t="n">
        <v>10</v>
      </c>
      <c r="AA8" t="n">
        <v>202.2946340564139</v>
      </c>
      <c r="AB8" t="n">
        <v>276.7884429252452</v>
      </c>
      <c r="AC8" t="n">
        <v>250.3721424075605</v>
      </c>
      <c r="AD8" t="n">
        <v>202294.634056414</v>
      </c>
      <c r="AE8" t="n">
        <v>276788.4429252453</v>
      </c>
      <c r="AF8" t="n">
        <v>4.076024054541579e-06</v>
      </c>
      <c r="AG8" t="n">
        <v>8</v>
      </c>
      <c r="AH8" t="n">
        <v>250372.1424075605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3.0403</v>
      </c>
      <c r="E9" t="n">
        <v>32.89</v>
      </c>
      <c r="F9" t="n">
        <v>30.19</v>
      </c>
      <c r="G9" t="n">
        <v>69.66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275.9</v>
      </c>
      <c r="Q9" t="n">
        <v>772.21</v>
      </c>
      <c r="R9" t="n">
        <v>137.83</v>
      </c>
      <c r="S9" t="n">
        <v>98.14</v>
      </c>
      <c r="T9" t="n">
        <v>15855.37</v>
      </c>
      <c r="U9" t="n">
        <v>0.71</v>
      </c>
      <c r="V9" t="n">
        <v>0.85</v>
      </c>
      <c r="W9" t="n">
        <v>12.32</v>
      </c>
      <c r="X9" t="n">
        <v>0.9399999999999999</v>
      </c>
      <c r="Y9" t="n">
        <v>2</v>
      </c>
      <c r="Z9" t="n">
        <v>10</v>
      </c>
      <c r="AA9" t="n">
        <v>198.6299058745811</v>
      </c>
      <c r="AB9" t="n">
        <v>271.7742001504672</v>
      </c>
      <c r="AC9" t="n">
        <v>245.8364519256717</v>
      </c>
      <c r="AD9" t="n">
        <v>198629.9058745811</v>
      </c>
      <c r="AE9" t="n">
        <v>271774.2001504672</v>
      </c>
      <c r="AF9" t="n">
        <v>4.105869701485243e-06</v>
      </c>
      <c r="AG9" t="n">
        <v>8</v>
      </c>
      <c r="AH9" t="n">
        <v>245836.4519256717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3.0574</v>
      </c>
      <c r="E10" t="n">
        <v>32.71</v>
      </c>
      <c r="F10" t="n">
        <v>30.07</v>
      </c>
      <c r="G10" t="n">
        <v>78.45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270.15</v>
      </c>
      <c r="Q10" t="n">
        <v>772.21</v>
      </c>
      <c r="R10" t="n">
        <v>134.25</v>
      </c>
      <c r="S10" t="n">
        <v>98.14</v>
      </c>
      <c r="T10" t="n">
        <v>14077.81</v>
      </c>
      <c r="U10" t="n">
        <v>0.73</v>
      </c>
      <c r="V10" t="n">
        <v>0.85</v>
      </c>
      <c r="W10" t="n">
        <v>12.31</v>
      </c>
      <c r="X10" t="n">
        <v>0.83</v>
      </c>
      <c r="Y10" t="n">
        <v>2</v>
      </c>
      <c r="Z10" t="n">
        <v>10</v>
      </c>
      <c r="AA10" t="n">
        <v>195.2499525258044</v>
      </c>
      <c r="AB10" t="n">
        <v>267.1495988656554</v>
      </c>
      <c r="AC10" t="n">
        <v>241.6532160968123</v>
      </c>
      <c r="AD10" t="n">
        <v>195249.9525258044</v>
      </c>
      <c r="AE10" t="n">
        <v>267149.5988656554</v>
      </c>
      <c r="AF10" t="n">
        <v>4.128962939618124e-06</v>
      </c>
      <c r="AG10" t="n">
        <v>8</v>
      </c>
      <c r="AH10" t="n">
        <v>241653.2160968122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3.0738</v>
      </c>
      <c r="E11" t="n">
        <v>32.53</v>
      </c>
      <c r="F11" t="n">
        <v>29.97</v>
      </c>
      <c r="G11" t="n">
        <v>89.91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263.23</v>
      </c>
      <c r="Q11" t="n">
        <v>772.0700000000001</v>
      </c>
      <c r="R11" t="n">
        <v>130.77</v>
      </c>
      <c r="S11" t="n">
        <v>98.14</v>
      </c>
      <c r="T11" t="n">
        <v>12352.39</v>
      </c>
      <c r="U11" t="n">
        <v>0.75</v>
      </c>
      <c r="V11" t="n">
        <v>0.86</v>
      </c>
      <c r="W11" t="n">
        <v>12.31</v>
      </c>
      <c r="X11" t="n">
        <v>0.72</v>
      </c>
      <c r="Y11" t="n">
        <v>2</v>
      </c>
      <c r="Z11" t="n">
        <v>10</v>
      </c>
      <c r="AA11" t="n">
        <v>191.4284282328369</v>
      </c>
      <c r="AB11" t="n">
        <v>261.9208207342668</v>
      </c>
      <c r="AC11" t="n">
        <v>236.9234652116455</v>
      </c>
      <c r="AD11" t="n">
        <v>191428.4282328369</v>
      </c>
      <c r="AE11" t="n">
        <v>261920.8207342668</v>
      </c>
      <c r="AF11" t="n">
        <v>4.151110840517495e-06</v>
      </c>
      <c r="AG11" t="n">
        <v>8</v>
      </c>
      <c r="AH11" t="n">
        <v>236923.4652116455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3.0874</v>
      </c>
      <c r="E12" t="n">
        <v>32.39</v>
      </c>
      <c r="F12" t="n">
        <v>29.88</v>
      </c>
      <c r="G12" t="n">
        <v>99.59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257.68</v>
      </c>
      <c r="Q12" t="n">
        <v>772.1900000000001</v>
      </c>
      <c r="R12" t="n">
        <v>127.68</v>
      </c>
      <c r="S12" t="n">
        <v>98.14</v>
      </c>
      <c r="T12" t="n">
        <v>10817.46</v>
      </c>
      <c r="U12" t="n">
        <v>0.77</v>
      </c>
      <c r="V12" t="n">
        <v>0.86</v>
      </c>
      <c r="W12" t="n">
        <v>12.3</v>
      </c>
      <c r="X12" t="n">
        <v>0.63</v>
      </c>
      <c r="Y12" t="n">
        <v>2</v>
      </c>
      <c r="Z12" t="n">
        <v>10</v>
      </c>
      <c r="AA12" t="n">
        <v>188.3700720791316</v>
      </c>
      <c r="AB12" t="n">
        <v>257.7362429196183</v>
      </c>
      <c r="AC12" t="n">
        <v>233.138257630534</v>
      </c>
      <c r="AD12" t="n">
        <v>188370.0720791316</v>
      </c>
      <c r="AE12" t="n">
        <v>257736.2429196183</v>
      </c>
      <c r="AF12" t="n">
        <v>4.169477392482827e-06</v>
      </c>
      <c r="AG12" t="n">
        <v>8</v>
      </c>
      <c r="AH12" t="n">
        <v>233138.2576305339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3.099</v>
      </c>
      <c r="E13" t="n">
        <v>32.27</v>
      </c>
      <c r="F13" t="n">
        <v>29.8</v>
      </c>
      <c r="G13" t="n">
        <v>111.76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12</v>
      </c>
      <c r="N13" t="n">
        <v>20.05</v>
      </c>
      <c r="O13" t="n">
        <v>16323.22</v>
      </c>
      <c r="P13" t="n">
        <v>250.71</v>
      </c>
      <c r="Q13" t="n">
        <v>772.34</v>
      </c>
      <c r="R13" t="n">
        <v>125.15</v>
      </c>
      <c r="S13" t="n">
        <v>98.14</v>
      </c>
      <c r="T13" t="n">
        <v>9561.379999999999</v>
      </c>
      <c r="U13" t="n">
        <v>0.78</v>
      </c>
      <c r="V13" t="n">
        <v>0.86</v>
      </c>
      <c r="W13" t="n">
        <v>12.3</v>
      </c>
      <c r="X13" t="n">
        <v>0.55</v>
      </c>
      <c r="Y13" t="n">
        <v>2</v>
      </c>
      <c r="Z13" t="n">
        <v>10</v>
      </c>
      <c r="AA13" t="n">
        <v>184.7995437859711</v>
      </c>
      <c r="AB13" t="n">
        <v>252.8508885883275</v>
      </c>
      <c r="AC13" t="n">
        <v>228.7191546599821</v>
      </c>
      <c r="AD13" t="n">
        <v>184799.5437859711</v>
      </c>
      <c r="AE13" t="n">
        <v>252850.8885883275</v>
      </c>
      <c r="AF13" t="n">
        <v>4.185142980923847e-06</v>
      </c>
      <c r="AG13" t="n">
        <v>8</v>
      </c>
      <c r="AH13" t="n">
        <v>228719.1546599821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3.0967</v>
      </c>
      <c r="E14" t="n">
        <v>32.29</v>
      </c>
      <c r="F14" t="n">
        <v>29.83</v>
      </c>
      <c r="G14" t="n">
        <v>111.85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248.78</v>
      </c>
      <c r="Q14" t="n">
        <v>772.37</v>
      </c>
      <c r="R14" t="n">
        <v>125.5</v>
      </c>
      <c r="S14" t="n">
        <v>98.14</v>
      </c>
      <c r="T14" t="n">
        <v>9738.33</v>
      </c>
      <c r="U14" t="n">
        <v>0.78</v>
      </c>
      <c r="V14" t="n">
        <v>0.86</v>
      </c>
      <c r="W14" t="n">
        <v>12.31</v>
      </c>
      <c r="X14" t="n">
        <v>0.58</v>
      </c>
      <c r="Y14" t="n">
        <v>2</v>
      </c>
      <c r="Z14" t="n">
        <v>10</v>
      </c>
      <c r="AA14" t="n">
        <v>184.0565957220684</v>
      </c>
      <c r="AB14" t="n">
        <v>251.834354270741</v>
      </c>
      <c r="AC14" t="n">
        <v>227.7996369509509</v>
      </c>
      <c r="AD14" t="n">
        <v>184056.5957220685</v>
      </c>
      <c r="AE14" t="n">
        <v>251834.3542707411</v>
      </c>
      <c r="AF14" t="n">
        <v>4.182036872870885e-06</v>
      </c>
      <c r="AG14" t="n">
        <v>8</v>
      </c>
      <c r="AH14" t="n">
        <v>227799.636950951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3.0964</v>
      </c>
      <c r="E15" t="n">
        <v>32.3</v>
      </c>
      <c r="F15" t="n">
        <v>29.83</v>
      </c>
      <c r="G15" t="n">
        <v>111.86</v>
      </c>
      <c r="H15" t="n">
        <v>1.86</v>
      </c>
      <c r="I15" t="n">
        <v>16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250.93</v>
      </c>
      <c r="Q15" t="n">
        <v>772.39</v>
      </c>
      <c r="R15" t="n">
        <v>125.48</v>
      </c>
      <c r="S15" t="n">
        <v>98.14</v>
      </c>
      <c r="T15" t="n">
        <v>9728.440000000001</v>
      </c>
      <c r="U15" t="n">
        <v>0.78</v>
      </c>
      <c r="V15" t="n">
        <v>0.86</v>
      </c>
      <c r="W15" t="n">
        <v>12.31</v>
      </c>
      <c r="X15" t="n">
        <v>0.58</v>
      </c>
      <c r="Y15" t="n">
        <v>2</v>
      </c>
      <c r="Z15" t="n">
        <v>10</v>
      </c>
      <c r="AA15" t="n">
        <v>185.0131354076896</v>
      </c>
      <c r="AB15" t="n">
        <v>253.1431340681598</v>
      </c>
      <c r="AC15" t="n">
        <v>228.9835086413884</v>
      </c>
      <c r="AD15" t="n">
        <v>185013.1354076896</v>
      </c>
      <c r="AE15" t="n">
        <v>253143.1340681599</v>
      </c>
      <c r="AF15" t="n">
        <v>4.181631728342238e-06</v>
      </c>
      <c r="AG15" t="n">
        <v>8</v>
      </c>
      <c r="AH15" t="n">
        <v>228983.5086413884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2.235</v>
      </c>
      <c r="E2" t="n">
        <v>44.74</v>
      </c>
      <c r="F2" t="n">
        <v>38.35</v>
      </c>
      <c r="G2" t="n">
        <v>9.75</v>
      </c>
      <c r="H2" t="n">
        <v>0.2</v>
      </c>
      <c r="I2" t="n">
        <v>236</v>
      </c>
      <c r="J2" t="n">
        <v>89.87</v>
      </c>
      <c r="K2" t="n">
        <v>37.55</v>
      </c>
      <c r="L2" t="n">
        <v>1</v>
      </c>
      <c r="M2" t="n">
        <v>234</v>
      </c>
      <c r="N2" t="n">
        <v>11.32</v>
      </c>
      <c r="O2" t="n">
        <v>11317.98</v>
      </c>
      <c r="P2" t="n">
        <v>325.25</v>
      </c>
      <c r="Q2" t="n">
        <v>773.92</v>
      </c>
      <c r="R2" t="n">
        <v>409.56</v>
      </c>
      <c r="S2" t="n">
        <v>98.14</v>
      </c>
      <c r="T2" t="n">
        <v>150667.58</v>
      </c>
      <c r="U2" t="n">
        <v>0.24</v>
      </c>
      <c r="V2" t="n">
        <v>0.67</v>
      </c>
      <c r="W2" t="n">
        <v>12.67</v>
      </c>
      <c r="X2" t="n">
        <v>9.07</v>
      </c>
      <c r="Y2" t="n">
        <v>2</v>
      </c>
      <c r="Z2" t="n">
        <v>10</v>
      </c>
      <c r="AA2" t="n">
        <v>294.3552572587511</v>
      </c>
      <c r="AB2" t="n">
        <v>402.749849018866</v>
      </c>
      <c r="AC2" t="n">
        <v>364.3119686914679</v>
      </c>
      <c r="AD2" t="n">
        <v>294355.2572587511</v>
      </c>
      <c r="AE2" t="n">
        <v>402749.849018866</v>
      </c>
      <c r="AF2" t="n">
        <v>3.060291564075179e-06</v>
      </c>
      <c r="AG2" t="n">
        <v>10</v>
      </c>
      <c r="AH2" t="n">
        <v>364311.9686914679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2.7143</v>
      </c>
      <c r="E3" t="n">
        <v>36.84</v>
      </c>
      <c r="F3" t="n">
        <v>33.01</v>
      </c>
      <c r="G3" t="n">
        <v>19.81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274.63</v>
      </c>
      <c r="Q3" t="n">
        <v>772.8</v>
      </c>
      <c r="R3" t="n">
        <v>231.85</v>
      </c>
      <c r="S3" t="n">
        <v>98.14</v>
      </c>
      <c r="T3" t="n">
        <v>62492.23</v>
      </c>
      <c r="U3" t="n">
        <v>0.42</v>
      </c>
      <c r="V3" t="n">
        <v>0.78</v>
      </c>
      <c r="W3" t="n">
        <v>12.44</v>
      </c>
      <c r="X3" t="n">
        <v>3.75</v>
      </c>
      <c r="Y3" t="n">
        <v>2</v>
      </c>
      <c r="Z3" t="n">
        <v>10</v>
      </c>
      <c r="AA3" t="n">
        <v>213.1408273977392</v>
      </c>
      <c r="AB3" t="n">
        <v>291.6286831551183</v>
      </c>
      <c r="AC3" t="n">
        <v>263.7960509383072</v>
      </c>
      <c r="AD3" t="n">
        <v>213140.8273977392</v>
      </c>
      <c r="AE3" t="n">
        <v>291628.6831551183</v>
      </c>
      <c r="AF3" t="n">
        <v>3.716576909337476e-06</v>
      </c>
      <c r="AG3" t="n">
        <v>8</v>
      </c>
      <c r="AH3" t="n">
        <v>263796.0509383072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2.8825</v>
      </c>
      <c r="E4" t="n">
        <v>34.69</v>
      </c>
      <c r="F4" t="n">
        <v>31.56</v>
      </c>
      <c r="G4" t="n">
        <v>30.06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256.59</v>
      </c>
      <c r="Q4" t="n">
        <v>772.29</v>
      </c>
      <c r="R4" t="n">
        <v>183.74</v>
      </c>
      <c r="S4" t="n">
        <v>98.14</v>
      </c>
      <c r="T4" t="n">
        <v>38621.48</v>
      </c>
      <c r="U4" t="n">
        <v>0.53</v>
      </c>
      <c r="V4" t="n">
        <v>0.8100000000000001</v>
      </c>
      <c r="W4" t="n">
        <v>12.38</v>
      </c>
      <c r="X4" t="n">
        <v>2.31</v>
      </c>
      <c r="Y4" t="n">
        <v>2</v>
      </c>
      <c r="Z4" t="n">
        <v>10</v>
      </c>
      <c r="AA4" t="n">
        <v>195.1223849081472</v>
      </c>
      <c r="AB4" t="n">
        <v>266.9750552232907</v>
      </c>
      <c r="AC4" t="n">
        <v>241.4953306547013</v>
      </c>
      <c r="AD4" t="n">
        <v>195122.3849081472</v>
      </c>
      <c r="AE4" t="n">
        <v>266975.0552232908</v>
      </c>
      <c r="AF4" t="n">
        <v>3.946886099976154e-06</v>
      </c>
      <c r="AG4" t="n">
        <v>8</v>
      </c>
      <c r="AH4" t="n">
        <v>241495.3306547013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2.967</v>
      </c>
      <c r="E5" t="n">
        <v>33.7</v>
      </c>
      <c r="F5" t="n">
        <v>30.91</v>
      </c>
      <c r="G5" t="n">
        <v>41.22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245.23</v>
      </c>
      <c r="Q5" t="n">
        <v>772.33</v>
      </c>
      <c r="R5" t="n">
        <v>162.3</v>
      </c>
      <c r="S5" t="n">
        <v>98.14</v>
      </c>
      <c r="T5" t="n">
        <v>27995.29</v>
      </c>
      <c r="U5" t="n">
        <v>0.6</v>
      </c>
      <c r="V5" t="n">
        <v>0.83</v>
      </c>
      <c r="W5" t="n">
        <v>12.34</v>
      </c>
      <c r="X5" t="n">
        <v>1.66</v>
      </c>
      <c r="Y5" t="n">
        <v>2</v>
      </c>
      <c r="Z5" t="n">
        <v>10</v>
      </c>
      <c r="AA5" t="n">
        <v>185.8200516759989</v>
      </c>
      <c r="AB5" t="n">
        <v>254.2471925050935</v>
      </c>
      <c r="AC5" t="n">
        <v>229.9821972906573</v>
      </c>
      <c r="AD5" t="n">
        <v>185820.0516759989</v>
      </c>
      <c r="AE5" t="n">
        <v>254247.1925050935</v>
      </c>
      <c r="AF5" t="n">
        <v>4.062588398483694e-06</v>
      </c>
      <c r="AG5" t="n">
        <v>8</v>
      </c>
      <c r="AH5" t="n">
        <v>229982.1972906573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3.0188</v>
      </c>
      <c r="E6" t="n">
        <v>33.13</v>
      </c>
      <c r="F6" t="n">
        <v>30.52</v>
      </c>
      <c r="G6" t="n">
        <v>52.33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235.43</v>
      </c>
      <c r="Q6" t="n">
        <v>772.4299999999999</v>
      </c>
      <c r="R6" t="n">
        <v>149.26</v>
      </c>
      <c r="S6" t="n">
        <v>98.14</v>
      </c>
      <c r="T6" t="n">
        <v>21524.12</v>
      </c>
      <c r="U6" t="n">
        <v>0.66</v>
      </c>
      <c r="V6" t="n">
        <v>0.84</v>
      </c>
      <c r="W6" t="n">
        <v>12.33</v>
      </c>
      <c r="X6" t="n">
        <v>1.28</v>
      </c>
      <c r="Y6" t="n">
        <v>2</v>
      </c>
      <c r="Z6" t="n">
        <v>10</v>
      </c>
      <c r="AA6" t="n">
        <v>179.1002673457171</v>
      </c>
      <c r="AB6" t="n">
        <v>245.0528871284447</v>
      </c>
      <c r="AC6" t="n">
        <v>221.6653835148642</v>
      </c>
      <c r="AD6" t="n">
        <v>179100.2673457171</v>
      </c>
      <c r="AE6" t="n">
        <v>245052.8871284447</v>
      </c>
      <c r="AF6" t="n">
        <v>4.133515961355773e-06</v>
      </c>
      <c r="AG6" t="n">
        <v>8</v>
      </c>
      <c r="AH6" t="n">
        <v>221665.3835148642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3.0573</v>
      </c>
      <c r="E7" t="n">
        <v>32.71</v>
      </c>
      <c r="F7" t="n">
        <v>30.24</v>
      </c>
      <c r="G7" t="n">
        <v>64.8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226.32</v>
      </c>
      <c r="Q7" t="n">
        <v>772.34</v>
      </c>
      <c r="R7" t="n">
        <v>139.58</v>
      </c>
      <c r="S7" t="n">
        <v>98.14</v>
      </c>
      <c r="T7" t="n">
        <v>16716.53</v>
      </c>
      <c r="U7" t="n">
        <v>0.7</v>
      </c>
      <c r="V7" t="n">
        <v>0.85</v>
      </c>
      <c r="W7" t="n">
        <v>12.32</v>
      </c>
      <c r="X7" t="n">
        <v>0.99</v>
      </c>
      <c r="Y7" t="n">
        <v>2</v>
      </c>
      <c r="Z7" t="n">
        <v>10</v>
      </c>
      <c r="AA7" t="n">
        <v>173.4446024605835</v>
      </c>
      <c r="AB7" t="n">
        <v>237.3145569222836</v>
      </c>
      <c r="AC7" t="n">
        <v>214.6655886827621</v>
      </c>
      <c r="AD7" t="n">
        <v>173444.6024605835</v>
      </c>
      <c r="AE7" t="n">
        <v>237314.5569222836</v>
      </c>
      <c r="AF7" t="n">
        <v>4.186232393220155e-06</v>
      </c>
      <c r="AG7" t="n">
        <v>8</v>
      </c>
      <c r="AH7" t="n">
        <v>214665.5886827621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3.0746</v>
      </c>
      <c r="E8" t="n">
        <v>32.52</v>
      </c>
      <c r="F8" t="n">
        <v>30.13</v>
      </c>
      <c r="G8" t="n">
        <v>75.33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22</v>
      </c>
      <c r="N8" t="n">
        <v>12.71</v>
      </c>
      <c r="O8" t="n">
        <v>12229.54</v>
      </c>
      <c r="P8" t="n">
        <v>218.01</v>
      </c>
      <c r="Q8" t="n">
        <v>772.1900000000001</v>
      </c>
      <c r="R8" t="n">
        <v>136.12</v>
      </c>
      <c r="S8" t="n">
        <v>98.14</v>
      </c>
      <c r="T8" t="n">
        <v>15009.85</v>
      </c>
      <c r="U8" t="n">
        <v>0.72</v>
      </c>
      <c r="V8" t="n">
        <v>0.85</v>
      </c>
      <c r="W8" t="n">
        <v>12.31</v>
      </c>
      <c r="X8" t="n">
        <v>0.88</v>
      </c>
      <c r="Y8" t="n">
        <v>2</v>
      </c>
      <c r="Z8" t="n">
        <v>10</v>
      </c>
      <c r="AA8" t="n">
        <v>169.0898561389492</v>
      </c>
      <c r="AB8" t="n">
        <v>231.3562008871778</v>
      </c>
      <c r="AC8" t="n">
        <v>209.2758897850397</v>
      </c>
      <c r="AD8" t="n">
        <v>169089.8561389492</v>
      </c>
      <c r="AE8" t="n">
        <v>231356.2008871778</v>
      </c>
      <c r="AF8" t="n">
        <v>4.209920556109864e-06</v>
      </c>
      <c r="AG8" t="n">
        <v>8</v>
      </c>
      <c r="AH8" t="n">
        <v>209275.8897850396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3.0913</v>
      </c>
      <c r="E9" t="n">
        <v>32.35</v>
      </c>
      <c r="F9" t="n">
        <v>30.01</v>
      </c>
      <c r="G9" t="n">
        <v>85.75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213.25</v>
      </c>
      <c r="Q9" t="n">
        <v>772.41</v>
      </c>
      <c r="R9" t="n">
        <v>131.6</v>
      </c>
      <c r="S9" t="n">
        <v>98.14</v>
      </c>
      <c r="T9" t="n">
        <v>12764.39</v>
      </c>
      <c r="U9" t="n">
        <v>0.75</v>
      </c>
      <c r="V9" t="n">
        <v>0.86</v>
      </c>
      <c r="W9" t="n">
        <v>12.32</v>
      </c>
      <c r="X9" t="n">
        <v>0.76</v>
      </c>
      <c r="Y9" t="n">
        <v>2</v>
      </c>
      <c r="Z9" t="n">
        <v>10</v>
      </c>
      <c r="AA9" t="n">
        <v>166.362477165918</v>
      </c>
      <c r="AB9" t="n">
        <v>227.6244806528101</v>
      </c>
      <c r="AC9" t="n">
        <v>205.9003196923366</v>
      </c>
      <c r="AD9" t="n">
        <v>166362.477165918</v>
      </c>
      <c r="AE9" t="n">
        <v>227624.4806528101</v>
      </c>
      <c r="AF9" t="n">
        <v>4.232787164217272e-06</v>
      </c>
      <c r="AG9" t="n">
        <v>8</v>
      </c>
      <c r="AH9" t="n">
        <v>205900.3196923365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3.0901</v>
      </c>
      <c r="E10" t="n">
        <v>32.36</v>
      </c>
      <c r="F10" t="n">
        <v>30.02</v>
      </c>
      <c r="G10" t="n">
        <v>85.78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215.35</v>
      </c>
      <c r="Q10" t="n">
        <v>772.51</v>
      </c>
      <c r="R10" t="n">
        <v>131.96</v>
      </c>
      <c r="S10" t="n">
        <v>98.14</v>
      </c>
      <c r="T10" t="n">
        <v>12944.68</v>
      </c>
      <c r="U10" t="n">
        <v>0.74</v>
      </c>
      <c r="V10" t="n">
        <v>0.85</v>
      </c>
      <c r="W10" t="n">
        <v>12.33</v>
      </c>
      <c r="X10" t="n">
        <v>0.78</v>
      </c>
      <c r="Y10" t="n">
        <v>2</v>
      </c>
      <c r="Z10" t="n">
        <v>10</v>
      </c>
      <c r="AA10" t="n">
        <v>167.3319995678902</v>
      </c>
      <c r="AB10" t="n">
        <v>228.9510239754975</v>
      </c>
      <c r="AC10" t="n">
        <v>207.1002595821223</v>
      </c>
      <c r="AD10" t="n">
        <v>167331.9995678902</v>
      </c>
      <c r="AE10" t="n">
        <v>228951.0239754975</v>
      </c>
      <c r="AF10" t="n">
        <v>4.231144054652668e-06</v>
      </c>
      <c r="AG10" t="n">
        <v>8</v>
      </c>
      <c r="AH10" t="n">
        <v>207100.2595821223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2.235</v>
      </c>
      <c r="E36" t="n">
        <v>44.74</v>
      </c>
      <c r="F36" t="n">
        <v>38.35</v>
      </c>
      <c r="G36" t="n">
        <v>9.75</v>
      </c>
      <c r="H36" t="n">
        <v>0.2</v>
      </c>
      <c r="I36" t="n">
        <v>236</v>
      </c>
      <c r="J36" t="n">
        <v>89.87</v>
      </c>
      <c r="K36" t="n">
        <v>37.55</v>
      </c>
      <c r="L36" t="n">
        <v>1</v>
      </c>
      <c r="M36" t="n">
        <v>234</v>
      </c>
      <c r="N36" t="n">
        <v>11.32</v>
      </c>
      <c r="O36" t="n">
        <v>11317.98</v>
      </c>
      <c r="P36" t="n">
        <v>325.25</v>
      </c>
      <c r="Q36" t="n">
        <v>773.92</v>
      </c>
      <c r="R36" t="n">
        <v>409.56</v>
      </c>
      <c r="S36" t="n">
        <v>98.14</v>
      </c>
      <c r="T36" t="n">
        <v>150667.58</v>
      </c>
      <c r="U36" t="n">
        <v>0.24</v>
      </c>
      <c r="V36" t="n">
        <v>0.67</v>
      </c>
      <c r="W36" t="n">
        <v>12.67</v>
      </c>
      <c r="X36" t="n">
        <v>9.07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2.7143</v>
      </c>
      <c r="E37" t="n">
        <v>36.84</v>
      </c>
      <c r="F37" t="n">
        <v>33.01</v>
      </c>
      <c r="G37" t="n">
        <v>19.81</v>
      </c>
      <c r="H37" t="n">
        <v>0.39</v>
      </c>
      <c r="I37" t="n">
        <v>100</v>
      </c>
      <c r="J37" t="n">
        <v>91.09999999999999</v>
      </c>
      <c r="K37" t="n">
        <v>37.55</v>
      </c>
      <c r="L37" t="n">
        <v>2</v>
      </c>
      <c r="M37" t="n">
        <v>98</v>
      </c>
      <c r="N37" t="n">
        <v>11.54</v>
      </c>
      <c r="O37" t="n">
        <v>11468.97</v>
      </c>
      <c r="P37" t="n">
        <v>274.63</v>
      </c>
      <c r="Q37" t="n">
        <v>772.8</v>
      </c>
      <c r="R37" t="n">
        <v>231.85</v>
      </c>
      <c r="S37" t="n">
        <v>98.14</v>
      </c>
      <c r="T37" t="n">
        <v>62492.23</v>
      </c>
      <c r="U37" t="n">
        <v>0.42</v>
      </c>
      <c r="V37" t="n">
        <v>0.78</v>
      </c>
      <c r="W37" t="n">
        <v>12.44</v>
      </c>
      <c r="X37" t="n">
        <v>3.75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2.8825</v>
      </c>
      <c r="E38" t="n">
        <v>34.69</v>
      </c>
      <c r="F38" t="n">
        <v>31.56</v>
      </c>
      <c r="G38" t="n">
        <v>30.06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256.59</v>
      </c>
      <c r="Q38" t="n">
        <v>772.29</v>
      </c>
      <c r="R38" t="n">
        <v>183.74</v>
      </c>
      <c r="S38" t="n">
        <v>98.14</v>
      </c>
      <c r="T38" t="n">
        <v>38621.48</v>
      </c>
      <c r="U38" t="n">
        <v>0.53</v>
      </c>
      <c r="V38" t="n">
        <v>0.8100000000000001</v>
      </c>
      <c r="W38" t="n">
        <v>12.38</v>
      </c>
      <c r="X38" t="n">
        <v>2.31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2.967</v>
      </c>
      <c r="E39" t="n">
        <v>33.7</v>
      </c>
      <c r="F39" t="n">
        <v>30.91</v>
      </c>
      <c r="G39" t="n">
        <v>41.22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245.23</v>
      </c>
      <c r="Q39" t="n">
        <v>772.33</v>
      </c>
      <c r="R39" t="n">
        <v>162.3</v>
      </c>
      <c r="S39" t="n">
        <v>98.14</v>
      </c>
      <c r="T39" t="n">
        <v>27995.29</v>
      </c>
      <c r="U39" t="n">
        <v>0.6</v>
      </c>
      <c r="V39" t="n">
        <v>0.83</v>
      </c>
      <c r="W39" t="n">
        <v>12.34</v>
      </c>
      <c r="X39" t="n">
        <v>1.66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3.0188</v>
      </c>
      <c r="E40" t="n">
        <v>33.13</v>
      </c>
      <c r="F40" t="n">
        <v>30.52</v>
      </c>
      <c r="G40" t="n">
        <v>52.33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235.43</v>
      </c>
      <c r="Q40" t="n">
        <v>772.4299999999999</v>
      </c>
      <c r="R40" t="n">
        <v>149.26</v>
      </c>
      <c r="S40" t="n">
        <v>98.14</v>
      </c>
      <c r="T40" t="n">
        <v>21524.12</v>
      </c>
      <c r="U40" t="n">
        <v>0.66</v>
      </c>
      <c r="V40" t="n">
        <v>0.84</v>
      </c>
      <c r="W40" t="n">
        <v>12.33</v>
      </c>
      <c r="X40" t="n">
        <v>1.28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3.0573</v>
      </c>
      <c r="E41" t="n">
        <v>32.71</v>
      </c>
      <c r="F41" t="n">
        <v>30.24</v>
      </c>
      <c r="G41" t="n">
        <v>64.8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226.32</v>
      </c>
      <c r="Q41" t="n">
        <v>772.34</v>
      </c>
      <c r="R41" t="n">
        <v>139.58</v>
      </c>
      <c r="S41" t="n">
        <v>98.14</v>
      </c>
      <c r="T41" t="n">
        <v>16716.53</v>
      </c>
      <c r="U41" t="n">
        <v>0.7</v>
      </c>
      <c r="V41" t="n">
        <v>0.85</v>
      </c>
      <c r="W41" t="n">
        <v>12.32</v>
      </c>
      <c r="X41" t="n">
        <v>0.99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3.0746</v>
      </c>
      <c r="E42" t="n">
        <v>32.52</v>
      </c>
      <c r="F42" t="n">
        <v>30.13</v>
      </c>
      <c r="G42" t="n">
        <v>75.33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22</v>
      </c>
      <c r="N42" t="n">
        <v>12.71</v>
      </c>
      <c r="O42" t="n">
        <v>12229.54</v>
      </c>
      <c r="P42" t="n">
        <v>218.01</v>
      </c>
      <c r="Q42" t="n">
        <v>772.1900000000001</v>
      </c>
      <c r="R42" t="n">
        <v>136.12</v>
      </c>
      <c r="S42" t="n">
        <v>98.14</v>
      </c>
      <c r="T42" t="n">
        <v>15009.85</v>
      </c>
      <c r="U42" t="n">
        <v>0.72</v>
      </c>
      <c r="V42" t="n">
        <v>0.85</v>
      </c>
      <c r="W42" t="n">
        <v>12.31</v>
      </c>
      <c r="X42" t="n">
        <v>0.88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3.0913</v>
      </c>
      <c r="E43" t="n">
        <v>32.35</v>
      </c>
      <c r="F43" t="n">
        <v>30.01</v>
      </c>
      <c r="G43" t="n">
        <v>85.75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5</v>
      </c>
      <c r="N43" t="n">
        <v>12.95</v>
      </c>
      <c r="O43" t="n">
        <v>12382.79</v>
      </c>
      <c r="P43" t="n">
        <v>213.25</v>
      </c>
      <c r="Q43" t="n">
        <v>772.41</v>
      </c>
      <c r="R43" t="n">
        <v>131.6</v>
      </c>
      <c r="S43" t="n">
        <v>98.14</v>
      </c>
      <c r="T43" t="n">
        <v>12764.39</v>
      </c>
      <c r="U43" t="n">
        <v>0.75</v>
      </c>
      <c r="V43" t="n">
        <v>0.86</v>
      </c>
      <c r="W43" t="n">
        <v>12.32</v>
      </c>
      <c r="X43" t="n">
        <v>0.76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3.0901</v>
      </c>
      <c r="E44" t="n">
        <v>32.36</v>
      </c>
      <c r="F44" t="n">
        <v>30.02</v>
      </c>
      <c r="G44" t="n">
        <v>85.78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215.35</v>
      </c>
      <c r="Q44" t="n">
        <v>772.51</v>
      </c>
      <c r="R44" t="n">
        <v>131.96</v>
      </c>
      <c r="S44" t="n">
        <v>98.14</v>
      </c>
      <c r="T44" t="n">
        <v>12944.68</v>
      </c>
      <c r="U44" t="n">
        <v>0.74</v>
      </c>
      <c r="V44" t="n">
        <v>0.85</v>
      </c>
      <c r="W44" t="n">
        <v>12.33</v>
      </c>
      <c r="X44" t="n">
        <v>0.78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2.4185</v>
      </c>
      <c r="E45" t="n">
        <v>41.35</v>
      </c>
      <c r="F45" t="n">
        <v>36.53</v>
      </c>
      <c r="G45" t="n">
        <v>11.48</v>
      </c>
      <c r="H45" t="n">
        <v>0.24</v>
      </c>
      <c r="I45" t="n">
        <v>191</v>
      </c>
      <c r="J45" t="n">
        <v>71.52</v>
      </c>
      <c r="K45" t="n">
        <v>32.27</v>
      </c>
      <c r="L45" t="n">
        <v>1</v>
      </c>
      <c r="M45" t="n">
        <v>189</v>
      </c>
      <c r="N45" t="n">
        <v>8.25</v>
      </c>
      <c r="O45" t="n">
        <v>9054.6</v>
      </c>
      <c r="P45" t="n">
        <v>262.84</v>
      </c>
      <c r="Q45" t="n">
        <v>773.59</v>
      </c>
      <c r="R45" t="n">
        <v>349.85</v>
      </c>
      <c r="S45" t="n">
        <v>98.14</v>
      </c>
      <c r="T45" t="n">
        <v>121040.73</v>
      </c>
      <c r="U45" t="n">
        <v>0.28</v>
      </c>
      <c r="V45" t="n">
        <v>0.7</v>
      </c>
      <c r="W45" t="n">
        <v>12.57</v>
      </c>
      <c r="X45" t="n">
        <v>7.26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2.8232</v>
      </c>
      <c r="E46" t="n">
        <v>35.42</v>
      </c>
      <c r="F46" t="n">
        <v>32.3</v>
      </c>
      <c r="G46" t="n">
        <v>23.64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225.08</v>
      </c>
      <c r="Q46" t="n">
        <v>772.7</v>
      </c>
      <c r="R46" t="n">
        <v>209.03</v>
      </c>
      <c r="S46" t="n">
        <v>98.14</v>
      </c>
      <c r="T46" t="n">
        <v>51175.48</v>
      </c>
      <c r="U46" t="n">
        <v>0.47</v>
      </c>
      <c r="V46" t="n">
        <v>0.79</v>
      </c>
      <c r="W46" t="n">
        <v>12.38</v>
      </c>
      <c r="X46" t="n">
        <v>3.04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2.9605</v>
      </c>
      <c r="E47" t="n">
        <v>33.78</v>
      </c>
      <c r="F47" t="n">
        <v>31.14</v>
      </c>
      <c r="G47" t="n">
        <v>36.64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208.72</v>
      </c>
      <c r="Q47" t="n">
        <v>772.38</v>
      </c>
      <c r="R47" t="n">
        <v>169.68</v>
      </c>
      <c r="S47" t="n">
        <v>98.14</v>
      </c>
      <c r="T47" t="n">
        <v>31654.01</v>
      </c>
      <c r="U47" t="n">
        <v>0.58</v>
      </c>
      <c r="V47" t="n">
        <v>0.82</v>
      </c>
      <c r="W47" t="n">
        <v>12.36</v>
      </c>
      <c r="X47" t="n">
        <v>1.89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3.0264</v>
      </c>
      <c r="E48" t="n">
        <v>33.04</v>
      </c>
      <c r="F48" t="n">
        <v>30.62</v>
      </c>
      <c r="G48" t="n">
        <v>49.66</v>
      </c>
      <c r="H48" t="n">
        <v>0.93</v>
      </c>
      <c r="I48" t="n">
        <v>37</v>
      </c>
      <c r="J48" t="n">
        <v>75.06999999999999</v>
      </c>
      <c r="K48" t="n">
        <v>32.27</v>
      </c>
      <c r="L48" t="n">
        <v>4</v>
      </c>
      <c r="M48" t="n">
        <v>35</v>
      </c>
      <c r="N48" t="n">
        <v>8.800000000000001</v>
      </c>
      <c r="O48" t="n">
        <v>9492.549999999999</v>
      </c>
      <c r="P48" t="n">
        <v>196.57</v>
      </c>
      <c r="Q48" t="n">
        <v>772.3200000000001</v>
      </c>
      <c r="R48" t="n">
        <v>152.46</v>
      </c>
      <c r="S48" t="n">
        <v>98.14</v>
      </c>
      <c r="T48" t="n">
        <v>23114.94</v>
      </c>
      <c r="U48" t="n">
        <v>0.64</v>
      </c>
      <c r="V48" t="n">
        <v>0.84</v>
      </c>
      <c r="W48" t="n">
        <v>12.33</v>
      </c>
      <c r="X48" t="n">
        <v>1.37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3.0727</v>
      </c>
      <c r="E49" t="n">
        <v>32.54</v>
      </c>
      <c r="F49" t="n">
        <v>30.26</v>
      </c>
      <c r="G49" t="n">
        <v>64.84999999999999</v>
      </c>
      <c r="H49" t="n">
        <v>1.15</v>
      </c>
      <c r="I49" t="n">
        <v>28</v>
      </c>
      <c r="J49" t="n">
        <v>76.26000000000001</v>
      </c>
      <c r="K49" t="n">
        <v>32.27</v>
      </c>
      <c r="L49" t="n">
        <v>5</v>
      </c>
      <c r="M49" t="n">
        <v>16</v>
      </c>
      <c r="N49" t="n">
        <v>8.99</v>
      </c>
      <c r="O49" t="n">
        <v>9639.200000000001</v>
      </c>
      <c r="P49" t="n">
        <v>185.58</v>
      </c>
      <c r="Q49" t="n">
        <v>772.41</v>
      </c>
      <c r="R49" t="n">
        <v>140.18</v>
      </c>
      <c r="S49" t="n">
        <v>98.14</v>
      </c>
      <c r="T49" t="n">
        <v>17018.93</v>
      </c>
      <c r="U49" t="n">
        <v>0.7</v>
      </c>
      <c r="V49" t="n">
        <v>0.85</v>
      </c>
      <c r="W49" t="n">
        <v>12.33</v>
      </c>
      <c r="X49" t="n">
        <v>1.02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3.0751</v>
      </c>
      <c r="E50" t="n">
        <v>32.52</v>
      </c>
      <c r="F50" t="n">
        <v>30.25</v>
      </c>
      <c r="G50" t="n">
        <v>67.23</v>
      </c>
      <c r="H50" t="n">
        <v>1.36</v>
      </c>
      <c r="I50" t="n">
        <v>27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186.58</v>
      </c>
      <c r="Q50" t="n">
        <v>772.7</v>
      </c>
      <c r="R50" t="n">
        <v>139.11</v>
      </c>
      <c r="S50" t="n">
        <v>98.14</v>
      </c>
      <c r="T50" t="n">
        <v>16488.35</v>
      </c>
      <c r="U50" t="n">
        <v>0.71</v>
      </c>
      <c r="V50" t="n">
        <v>0.85</v>
      </c>
      <c r="W50" t="n">
        <v>12.35</v>
      </c>
      <c r="X50" t="n">
        <v>1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2.7597</v>
      </c>
      <c r="E51" t="n">
        <v>36.24</v>
      </c>
      <c r="F51" t="n">
        <v>33.34</v>
      </c>
      <c r="G51" t="n">
        <v>18.52</v>
      </c>
      <c r="H51" t="n">
        <v>0.43</v>
      </c>
      <c r="I51" t="n">
        <v>108</v>
      </c>
      <c r="J51" t="n">
        <v>39.78</v>
      </c>
      <c r="K51" t="n">
        <v>19.54</v>
      </c>
      <c r="L51" t="n">
        <v>1</v>
      </c>
      <c r="M51" t="n">
        <v>106</v>
      </c>
      <c r="N51" t="n">
        <v>4.24</v>
      </c>
      <c r="O51" t="n">
        <v>5140</v>
      </c>
      <c r="P51" t="n">
        <v>147.76</v>
      </c>
      <c r="Q51" t="n">
        <v>773.17</v>
      </c>
      <c r="R51" t="n">
        <v>243.02</v>
      </c>
      <c r="S51" t="n">
        <v>98.14</v>
      </c>
      <c r="T51" t="n">
        <v>68038.81</v>
      </c>
      <c r="U51" t="n">
        <v>0.4</v>
      </c>
      <c r="V51" t="n">
        <v>0.77</v>
      </c>
      <c r="W51" t="n">
        <v>12.45</v>
      </c>
      <c r="X51" t="n">
        <v>4.08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2.9811</v>
      </c>
      <c r="E52" t="n">
        <v>33.54</v>
      </c>
      <c r="F52" t="n">
        <v>31.26</v>
      </c>
      <c r="G52" t="n">
        <v>35.39</v>
      </c>
      <c r="H52" t="n">
        <v>0.84</v>
      </c>
      <c r="I52" t="n">
        <v>53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126.74</v>
      </c>
      <c r="Q52" t="n">
        <v>773.04</v>
      </c>
      <c r="R52" t="n">
        <v>171.62</v>
      </c>
      <c r="S52" t="n">
        <v>98.14</v>
      </c>
      <c r="T52" t="n">
        <v>32611.41</v>
      </c>
      <c r="U52" t="n">
        <v>0.57</v>
      </c>
      <c r="V52" t="n">
        <v>0.82</v>
      </c>
      <c r="W52" t="n">
        <v>12.41</v>
      </c>
      <c r="X52" t="n">
        <v>2</v>
      </c>
      <c r="Y52" t="n">
        <v>2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2.9802</v>
      </c>
      <c r="E53" t="n">
        <v>33.55</v>
      </c>
      <c r="F53" t="n">
        <v>31.27</v>
      </c>
      <c r="G53" t="n">
        <v>35.4</v>
      </c>
      <c r="H53" t="n">
        <v>1.22</v>
      </c>
      <c r="I53" t="n">
        <v>53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129.98</v>
      </c>
      <c r="Q53" t="n">
        <v>772.73</v>
      </c>
      <c r="R53" t="n">
        <v>171.55</v>
      </c>
      <c r="S53" t="n">
        <v>98.14</v>
      </c>
      <c r="T53" t="n">
        <v>32579.46</v>
      </c>
      <c r="U53" t="n">
        <v>0.57</v>
      </c>
      <c r="V53" t="n">
        <v>0.82</v>
      </c>
      <c r="W53" t="n">
        <v>12.43</v>
      </c>
      <c r="X53" t="n">
        <v>2.01</v>
      </c>
      <c r="Y53" t="n">
        <v>2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1.7693</v>
      </c>
      <c r="E54" t="n">
        <v>56.52</v>
      </c>
      <c r="F54" t="n">
        <v>43.69</v>
      </c>
      <c r="G54" t="n">
        <v>7.14</v>
      </c>
      <c r="H54" t="n">
        <v>0.12</v>
      </c>
      <c r="I54" t="n">
        <v>367</v>
      </c>
      <c r="J54" t="n">
        <v>141.81</v>
      </c>
      <c r="K54" t="n">
        <v>47.83</v>
      </c>
      <c r="L54" t="n">
        <v>1</v>
      </c>
      <c r="M54" t="n">
        <v>365</v>
      </c>
      <c r="N54" t="n">
        <v>22.98</v>
      </c>
      <c r="O54" t="n">
        <v>17723.39</v>
      </c>
      <c r="P54" t="n">
        <v>503.82</v>
      </c>
      <c r="Q54" t="n">
        <v>774.91</v>
      </c>
      <c r="R54" t="n">
        <v>587.75</v>
      </c>
      <c r="S54" t="n">
        <v>98.14</v>
      </c>
      <c r="T54" t="n">
        <v>239107.27</v>
      </c>
      <c r="U54" t="n">
        <v>0.17</v>
      </c>
      <c r="V54" t="n">
        <v>0.59</v>
      </c>
      <c r="W54" t="n">
        <v>12.9</v>
      </c>
      <c r="X54" t="n">
        <v>14.39</v>
      </c>
      <c r="Y54" t="n">
        <v>2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2.43</v>
      </c>
      <c r="E55" t="n">
        <v>41.15</v>
      </c>
      <c r="F55" t="n">
        <v>34.74</v>
      </c>
      <c r="G55" t="n">
        <v>14.37</v>
      </c>
      <c r="H55" t="n">
        <v>0.25</v>
      </c>
      <c r="I55" t="n">
        <v>145</v>
      </c>
      <c r="J55" t="n">
        <v>143.17</v>
      </c>
      <c r="K55" t="n">
        <v>47.83</v>
      </c>
      <c r="L55" t="n">
        <v>2</v>
      </c>
      <c r="M55" t="n">
        <v>143</v>
      </c>
      <c r="N55" t="n">
        <v>23.34</v>
      </c>
      <c r="O55" t="n">
        <v>17891.86</v>
      </c>
      <c r="P55" t="n">
        <v>398.33</v>
      </c>
      <c r="Q55" t="n">
        <v>773.46</v>
      </c>
      <c r="R55" t="n">
        <v>289.27</v>
      </c>
      <c r="S55" t="n">
        <v>98.14</v>
      </c>
      <c r="T55" t="n">
        <v>90979.42</v>
      </c>
      <c r="U55" t="n">
        <v>0.34</v>
      </c>
      <c r="V55" t="n">
        <v>0.74</v>
      </c>
      <c r="W55" t="n">
        <v>12.52</v>
      </c>
      <c r="X55" t="n">
        <v>5.47</v>
      </c>
      <c r="Y55" t="n">
        <v>2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2.6697</v>
      </c>
      <c r="E56" t="n">
        <v>37.46</v>
      </c>
      <c r="F56" t="n">
        <v>32.63</v>
      </c>
      <c r="G56" t="n">
        <v>21.75</v>
      </c>
      <c r="H56" t="n">
        <v>0.37</v>
      </c>
      <c r="I56" t="n">
        <v>90</v>
      </c>
      <c r="J56" t="n">
        <v>144.54</v>
      </c>
      <c r="K56" t="n">
        <v>47.83</v>
      </c>
      <c r="L56" t="n">
        <v>3</v>
      </c>
      <c r="M56" t="n">
        <v>88</v>
      </c>
      <c r="N56" t="n">
        <v>23.71</v>
      </c>
      <c r="O56" t="n">
        <v>18060.85</v>
      </c>
      <c r="P56" t="n">
        <v>371.17</v>
      </c>
      <c r="Q56" t="n">
        <v>772.4</v>
      </c>
      <c r="R56" t="n">
        <v>218.98</v>
      </c>
      <c r="S56" t="n">
        <v>98.14</v>
      </c>
      <c r="T56" t="n">
        <v>56109.94</v>
      </c>
      <c r="U56" t="n">
        <v>0.45</v>
      </c>
      <c r="V56" t="n">
        <v>0.79</v>
      </c>
      <c r="W56" t="n">
        <v>12.43</v>
      </c>
      <c r="X56" t="n">
        <v>3.38</v>
      </c>
      <c r="Y56" t="n">
        <v>2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2.7962</v>
      </c>
      <c r="E57" t="n">
        <v>35.76</v>
      </c>
      <c r="F57" t="n">
        <v>31.66</v>
      </c>
      <c r="G57" t="n">
        <v>29.22</v>
      </c>
      <c r="H57" t="n">
        <v>0.49</v>
      </c>
      <c r="I57" t="n">
        <v>65</v>
      </c>
      <c r="J57" t="n">
        <v>145.92</v>
      </c>
      <c r="K57" t="n">
        <v>47.83</v>
      </c>
      <c r="L57" t="n">
        <v>4</v>
      </c>
      <c r="M57" t="n">
        <v>63</v>
      </c>
      <c r="N57" t="n">
        <v>24.09</v>
      </c>
      <c r="O57" t="n">
        <v>18230.35</v>
      </c>
      <c r="P57" t="n">
        <v>356.76</v>
      </c>
      <c r="Q57" t="n">
        <v>772.39</v>
      </c>
      <c r="R57" t="n">
        <v>187</v>
      </c>
      <c r="S57" t="n">
        <v>98.14</v>
      </c>
      <c r="T57" t="n">
        <v>40241.56</v>
      </c>
      <c r="U57" t="n">
        <v>0.52</v>
      </c>
      <c r="V57" t="n">
        <v>0.8100000000000001</v>
      </c>
      <c r="W57" t="n">
        <v>12.38</v>
      </c>
      <c r="X57" t="n">
        <v>2.41</v>
      </c>
      <c r="Y57" t="n">
        <v>2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2.8706</v>
      </c>
      <c r="E58" t="n">
        <v>34.84</v>
      </c>
      <c r="F58" t="n">
        <v>31.13</v>
      </c>
      <c r="G58" t="n">
        <v>36.63</v>
      </c>
      <c r="H58" t="n">
        <v>0.6</v>
      </c>
      <c r="I58" t="n">
        <v>51</v>
      </c>
      <c r="J58" t="n">
        <v>147.3</v>
      </c>
      <c r="K58" t="n">
        <v>47.83</v>
      </c>
      <c r="L58" t="n">
        <v>5</v>
      </c>
      <c r="M58" t="n">
        <v>49</v>
      </c>
      <c r="N58" t="n">
        <v>24.47</v>
      </c>
      <c r="O58" t="n">
        <v>18400.38</v>
      </c>
      <c r="P58" t="n">
        <v>347.52</v>
      </c>
      <c r="Q58" t="n">
        <v>772.4</v>
      </c>
      <c r="R58" t="n">
        <v>169.59</v>
      </c>
      <c r="S58" t="n">
        <v>98.14</v>
      </c>
      <c r="T58" t="n">
        <v>31608.69</v>
      </c>
      <c r="U58" t="n">
        <v>0.58</v>
      </c>
      <c r="V58" t="n">
        <v>0.82</v>
      </c>
      <c r="W58" t="n">
        <v>12.35</v>
      </c>
      <c r="X58" t="n">
        <v>1.88</v>
      </c>
      <c r="Y58" t="n">
        <v>2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2.9215</v>
      </c>
      <c r="E59" t="n">
        <v>34.23</v>
      </c>
      <c r="F59" t="n">
        <v>30.79</v>
      </c>
      <c r="G59" t="n">
        <v>43.98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340.42</v>
      </c>
      <c r="Q59" t="n">
        <v>772.4</v>
      </c>
      <c r="R59" t="n">
        <v>157.97</v>
      </c>
      <c r="S59" t="n">
        <v>98.14</v>
      </c>
      <c r="T59" t="n">
        <v>25841.49</v>
      </c>
      <c r="U59" t="n">
        <v>0.62</v>
      </c>
      <c r="V59" t="n">
        <v>0.83</v>
      </c>
      <c r="W59" t="n">
        <v>12.34</v>
      </c>
      <c r="X59" t="n">
        <v>1.54</v>
      </c>
      <c r="Y59" t="n">
        <v>2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2.9552</v>
      </c>
      <c r="E60" t="n">
        <v>33.84</v>
      </c>
      <c r="F60" t="n">
        <v>30.57</v>
      </c>
      <c r="G60" t="n">
        <v>50.95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334.54</v>
      </c>
      <c r="Q60" t="n">
        <v>772.3099999999999</v>
      </c>
      <c r="R60" t="n">
        <v>150.68</v>
      </c>
      <c r="S60" t="n">
        <v>98.14</v>
      </c>
      <c r="T60" t="n">
        <v>22228.61</v>
      </c>
      <c r="U60" t="n">
        <v>0.65</v>
      </c>
      <c r="V60" t="n">
        <v>0.84</v>
      </c>
      <c r="W60" t="n">
        <v>12.33</v>
      </c>
      <c r="X60" t="n">
        <v>1.32</v>
      </c>
      <c r="Y60" t="n">
        <v>2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2.9853</v>
      </c>
      <c r="E61" t="n">
        <v>33.5</v>
      </c>
      <c r="F61" t="n">
        <v>30.37</v>
      </c>
      <c r="G61" t="n">
        <v>58.79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329.09</v>
      </c>
      <c r="Q61" t="n">
        <v>772.3200000000001</v>
      </c>
      <c r="R61" t="n">
        <v>144.12</v>
      </c>
      <c r="S61" t="n">
        <v>98.14</v>
      </c>
      <c r="T61" t="n">
        <v>18972.62</v>
      </c>
      <c r="U61" t="n">
        <v>0.68</v>
      </c>
      <c r="V61" t="n">
        <v>0.85</v>
      </c>
      <c r="W61" t="n">
        <v>12.32</v>
      </c>
      <c r="X61" t="n">
        <v>1.12</v>
      </c>
      <c r="Y61" t="n">
        <v>2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3.0097</v>
      </c>
      <c r="E62" t="n">
        <v>33.23</v>
      </c>
      <c r="F62" t="n">
        <v>30.22</v>
      </c>
      <c r="G62" t="n">
        <v>67.15000000000001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323.86</v>
      </c>
      <c r="Q62" t="n">
        <v>772.41</v>
      </c>
      <c r="R62" t="n">
        <v>139.16</v>
      </c>
      <c r="S62" t="n">
        <v>98.14</v>
      </c>
      <c r="T62" t="n">
        <v>16512.28</v>
      </c>
      <c r="U62" t="n">
        <v>0.71</v>
      </c>
      <c r="V62" t="n">
        <v>0.85</v>
      </c>
      <c r="W62" t="n">
        <v>12.31</v>
      </c>
      <c r="X62" t="n">
        <v>0.97</v>
      </c>
      <c r="Y62" t="n">
        <v>2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3.0256</v>
      </c>
      <c r="E63" t="n">
        <v>33.05</v>
      </c>
      <c r="F63" t="n">
        <v>30.13</v>
      </c>
      <c r="G63" t="n">
        <v>75.33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319.26</v>
      </c>
      <c r="Q63" t="n">
        <v>772.29</v>
      </c>
      <c r="R63" t="n">
        <v>136.15</v>
      </c>
      <c r="S63" t="n">
        <v>98.14</v>
      </c>
      <c r="T63" t="n">
        <v>15024.71</v>
      </c>
      <c r="U63" t="n">
        <v>0.72</v>
      </c>
      <c r="V63" t="n">
        <v>0.85</v>
      </c>
      <c r="W63" t="n">
        <v>12.31</v>
      </c>
      <c r="X63" t="n">
        <v>0.88</v>
      </c>
      <c r="Y63" t="n">
        <v>2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3.0404</v>
      </c>
      <c r="E64" t="n">
        <v>32.89</v>
      </c>
      <c r="F64" t="n">
        <v>30.03</v>
      </c>
      <c r="G64" t="n">
        <v>81.89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314.8</v>
      </c>
      <c r="Q64" t="n">
        <v>772.11</v>
      </c>
      <c r="R64" t="n">
        <v>132.74</v>
      </c>
      <c r="S64" t="n">
        <v>98.14</v>
      </c>
      <c r="T64" t="n">
        <v>13328</v>
      </c>
      <c r="U64" t="n">
        <v>0.74</v>
      </c>
      <c r="V64" t="n">
        <v>0.85</v>
      </c>
      <c r="W64" t="n">
        <v>12.31</v>
      </c>
      <c r="X64" t="n">
        <v>0.78</v>
      </c>
      <c r="Y64" t="n">
        <v>2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3.0539</v>
      </c>
      <c r="E65" t="n">
        <v>32.74</v>
      </c>
      <c r="F65" t="n">
        <v>29.94</v>
      </c>
      <c r="G65" t="n">
        <v>89.81999999999999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310.46</v>
      </c>
      <c r="Q65" t="n">
        <v>772.15</v>
      </c>
      <c r="R65" t="n">
        <v>129.85</v>
      </c>
      <c r="S65" t="n">
        <v>98.14</v>
      </c>
      <c r="T65" t="n">
        <v>11894.35</v>
      </c>
      <c r="U65" t="n">
        <v>0.76</v>
      </c>
      <c r="V65" t="n">
        <v>0.86</v>
      </c>
      <c r="W65" t="n">
        <v>12.3</v>
      </c>
      <c r="X65" t="n">
        <v>0.6899999999999999</v>
      </c>
      <c r="Y65" t="n">
        <v>2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3.0651</v>
      </c>
      <c r="E66" t="n">
        <v>32.62</v>
      </c>
      <c r="F66" t="n">
        <v>29.88</v>
      </c>
      <c r="G66" t="n">
        <v>99.59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305.25</v>
      </c>
      <c r="Q66" t="n">
        <v>772.33</v>
      </c>
      <c r="R66" t="n">
        <v>127.83</v>
      </c>
      <c r="S66" t="n">
        <v>98.14</v>
      </c>
      <c r="T66" t="n">
        <v>10894.41</v>
      </c>
      <c r="U66" t="n">
        <v>0.77</v>
      </c>
      <c r="V66" t="n">
        <v>0.86</v>
      </c>
      <c r="W66" t="n">
        <v>12.3</v>
      </c>
      <c r="X66" t="n">
        <v>0.63</v>
      </c>
      <c r="Y66" t="n">
        <v>2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3.072</v>
      </c>
      <c r="E67" t="n">
        <v>32.55</v>
      </c>
      <c r="F67" t="n">
        <v>29.83</v>
      </c>
      <c r="G67" t="n">
        <v>105.29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301.46</v>
      </c>
      <c r="Q67" t="n">
        <v>772.16</v>
      </c>
      <c r="R67" t="n">
        <v>126.32</v>
      </c>
      <c r="S67" t="n">
        <v>98.14</v>
      </c>
      <c r="T67" t="n">
        <v>10142.57</v>
      </c>
      <c r="U67" t="n">
        <v>0.78</v>
      </c>
      <c r="V67" t="n">
        <v>0.86</v>
      </c>
      <c r="W67" t="n">
        <v>12.29</v>
      </c>
      <c r="X67" t="n">
        <v>0.58</v>
      </c>
      <c r="Y67" t="n">
        <v>2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3.0777</v>
      </c>
      <c r="E68" t="n">
        <v>32.49</v>
      </c>
      <c r="F68" t="n">
        <v>29.8</v>
      </c>
      <c r="G68" t="n">
        <v>111.76</v>
      </c>
      <c r="H68" t="n">
        <v>1.65</v>
      </c>
      <c r="I68" t="n">
        <v>16</v>
      </c>
      <c r="J68" t="n">
        <v>161.32</v>
      </c>
      <c r="K68" t="n">
        <v>47.83</v>
      </c>
      <c r="L68" t="n">
        <v>15</v>
      </c>
      <c r="M68" t="n">
        <v>14</v>
      </c>
      <c r="N68" t="n">
        <v>28.5</v>
      </c>
      <c r="O68" t="n">
        <v>20130.71</v>
      </c>
      <c r="P68" t="n">
        <v>296.84</v>
      </c>
      <c r="Q68" t="n">
        <v>772.14</v>
      </c>
      <c r="R68" t="n">
        <v>125.12</v>
      </c>
      <c r="S68" t="n">
        <v>98.14</v>
      </c>
      <c r="T68" t="n">
        <v>9546.879999999999</v>
      </c>
      <c r="U68" t="n">
        <v>0.78</v>
      </c>
      <c r="V68" t="n">
        <v>0.86</v>
      </c>
      <c r="W68" t="n">
        <v>12.3</v>
      </c>
      <c r="X68" t="n">
        <v>0.5600000000000001</v>
      </c>
      <c r="Y68" t="n">
        <v>2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3.0845</v>
      </c>
      <c r="E69" t="n">
        <v>32.42</v>
      </c>
      <c r="F69" t="n">
        <v>29.76</v>
      </c>
      <c r="G69" t="n">
        <v>119.04</v>
      </c>
      <c r="H69" t="n">
        <v>1.74</v>
      </c>
      <c r="I69" t="n">
        <v>15</v>
      </c>
      <c r="J69" t="n">
        <v>162.75</v>
      </c>
      <c r="K69" t="n">
        <v>47.83</v>
      </c>
      <c r="L69" t="n">
        <v>16</v>
      </c>
      <c r="M69" t="n">
        <v>13</v>
      </c>
      <c r="N69" t="n">
        <v>28.92</v>
      </c>
      <c r="O69" t="n">
        <v>20306.85</v>
      </c>
      <c r="P69" t="n">
        <v>291.48</v>
      </c>
      <c r="Q69" t="n">
        <v>772.1</v>
      </c>
      <c r="R69" t="n">
        <v>123.68</v>
      </c>
      <c r="S69" t="n">
        <v>98.14</v>
      </c>
      <c r="T69" t="n">
        <v>8832.639999999999</v>
      </c>
      <c r="U69" t="n">
        <v>0.79</v>
      </c>
      <c r="V69" t="n">
        <v>0.86</v>
      </c>
      <c r="W69" t="n">
        <v>12.3</v>
      </c>
      <c r="X69" t="n">
        <v>0.51</v>
      </c>
      <c r="Y69" t="n">
        <v>2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3.089</v>
      </c>
      <c r="E70" t="n">
        <v>32.37</v>
      </c>
      <c r="F70" t="n">
        <v>29.74</v>
      </c>
      <c r="G70" t="n">
        <v>127.46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11</v>
      </c>
      <c r="N70" t="n">
        <v>29.36</v>
      </c>
      <c r="O70" t="n">
        <v>20483.57</v>
      </c>
      <c r="P70" t="n">
        <v>287.15</v>
      </c>
      <c r="Q70" t="n">
        <v>772.12</v>
      </c>
      <c r="R70" t="n">
        <v>122.9</v>
      </c>
      <c r="S70" t="n">
        <v>98.14</v>
      </c>
      <c r="T70" t="n">
        <v>8448.459999999999</v>
      </c>
      <c r="U70" t="n">
        <v>0.8</v>
      </c>
      <c r="V70" t="n">
        <v>0.86</v>
      </c>
      <c r="W70" t="n">
        <v>12.3</v>
      </c>
      <c r="X70" t="n">
        <v>0.49</v>
      </c>
      <c r="Y70" t="n">
        <v>2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3.0947</v>
      </c>
      <c r="E71" t="n">
        <v>32.31</v>
      </c>
      <c r="F71" t="n">
        <v>29.71</v>
      </c>
      <c r="G71" t="n">
        <v>137.12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8</v>
      </c>
      <c r="N71" t="n">
        <v>29.8</v>
      </c>
      <c r="O71" t="n">
        <v>20660.89</v>
      </c>
      <c r="P71" t="n">
        <v>287.08</v>
      </c>
      <c r="Q71" t="n">
        <v>772.1799999999999</v>
      </c>
      <c r="R71" t="n">
        <v>121.82</v>
      </c>
      <c r="S71" t="n">
        <v>98.14</v>
      </c>
      <c r="T71" t="n">
        <v>7914.24</v>
      </c>
      <c r="U71" t="n">
        <v>0.8100000000000001</v>
      </c>
      <c r="V71" t="n">
        <v>0.86</v>
      </c>
      <c r="W71" t="n">
        <v>12.3</v>
      </c>
      <c r="X71" t="n">
        <v>0.46</v>
      </c>
      <c r="Y71" t="n">
        <v>2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3.0939</v>
      </c>
      <c r="E72" t="n">
        <v>32.32</v>
      </c>
      <c r="F72" t="n">
        <v>29.72</v>
      </c>
      <c r="G72" t="n">
        <v>137.16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2</v>
      </c>
      <c r="N72" t="n">
        <v>30.24</v>
      </c>
      <c r="O72" t="n">
        <v>20838.81</v>
      </c>
      <c r="P72" t="n">
        <v>283.95</v>
      </c>
      <c r="Q72" t="n">
        <v>772.2</v>
      </c>
      <c r="R72" t="n">
        <v>121.86</v>
      </c>
      <c r="S72" t="n">
        <v>98.14</v>
      </c>
      <c r="T72" t="n">
        <v>7931.59</v>
      </c>
      <c r="U72" t="n">
        <v>0.8100000000000001</v>
      </c>
      <c r="V72" t="n">
        <v>0.86</v>
      </c>
      <c r="W72" t="n">
        <v>12.31</v>
      </c>
      <c r="X72" t="n">
        <v>0.47</v>
      </c>
      <c r="Y72" t="n">
        <v>2</v>
      </c>
      <c r="Z72" t="n">
        <v>10</v>
      </c>
    </row>
    <row r="73">
      <c r="A73" t="n">
        <v>19</v>
      </c>
      <c r="B73" t="n">
        <v>70</v>
      </c>
      <c r="C73" t="inlineStr">
        <is>
          <t xml:space="preserve">CONCLUIDO	</t>
        </is>
      </c>
      <c r="D73" t="n">
        <v>3.0936</v>
      </c>
      <c r="E73" t="n">
        <v>32.33</v>
      </c>
      <c r="F73" t="n">
        <v>29.72</v>
      </c>
      <c r="G73" t="n">
        <v>137.18</v>
      </c>
      <c r="H73" t="n">
        <v>2.1</v>
      </c>
      <c r="I73" t="n">
        <v>13</v>
      </c>
      <c r="J73" t="n">
        <v>168.51</v>
      </c>
      <c r="K73" t="n">
        <v>47.83</v>
      </c>
      <c r="L73" t="n">
        <v>20</v>
      </c>
      <c r="M73" t="n">
        <v>0</v>
      </c>
      <c r="N73" t="n">
        <v>30.69</v>
      </c>
      <c r="O73" t="n">
        <v>21017.33</v>
      </c>
      <c r="P73" t="n">
        <v>285.85</v>
      </c>
      <c r="Q73" t="n">
        <v>772.23</v>
      </c>
      <c r="R73" t="n">
        <v>121.98</v>
      </c>
      <c r="S73" t="n">
        <v>98.14</v>
      </c>
      <c r="T73" t="n">
        <v>7992.44</v>
      </c>
      <c r="U73" t="n">
        <v>0.8</v>
      </c>
      <c r="V73" t="n">
        <v>0.86</v>
      </c>
      <c r="W73" t="n">
        <v>12.31</v>
      </c>
      <c r="X73" t="n">
        <v>0.47</v>
      </c>
      <c r="Y73" t="n">
        <v>2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1.5013</v>
      </c>
      <c r="E74" t="n">
        <v>66.61</v>
      </c>
      <c r="F74" t="n">
        <v>47.73</v>
      </c>
      <c r="G74" t="n">
        <v>6.18</v>
      </c>
      <c r="H74" t="n">
        <v>0.1</v>
      </c>
      <c r="I74" t="n">
        <v>463</v>
      </c>
      <c r="J74" t="n">
        <v>176.73</v>
      </c>
      <c r="K74" t="n">
        <v>52.44</v>
      </c>
      <c r="L74" t="n">
        <v>1</v>
      </c>
      <c r="M74" t="n">
        <v>461</v>
      </c>
      <c r="N74" t="n">
        <v>33.29</v>
      </c>
      <c r="O74" t="n">
        <v>22031.19</v>
      </c>
      <c r="P74" t="n">
        <v>634.12</v>
      </c>
      <c r="Q74" t="n">
        <v>775.28</v>
      </c>
      <c r="R74" t="n">
        <v>723.42</v>
      </c>
      <c r="S74" t="n">
        <v>98.14</v>
      </c>
      <c r="T74" t="n">
        <v>306463.97</v>
      </c>
      <c r="U74" t="n">
        <v>0.14</v>
      </c>
      <c r="V74" t="n">
        <v>0.54</v>
      </c>
      <c r="W74" t="n">
        <v>13.05</v>
      </c>
      <c r="X74" t="n">
        <v>18.42</v>
      </c>
      <c r="Y74" t="n">
        <v>2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2.2502</v>
      </c>
      <c r="E75" t="n">
        <v>44.44</v>
      </c>
      <c r="F75" t="n">
        <v>35.87</v>
      </c>
      <c r="G75" t="n">
        <v>12.44</v>
      </c>
      <c r="H75" t="n">
        <v>0.2</v>
      </c>
      <c r="I75" t="n">
        <v>173</v>
      </c>
      <c r="J75" t="n">
        <v>178.21</v>
      </c>
      <c r="K75" t="n">
        <v>52.44</v>
      </c>
      <c r="L75" t="n">
        <v>2</v>
      </c>
      <c r="M75" t="n">
        <v>171</v>
      </c>
      <c r="N75" t="n">
        <v>33.77</v>
      </c>
      <c r="O75" t="n">
        <v>22213.89</v>
      </c>
      <c r="P75" t="n">
        <v>475.65</v>
      </c>
      <c r="Q75" t="n">
        <v>773.29</v>
      </c>
      <c r="R75" t="n">
        <v>326.53</v>
      </c>
      <c r="S75" t="n">
        <v>98.14</v>
      </c>
      <c r="T75" t="n">
        <v>109468.92</v>
      </c>
      <c r="U75" t="n">
        <v>0.3</v>
      </c>
      <c r="V75" t="n">
        <v>0.72</v>
      </c>
      <c r="W75" t="n">
        <v>12.57</v>
      </c>
      <c r="X75" t="n">
        <v>6.6</v>
      </c>
      <c r="Y75" t="n">
        <v>2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2.5312</v>
      </c>
      <c r="E76" t="n">
        <v>39.51</v>
      </c>
      <c r="F76" t="n">
        <v>33.28</v>
      </c>
      <c r="G76" t="n">
        <v>18.66</v>
      </c>
      <c r="H76" t="n">
        <v>0.3</v>
      </c>
      <c r="I76" t="n">
        <v>107</v>
      </c>
      <c r="J76" t="n">
        <v>179.7</v>
      </c>
      <c r="K76" t="n">
        <v>52.44</v>
      </c>
      <c r="L76" t="n">
        <v>3</v>
      </c>
      <c r="M76" t="n">
        <v>105</v>
      </c>
      <c r="N76" t="n">
        <v>34.26</v>
      </c>
      <c r="O76" t="n">
        <v>22397.24</v>
      </c>
      <c r="P76" t="n">
        <v>439.27</v>
      </c>
      <c r="Q76" t="n">
        <v>772.78</v>
      </c>
      <c r="R76" t="n">
        <v>240.98</v>
      </c>
      <c r="S76" t="n">
        <v>98.14</v>
      </c>
      <c r="T76" t="n">
        <v>67023.88</v>
      </c>
      <c r="U76" t="n">
        <v>0.41</v>
      </c>
      <c r="V76" t="n">
        <v>0.77</v>
      </c>
      <c r="W76" t="n">
        <v>12.45</v>
      </c>
      <c r="X76" t="n">
        <v>4.02</v>
      </c>
      <c r="Y76" t="n">
        <v>2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2.683</v>
      </c>
      <c r="E77" t="n">
        <v>37.27</v>
      </c>
      <c r="F77" t="n">
        <v>32.11</v>
      </c>
      <c r="G77" t="n">
        <v>25.02</v>
      </c>
      <c r="H77" t="n">
        <v>0.39</v>
      </c>
      <c r="I77" t="n">
        <v>77</v>
      </c>
      <c r="J77" t="n">
        <v>181.19</v>
      </c>
      <c r="K77" t="n">
        <v>52.44</v>
      </c>
      <c r="L77" t="n">
        <v>4</v>
      </c>
      <c r="M77" t="n">
        <v>75</v>
      </c>
      <c r="N77" t="n">
        <v>34.75</v>
      </c>
      <c r="O77" t="n">
        <v>22581.25</v>
      </c>
      <c r="P77" t="n">
        <v>421.63</v>
      </c>
      <c r="Q77" t="n">
        <v>772.7</v>
      </c>
      <c r="R77" t="n">
        <v>202.17</v>
      </c>
      <c r="S77" t="n">
        <v>98.14</v>
      </c>
      <c r="T77" t="n">
        <v>47766.75</v>
      </c>
      <c r="U77" t="n">
        <v>0.49</v>
      </c>
      <c r="V77" t="n">
        <v>0.8</v>
      </c>
      <c r="W77" t="n">
        <v>12.39</v>
      </c>
      <c r="X77" t="n">
        <v>2.86</v>
      </c>
      <c r="Y77" t="n">
        <v>2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2.7776</v>
      </c>
      <c r="E78" t="n">
        <v>36</v>
      </c>
      <c r="F78" t="n">
        <v>31.45</v>
      </c>
      <c r="G78" t="n">
        <v>31.45</v>
      </c>
      <c r="H78" t="n">
        <v>0.49</v>
      </c>
      <c r="I78" t="n">
        <v>60</v>
      </c>
      <c r="J78" t="n">
        <v>182.69</v>
      </c>
      <c r="K78" t="n">
        <v>52.44</v>
      </c>
      <c r="L78" t="n">
        <v>5</v>
      </c>
      <c r="M78" t="n">
        <v>58</v>
      </c>
      <c r="N78" t="n">
        <v>35.25</v>
      </c>
      <c r="O78" t="n">
        <v>22766.06</v>
      </c>
      <c r="P78" t="n">
        <v>410.58</v>
      </c>
      <c r="Q78" t="n">
        <v>772.55</v>
      </c>
      <c r="R78" t="n">
        <v>179.81</v>
      </c>
      <c r="S78" t="n">
        <v>98.14</v>
      </c>
      <c r="T78" t="n">
        <v>36674.68</v>
      </c>
      <c r="U78" t="n">
        <v>0.55</v>
      </c>
      <c r="V78" t="n">
        <v>0.82</v>
      </c>
      <c r="W78" t="n">
        <v>12.37</v>
      </c>
      <c r="X78" t="n">
        <v>2.19</v>
      </c>
      <c r="Y78" t="n">
        <v>2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2.834</v>
      </c>
      <c r="E79" t="n">
        <v>35.29</v>
      </c>
      <c r="F79" t="n">
        <v>31.09</v>
      </c>
      <c r="G79" t="n">
        <v>37.3</v>
      </c>
      <c r="H79" t="n">
        <v>0.58</v>
      </c>
      <c r="I79" t="n">
        <v>50</v>
      </c>
      <c r="J79" t="n">
        <v>184.19</v>
      </c>
      <c r="K79" t="n">
        <v>52.44</v>
      </c>
      <c r="L79" t="n">
        <v>6</v>
      </c>
      <c r="M79" t="n">
        <v>48</v>
      </c>
      <c r="N79" t="n">
        <v>35.75</v>
      </c>
      <c r="O79" t="n">
        <v>22951.43</v>
      </c>
      <c r="P79" t="n">
        <v>403.34</v>
      </c>
      <c r="Q79" t="n">
        <v>772.47</v>
      </c>
      <c r="R79" t="n">
        <v>168.1</v>
      </c>
      <c r="S79" t="n">
        <v>98.14</v>
      </c>
      <c r="T79" t="n">
        <v>30866.33</v>
      </c>
      <c r="U79" t="n">
        <v>0.58</v>
      </c>
      <c r="V79" t="n">
        <v>0.83</v>
      </c>
      <c r="W79" t="n">
        <v>12.35</v>
      </c>
      <c r="X79" t="n">
        <v>1.84</v>
      </c>
      <c r="Y79" t="n">
        <v>2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2.8824</v>
      </c>
      <c r="E80" t="n">
        <v>34.69</v>
      </c>
      <c r="F80" t="n">
        <v>30.78</v>
      </c>
      <c r="G80" t="n">
        <v>43.97</v>
      </c>
      <c r="H80" t="n">
        <v>0.67</v>
      </c>
      <c r="I80" t="n">
        <v>42</v>
      </c>
      <c r="J80" t="n">
        <v>185.7</v>
      </c>
      <c r="K80" t="n">
        <v>52.44</v>
      </c>
      <c r="L80" t="n">
        <v>7</v>
      </c>
      <c r="M80" t="n">
        <v>40</v>
      </c>
      <c r="N80" t="n">
        <v>36.26</v>
      </c>
      <c r="O80" t="n">
        <v>23137.49</v>
      </c>
      <c r="P80" t="n">
        <v>397.08</v>
      </c>
      <c r="Q80" t="n">
        <v>772.47</v>
      </c>
      <c r="R80" t="n">
        <v>157.81</v>
      </c>
      <c r="S80" t="n">
        <v>98.14</v>
      </c>
      <c r="T80" t="n">
        <v>25763.59</v>
      </c>
      <c r="U80" t="n">
        <v>0.62</v>
      </c>
      <c r="V80" t="n">
        <v>0.83</v>
      </c>
      <c r="W80" t="n">
        <v>12.33</v>
      </c>
      <c r="X80" t="n">
        <v>1.53</v>
      </c>
      <c r="Y80" t="n">
        <v>2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2.9114</v>
      </c>
      <c r="E81" t="n">
        <v>34.35</v>
      </c>
      <c r="F81" t="n">
        <v>30.61</v>
      </c>
      <c r="G81" t="n">
        <v>49.64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392.49</v>
      </c>
      <c r="Q81" t="n">
        <v>772.28</v>
      </c>
      <c r="R81" t="n">
        <v>152.12</v>
      </c>
      <c r="S81" t="n">
        <v>98.14</v>
      </c>
      <c r="T81" t="n">
        <v>22941.61</v>
      </c>
      <c r="U81" t="n">
        <v>0.65</v>
      </c>
      <c r="V81" t="n">
        <v>0.84</v>
      </c>
      <c r="W81" t="n">
        <v>12.33</v>
      </c>
      <c r="X81" t="n">
        <v>1.36</v>
      </c>
      <c r="Y81" t="n">
        <v>2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2.9451</v>
      </c>
      <c r="E82" t="n">
        <v>33.95</v>
      </c>
      <c r="F82" t="n">
        <v>30.4</v>
      </c>
      <c r="G82" t="n">
        <v>56.99</v>
      </c>
      <c r="H82" t="n">
        <v>0.85</v>
      </c>
      <c r="I82" t="n">
        <v>32</v>
      </c>
      <c r="J82" t="n">
        <v>188.74</v>
      </c>
      <c r="K82" t="n">
        <v>52.44</v>
      </c>
      <c r="L82" t="n">
        <v>9</v>
      </c>
      <c r="M82" t="n">
        <v>30</v>
      </c>
      <c r="N82" t="n">
        <v>37.3</v>
      </c>
      <c r="O82" t="n">
        <v>23511.69</v>
      </c>
      <c r="P82" t="n">
        <v>387.27</v>
      </c>
      <c r="Q82" t="n">
        <v>772.3200000000001</v>
      </c>
      <c r="R82" t="n">
        <v>144.82</v>
      </c>
      <c r="S82" t="n">
        <v>98.14</v>
      </c>
      <c r="T82" t="n">
        <v>19317.49</v>
      </c>
      <c r="U82" t="n">
        <v>0.68</v>
      </c>
      <c r="V82" t="n">
        <v>0.84</v>
      </c>
      <c r="W82" t="n">
        <v>12.32</v>
      </c>
      <c r="X82" t="n">
        <v>1.15</v>
      </c>
      <c r="Y82" t="n">
        <v>2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2.9635</v>
      </c>
      <c r="E83" t="n">
        <v>33.74</v>
      </c>
      <c r="F83" t="n">
        <v>30.29</v>
      </c>
      <c r="G83" t="n">
        <v>62.67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383.72</v>
      </c>
      <c r="Q83" t="n">
        <v>772.22</v>
      </c>
      <c r="R83" t="n">
        <v>141.57</v>
      </c>
      <c r="S83" t="n">
        <v>98.14</v>
      </c>
      <c r="T83" t="n">
        <v>17706.6</v>
      </c>
      <c r="U83" t="n">
        <v>0.6899999999999999</v>
      </c>
      <c r="V83" t="n">
        <v>0.85</v>
      </c>
      <c r="W83" t="n">
        <v>12.32</v>
      </c>
      <c r="X83" t="n">
        <v>1.04</v>
      </c>
      <c r="Y83" t="n">
        <v>2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2.9823</v>
      </c>
      <c r="E84" t="n">
        <v>33.53</v>
      </c>
      <c r="F84" t="n">
        <v>30.19</v>
      </c>
      <c r="G84" t="n">
        <v>69.66</v>
      </c>
      <c r="H84" t="n">
        <v>1.02</v>
      </c>
      <c r="I84" t="n">
        <v>26</v>
      </c>
      <c r="J84" t="n">
        <v>191.79</v>
      </c>
      <c r="K84" t="n">
        <v>52.44</v>
      </c>
      <c r="L84" t="n">
        <v>11</v>
      </c>
      <c r="M84" t="n">
        <v>24</v>
      </c>
      <c r="N84" t="n">
        <v>38.35</v>
      </c>
      <c r="O84" t="n">
        <v>23888.73</v>
      </c>
      <c r="P84" t="n">
        <v>379.91</v>
      </c>
      <c r="Q84" t="n">
        <v>772.25</v>
      </c>
      <c r="R84" t="n">
        <v>137.98</v>
      </c>
      <c r="S84" t="n">
        <v>98.14</v>
      </c>
      <c r="T84" t="n">
        <v>15926.84</v>
      </c>
      <c r="U84" t="n">
        <v>0.71</v>
      </c>
      <c r="V84" t="n">
        <v>0.85</v>
      </c>
      <c r="W84" t="n">
        <v>12.31</v>
      </c>
      <c r="X84" t="n">
        <v>0.9399999999999999</v>
      </c>
      <c r="Y84" t="n">
        <v>2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2.9957</v>
      </c>
      <c r="E85" t="n">
        <v>33.38</v>
      </c>
      <c r="F85" t="n">
        <v>30.11</v>
      </c>
      <c r="G85" t="n">
        <v>75.27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376.24</v>
      </c>
      <c r="Q85" t="n">
        <v>772.16</v>
      </c>
      <c r="R85" t="n">
        <v>135.33</v>
      </c>
      <c r="S85" t="n">
        <v>98.14</v>
      </c>
      <c r="T85" t="n">
        <v>14611.63</v>
      </c>
      <c r="U85" t="n">
        <v>0.73</v>
      </c>
      <c r="V85" t="n">
        <v>0.85</v>
      </c>
      <c r="W85" t="n">
        <v>12.31</v>
      </c>
      <c r="X85" t="n">
        <v>0.86</v>
      </c>
      <c r="Y85" t="n">
        <v>2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3.0088</v>
      </c>
      <c r="E86" t="n">
        <v>33.24</v>
      </c>
      <c r="F86" t="n">
        <v>30.03</v>
      </c>
      <c r="G86" t="n">
        <v>81.91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373.14</v>
      </c>
      <c r="Q86" t="n">
        <v>772.28</v>
      </c>
      <c r="R86" t="n">
        <v>132.72</v>
      </c>
      <c r="S86" t="n">
        <v>98.14</v>
      </c>
      <c r="T86" t="n">
        <v>13317.66</v>
      </c>
      <c r="U86" t="n">
        <v>0.74</v>
      </c>
      <c r="V86" t="n">
        <v>0.85</v>
      </c>
      <c r="W86" t="n">
        <v>12.31</v>
      </c>
      <c r="X86" t="n">
        <v>0.79</v>
      </c>
      <c r="Y86" t="n">
        <v>2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3.022</v>
      </c>
      <c r="E87" t="n">
        <v>33.09</v>
      </c>
      <c r="F87" t="n">
        <v>29.96</v>
      </c>
      <c r="G87" t="n">
        <v>89.88</v>
      </c>
      <c r="H87" t="n">
        <v>1.27</v>
      </c>
      <c r="I87" t="n">
        <v>20</v>
      </c>
      <c r="J87" t="n">
        <v>196.42</v>
      </c>
      <c r="K87" t="n">
        <v>52.44</v>
      </c>
      <c r="L87" t="n">
        <v>14</v>
      </c>
      <c r="M87" t="n">
        <v>18</v>
      </c>
      <c r="N87" t="n">
        <v>39.98</v>
      </c>
      <c r="O87" t="n">
        <v>24459.75</v>
      </c>
      <c r="P87" t="n">
        <v>369.44</v>
      </c>
      <c r="Q87" t="n">
        <v>772.12</v>
      </c>
      <c r="R87" t="n">
        <v>130.36</v>
      </c>
      <c r="S87" t="n">
        <v>98.14</v>
      </c>
      <c r="T87" t="n">
        <v>12147.41</v>
      </c>
      <c r="U87" t="n">
        <v>0.75</v>
      </c>
      <c r="V87" t="n">
        <v>0.86</v>
      </c>
      <c r="W87" t="n">
        <v>12.31</v>
      </c>
      <c r="X87" t="n">
        <v>0.71</v>
      </c>
      <c r="Y87" t="n">
        <v>2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3.0278</v>
      </c>
      <c r="E88" t="n">
        <v>33.03</v>
      </c>
      <c r="F88" t="n">
        <v>29.93</v>
      </c>
      <c r="G88" t="n">
        <v>94.52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366.97</v>
      </c>
      <c r="Q88" t="n">
        <v>772.16</v>
      </c>
      <c r="R88" t="n">
        <v>129.27</v>
      </c>
      <c r="S88" t="n">
        <v>98.14</v>
      </c>
      <c r="T88" t="n">
        <v>11609.96</v>
      </c>
      <c r="U88" t="n">
        <v>0.76</v>
      </c>
      <c r="V88" t="n">
        <v>0.86</v>
      </c>
      <c r="W88" t="n">
        <v>12.31</v>
      </c>
      <c r="X88" t="n">
        <v>0.68</v>
      </c>
      <c r="Y88" t="n">
        <v>2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3.0346</v>
      </c>
      <c r="E89" t="n">
        <v>32.95</v>
      </c>
      <c r="F89" t="n">
        <v>29.89</v>
      </c>
      <c r="G89" t="n">
        <v>99.64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364.54</v>
      </c>
      <c r="Q89" t="n">
        <v>772.16</v>
      </c>
      <c r="R89" t="n">
        <v>128.28</v>
      </c>
      <c r="S89" t="n">
        <v>98.14</v>
      </c>
      <c r="T89" t="n">
        <v>11118.76</v>
      </c>
      <c r="U89" t="n">
        <v>0.77</v>
      </c>
      <c r="V89" t="n">
        <v>0.86</v>
      </c>
      <c r="W89" t="n">
        <v>12.3</v>
      </c>
      <c r="X89" t="n">
        <v>0.64</v>
      </c>
      <c r="Y89" t="n">
        <v>2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3.0432</v>
      </c>
      <c r="E90" t="n">
        <v>32.86</v>
      </c>
      <c r="F90" t="n">
        <v>29.84</v>
      </c>
      <c r="G90" t="n">
        <v>105.3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360.24</v>
      </c>
      <c r="Q90" t="n">
        <v>772.23</v>
      </c>
      <c r="R90" t="n">
        <v>126.27</v>
      </c>
      <c r="S90" t="n">
        <v>98.14</v>
      </c>
      <c r="T90" t="n">
        <v>10120.7</v>
      </c>
      <c r="U90" t="n">
        <v>0.78</v>
      </c>
      <c r="V90" t="n">
        <v>0.86</v>
      </c>
      <c r="W90" t="n">
        <v>12.3</v>
      </c>
      <c r="X90" t="n">
        <v>0.59</v>
      </c>
      <c r="Y90" t="n">
        <v>2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3.0486</v>
      </c>
      <c r="E91" t="n">
        <v>32.8</v>
      </c>
      <c r="F91" t="n">
        <v>29.81</v>
      </c>
      <c r="G91" t="n">
        <v>111.8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357.87</v>
      </c>
      <c r="Q91" t="n">
        <v>772.13</v>
      </c>
      <c r="R91" t="n">
        <v>125.54</v>
      </c>
      <c r="S91" t="n">
        <v>98.14</v>
      </c>
      <c r="T91" t="n">
        <v>9758.41</v>
      </c>
      <c r="U91" t="n">
        <v>0.78</v>
      </c>
      <c r="V91" t="n">
        <v>0.86</v>
      </c>
      <c r="W91" t="n">
        <v>12.3</v>
      </c>
      <c r="X91" t="n">
        <v>0.57</v>
      </c>
      <c r="Y91" t="n">
        <v>2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3.0554</v>
      </c>
      <c r="E92" t="n">
        <v>32.73</v>
      </c>
      <c r="F92" t="n">
        <v>29.77</v>
      </c>
      <c r="G92" t="n">
        <v>119.1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355.19</v>
      </c>
      <c r="Q92" t="n">
        <v>772.08</v>
      </c>
      <c r="R92" t="n">
        <v>124.39</v>
      </c>
      <c r="S92" t="n">
        <v>98.14</v>
      </c>
      <c r="T92" t="n">
        <v>9186.42</v>
      </c>
      <c r="U92" t="n">
        <v>0.79</v>
      </c>
      <c r="V92" t="n">
        <v>0.86</v>
      </c>
      <c r="W92" t="n">
        <v>12.29</v>
      </c>
      <c r="X92" t="n">
        <v>0.53</v>
      </c>
      <c r="Y92" t="n">
        <v>2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3.064</v>
      </c>
      <c r="E93" t="n">
        <v>32.64</v>
      </c>
      <c r="F93" t="n">
        <v>29.72</v>
      </c>
      <c r="G93" t="n">
        <v>127.37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352.29</v>
      </c>
      <c r="Q93" t="n">
        <v>772.13</v>
      </c>
      <c r="R93" t="n">
        <v>122.47</v>
      </c>
      <c r="S93" t="n">
        <v>98.14</v>
      </c>
      <c r="T93" t="n">
        <v>8233.32</v>
      </c>
      <c r="U93" t="n">
        <v>0.8</v>
      </c>
      <c r="V93" t="n">
        <v>0.86</v>
      </c>
      <c r="W93" t="n">
        <v>12.29</v>
      </c>
      <c r="X93" t="n">
        <v>0.47</v>
      </c>
      <c r="Y93" t="n">
        <v>2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3.0709</v>
      </c>
      <c r="E94" t="n">
        <v>32.56</v>
      </c>
      <c r="F94" t="n">
        <v>29.68</v>
      </c>
      <c r="G94" t="n">
        <v>136.99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348.22</v>
      </c>
      <c r="Q94" t="n">
        <v>772.09</v>
      </c>
      <c r="R94" t="n">
        <v>121.15</v>
      </c>
      <c r="S94" t="n">
        <v>98.14</v>
      </c>
      <c r="T94" t="n">
        <v>7579.66</v>
      </c>
      <c r="U94" t="n">
        <v>0.8100000000000001</v>
      </c>
      <c r="V94" t="n">
        <v>0.86</v>
      </c>
      <c r="W94" t="n">
        <v>12.29</v>
      </c>
      <c r="X94" t="n">
        <v>0.43</v>
      </c>
      <c r="Y94" t="n">
        <v>2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3.0701</v>
      </c>
      <c r="E95" t="n">
        <v>32.57</v>
      </c>
      <c r="F95" t="n">
        <v>29.69</v>
      </c>
      <c r="G95" t="n">
        <v>137.03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346.6</v>
      </c>
      <c r="Q95" t="n">
        <v>772.05</v>
      </c>
      <c r="R95" t="n">
        <v>121.41</v>
      </c>
      <c r="S95" t="n">
        <v>98.14</v>
      </c>
      <c r="T95" t="n">
        <v>7707.24</v>
      </c>
      <c r="U95" t="n">
        <v>0.8100000000000001</v>
      </c>
      <c r="V95" t="n">
        <v>0.86</v>
      </c>
      <c r="W95" t="n">
        <v>12.29</v>
      </c>
      <c r="X95" t="n">
        <v>0.44</v>
      </c>
      <c r="Y95" t="n">
        <v>2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3.0764</v>
      </c>
      <c r="E96" t="n">
        <v>32.51</v>
      </c>
      <c r="F96" t="n">
        <v>29.66</v>
      </c>
      <c r="G96" t="n">
        <v>148.29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343.7</v>
      </c>
      <c r="Q96" t="n">
        <v>772.14</v>
      </c>
      <c r="R96" t="n">
        <v>120.58</v>
      </c>
      <c r="S96" t="n">
        <v>98.14</v>
      </c>
      <c r="T96" t="n">
        <v>7297.46</v>
      </c>
      <c r="U96" t="n">
        <v>0.8100000000000001</v>
      </c>
      <c r="V96" t="n">
        <v>0.87</v>
      </c>
      <c r="W96" t="n">
        <v>12.29</v>
      </c>
      <c r="X96" t="n">
        <v>0.41</v>
      </c>
      <c r="Y96" t="n">
        <v>2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3.0761</v>
      </c>
      <c r="E97" t="n">
        <v>32.51</v>
      </c>
      <c r="F97" t="n">
        <v>29.66</v>
      </c>
      <c r="G97" t="n">
        <v>148.31</v>
      </c>
      <c r="H97" t="n">
        <v>2.01</v>
      </c>
      <c r="I97" t="n">
        <v>12</v>
      </c>
      <c r="J97" t="n">
        <v>212.27</v>
      </c>
      <c r="K97" t="n">
        <v>52.44</v>
      </c>
      <c r="L97" t="n">
        <v>24</v>
      </c>
      <c r="M97" t="n">
        <v>10</v>
      </c>
      <c r="N97" t="n">
        <v>45.82</v>
      </c>
      <c r="O97" t="n">
        <v>26413.56</v>
      </c>
      <c r="P97" t="n">
        <v>340.21</v>
      </c>
      <c r="Q97" t="n">
        <v>772.13</v>
      </c>
      <c r="R97" t="n">
        <v>120.57</v>
      </c>
      <c r="S97" t="n">
        <v>98.14</v>
      </c>
      <c r="T97" t="n">
        <v>7293.11</v>
      </c>
      <c r="U97" t="n">
        <v>0.8100000000000001</v>
      </c>
      <c r="V97" t="n">
        <v>0.87</v>
      </c>
      <c r="W97" t="n">
        <v>12.29</v>
      </c>
      <c r="X97" t="n">
        <v>0.41</v>
      </c>
      <c r="Y97" t="n">
        <v>2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3.0844</v>
      </c>
      <c r="E98" t="n">
        <v>32.42</v>
      </c>
      <c r="F98" t="n">
        <v>29.61</v>
      </c>
      <c r="G98" t="n">
        <v>161.51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9</v>
      </c>
      <c r="N98" t="n">
        <v>46.44</v>
      </c>
      <c r="O98" t="n">
        <v>26613.43</v>
      </c>
      <c r="P98" t="n">
        <v>337.96</v>
      </c>
      <c r="Q98" t="n">
        <v>772.11</v>
      </c>
      <c r="R98" t="n">
        <v>118.99</v>
      </c>
      <c r="S98" t="n">
        <v>98.14</v>
      </c>
      <c r="T98" t="n">
        <v>6507.02</v>
      </c>
      <c r="U98" t="n">
        <v>0.82</v>
      </c>
      <c r="V98" t="n">
        <v>0.87</v>
      </c>
      <c r="W98" t="n">
        <v>12.28</v>
      </c>
      <c r="X98" t="n">
        <v>0.36</v>
      </c>
      <c r="Y98" t="n">
        <v>2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3.0832</v>
      </c>
      <c r="E99" t="n">
        <v>32.43</v>
      </c>
      <c r="F99" t="n">
        <v>29.62</v>
      </c>
      <c r="G99" t="n">
        <v>161.58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8</v>
      </c>
      <c r="N99" t="n">
        <v>47.07</v>
      </c>
      <c r="O99" t="n">
        <v>26814.17</v>
      </c>
      <c r="P99" t="n">
        <v>334.95</v>
      </c>
      <c r="Q99" t="n">
        <v>772.14</v>
      </c>
      <c r="R99" t="n">
        <v>119.22</v>
      </c>
      <c r="S99" t="n">
        <v>98.14</v>
      </c>
      <c r="T99" t="n">
        <v>6624.61</v>
      </c>
      <c r="U99" t="n">
        <v>0.82</v>
      </c>
      <c r="V99" t="n">
        <v>0.87</v>
      </c>
      <c r="W99" t="n">
        <v>12.29</v>
      </c>
      <c r="X99" t="n">
        <v>0.38</v>
      </c>
      <c r="Y99" t="n">
        <v>2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3.0908</v>
      </c>
      <c r="E100" t="n">
        <v>32.35</v>
      </c>
      <c r="F100" t="n">
        <v>29.58</v>
      </c>
      <c r="G100" t="n">
        <v>177.47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5</v>
      </c>
      <c r="N100" t="n">
        <v>47.71</v>
      </c>
      <c r="O100" t="n">
        <v>27015.77</v>
      </c>
      <c r="P100" t="n">
        <v>332.34</v>
      </c>
      <c r="Q100" t="n">
        <v>772.12</v>
      </c>
      <c r="R100" t="n">
        <v>117.66</v>
      </c>
      <c r="S100" t="n">
        <v>98.14</v>
      </c>
      <c r="T100" t="n">
        <v>5847.81</v>
      </c>
      <c r="U100" t="n">
        <v>0.83</v>
      </c>
      <c r="V100" t="n">
        <v>0.87</v>
      </c>
      <c r="W100" t="n">
        <v>12.29</v>
      </c>
      <c r="X100" t="n">
        <v>0.33</v>
      </c>
      <c r="Y100" t="n">
        <v>2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3.0914</v>
      </c>
      <c r="E101" t="n">
        <v>32.35</v>
      </c>
      <c r="F101" t="n">
        <v>29.57</v>
      </c>
      <c r="G101" t="n">
        <v>177.43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2</v>
      </c>
      <c r="N101" t="n">
        <v>48.35</v>
      </c>
      <c r="O101" t="n">
        <v>27218.26</v>
      </c>
      <c r="P101" t="n">
        <v>332.86</v>
      </c>
      <c r="Q101" t="n">
        <v>772.15</v>
      </c>
      <c r="R101" t="n">
        <v>117.28</v>
      </c>
      <c r="S101" t="n">
        <v>98.14</v>
      </c>
      <c r="T101" t="n">
        <v>5660.4</v>
      </c>
      <c r="U101" t="n">
        <v>0.84</v>
      </c>
      <c r="V101" t="n">
        <v>0.87</v>
      </c>
      <c r="W101" t="n">
        <v>12.29</v>
      </c>
      <c r="X101" t="n">
        <v>0.33</v>
      </c>
      <c r="Y101" t="n">
        <v>2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3.0907</v>
      </c>
      <c r="E102" t="n">
        <v>32.35</v>
      </c>
      <c r="F102" t="n">
        <v>29.58</v>
      </c>
      <c r="G102" t="n">
        <v>177.47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334.81</v>
      </c>
      <c r="Q102" t="n">
        <v>772.14</v>
      </c>
      <c r="R102" t="n">
        <v>117.54</v>
      </c>
      <c r="S102" t="n">
        <v>98.14</v>
      </c>
      <c r="T102" t="n">
        <v>5788.25</v>
      </c>
      <c r="U102" t="n">
        <v>0.83</v>
      </c>
      <c r="V102" t="n">
        <v>0.87</v>
      </c>
      <c r="W102" t="n">
        <v>12.29</v>
      </c>
      <c r="X102" t="n">
        <v>0.33</v>
      </c>
      <c r="Y102" t="n">
        <v>2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2.8731</v>
      </c>
      <c r="E103" t="n">
        <v>34.81</v>
      </c>
      <c r="F103" t="n">
        <v>32.28</v>
      </c>
      <c r="G103" t="n">
        <v>24.52</v>
      </c>
      <c r="H103" t="n">
        <v>0.64</v>
      </c>
      <c r="I103" t="n">
        <v>79</v>
      </c>
      <c r="J103" t="n">
        <v>26.11</v>
      </c>
      <c r="K103" t="n">
        <v>12.1</v>
      </c>
      <c r="L103" t="n">
        <v>1</v>
      </c>
      <c r="M103" t="n">
        <v>6</v>
      </c>
      <c r="N103" t="n">
        <v>3.01</v>
      </c>
      <c r="O103" t="n">
        <v>3454.41</v>
      </c>
      <c r="P103" t="n">
        <v>93.48999999999999</v>
      </c>
      <c r="Q103" t="n">
        <v>773.36</v>
      </c>
      <c r="R103" t="n">
        <v>204.11</v>
      </c>
      <c r="S103" t="n">
        <v>98.14</v>
      </c>
      <c r="T103" t="n">
        <v>48729.12</v>
      </c>
      <c r="U103" t="n">
        <v>0.48</v>
      </c>
      <c r="V103" t="n">
        <v>0.8</v>
      </c>
      <c r="W103" t="n">
        <v>12.51</v>
      </c>
      <c r="X103" t="n">
        <v>3.02</v>
      </c>
      <c r="Y103" t="n">
        <v>2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2.8717</v>
      </c>
      <c r="E104" t="n">
        <v>34.82</v>
      </c>
      <c r="F104" t="n">
        <v>32.3</v>
      </c>
      <c r="G104" t="n">
        <v>24.53</v>
      </c>
      <c r="H104" t="n">
        <v>1.23</v>
      </c>
      <c r="I104" t="n">
        <v>79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97.16</v>
      </c>
      <c r="Q104" t="n">
        <v>773.23</v>
      </c>
      <c r="R104" t="n">
        <v>204.53</v>
      </c>
      <c r="S104" t="n">
        <v>98.14</v>
      </c>
      <c r="T104" t="n">
        <v>48940.02</v>
      </c>
      <c r="U104" t="n">
        <v>0.48</v>
      </c>
      <c r="V104" t="n">
        <v>0.8</v>
      </c>
      <c r="W104" t="n">
        <v>12.51</v>
      </c>
      <c r="X104" t="n">
        <v>3.04</v>
      </c>
      <c r="Y104" t="n">
        <v>2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2.1505</v>
      </c>
      <c r="E105" t="n">
        <v>46.5</v>
      </c>
      <c r="F105" t="n">
        <v>39.21</v>
      </c>
      <c r="G105" t="n">
        <v>9.119999999999999</v>
      </c>
      <c r="H105" t="n">
        <v>0.18</v>
      </c>
      <c r="I105" t="n">
        <v>258</v>
      </c>
      <c r="J105" t="n">
        <v>98.70999999999999</v>
      </c>
      <c r="K105" t="n">
        <v>39.72</v>
      </c>
      <c r="L105" t="n">
        <v>1</v>
      </c>
      <c r="M105" t="n">
        <v>256</v>
      </c>
      <c r="N105" t="n">
        <v>12.99</v>
      </c>
      <c r="O105" t="n">
        <v>12407.75</v>
      </c>
      <c r="P105" t="n">
        <v>354.99</v>
      </c>
      <c r="Q105" t="n">
        <v>774.11</v>
      </c>
      <c r="R105" t="n">
        <v>438.37</v>
      </c>
      <c r="S105" t="n">
        <v>98.14</v>
      </c>
      <c r="T105" t="n">
        <v>164964.01</v>
      </c>
      <c r="U105" t="n">
        <v>0.22</v>
      </c>
      <c r="V105" t="n">
        <v>0.66</v>
      </c>
      <c r="W105" t="n">
        <v>12.7</v>
      </c>
      <c r="X105" t="n">
        <v>9.93</v>
      </c>
      <c r="Y105" t="n">
        <v>2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2.6655</v>
      </c>
      <c r="E106" t="n">
        <v>37.52</v>
      </c>
      <c r="F106" t="n">
        <v>33.31</v>
      </c>
      <c r="G106" t="n">
        <v>18.5</v>
      </c>
      <c r="H106" t="n">
        <v>0.35</v>
      </c>
      <c r="I106" t="n">
        <v>108</v>
      </c>
      <c r="J106" t="n">
        <v>99.95</v>
      </c>
      <c r="K106" t="n">
        <v>39.72</v>
      </c>
      <c r="L106" t="n">
        <v>2</v>
      </c>
      <c r="M106" t="n">
        <v>106</v>
      </c>
      <c r="N106" t="n">
        <v>13.24</v>
      </c>
      <c r="O106" t="n">
        <v>12561.45</v>
      </c>
      <c r="P106" t="n">
        <v>296.86</v>
      </c>
      <c r="Q106" t="n">
        <v>772.89</v>
      </c>
      <c r="R106" t="n">
        <v>241.91</v>
      </c>
      <c r="S106" t="n">
        <v>98.14</v>
      </c>
      <c r="T106" t="n">
        <v>67485.33</v>
      </c>
      <c r="U106" t="n">
        <v>0.41</v>
      </c>
      <c r="V106" t="n">
        <v>0.77</v>
      </c>
      <c r="W106" t="n">
        <v>12.45</v>
      </c>
      <c r="X106" t="n">
        <v>4.05</v>
      </c>
      <c r="Y106" t="n">
        <v>2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2.8456</v>
      </c>
      <c r="E107" t="n">
        <v>35.14</v>
      </c>
      <c r="F107" t="n">
        <v>31.76</v>
      </c>
      <c r="G107" t="n">
        <v>28.02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277.86</v>
      </c>
      <c r="Q107" t="n">
        <v>772.63</v>
      </c>
      <c r="R107" t="n">
        <v>190.15</v>
      </c>
      <c r="S107" t="n">
        <v>98.14</v>
      </c>
      <c r="T107" t="n">
        <v>41805.7</v>
      </c>
      <c r="U107" t="n">
        <v>0.52</v>
      </c>
      <c r="V107" t="n">
        <v>0.8100000000000001</v>
      </c>
      <c r="W107" t="n">
        <v>12.38</v>
      </c>
      <c r="X107" t="n">
        <v>2.5</v>
      </c>
      <c r="Y107" t="n">
        <v>2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2.9378</v>
      </c>
      <c r="E108" t="n">
        <v>34.04</v>
      </c>
      <c r="F108" t="n">
        <v>31.04</v>
      </c>
      <c r="G108" t="n">
        <v>38.01</v>
      </c>
      <c r="H108" t="n">
        <v>0.6899999999999999</v>
      </c>
      <c r="I108" t="n">
        <v>49</v>
      </c>
      <c r="J108" t="n">
        <v>102.45</v>
      </c>
      <c r="K108" t="n">
        <v>39.72</v>
      </c>
      <c r="L108" t="n">
        <v>4</v>
      </c>
      <c r="M108" t="n">
        <v>47</v>
      </c>
      <c r="N108" t="n">
        <v>13.74</v>
      </c>
      <c r="O108" t="n">
        <v>12870.03</v>
      </c>
      <c r="P108" t="n">
        <v>266.23</v>
      </c>
      <c r="Q108" t="n">
        <v>772.54</v>
      </c>
      <c r="R108" t="n">
        <v>166.54</v>
      </c>
      <c r="S108" t="n">
        <v>98.14</v>
      </c>
      <c r="T108" t="n">
        <v>30091.47</v>
      </c>
      <c r="U108" t="n">
        <v>0.59</v>
      </c>
      <c r="V108" t="n">
        <v>0.83</v>
      </c>
      <c r="W108" t="n">
        <v>12.35</v>
      </c>
      <c r="X108" t="n">
        <v>1.79</v>
      </c>
      <c r="Y108" t="n">
        <v>2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2.9949</v>
      </c>
      <c r="E109" t="n">
        <v>33.39</v>
      </c>
      <c r="F109" t="n">
        <v>30.62</v>
      </c>
      <c r="G109" t="n">
        <v>48.35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256.9</v>
      </c>
      <c r="Q109" t="n">
        <v>772.36</v>
      </c>
      <c r="R109" t="n">
        <v>152.22</v>
      </c>
      <c r="S109" t="n">
        <v>98.14</v>
      </c>
      <c r="T109" t="n">
        <v>22988.7</v>
      </c>
      <c r="U109" t="n">
        <v>0.64</v>
      </c>
      <c r="V109" t="n">
        <v>0.84</v>
      </c>
      <c r="W109" t="n">
        <v>12.34</v>
      </c>
      <c r="X109" t="n">
        <v>1.37</v>
      </c>
      <c r="Y109" t="n">
        <v>2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3.031</v>
      </c>
      <c r="E110" t="n">
        <v>32.99</v>
      </c>
      <c r="F110" t="n">
        <v>30.37</v>
      </c>
      <c r="G110" t="n">
        <v>58.77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249.04</v>
      </c>
      <c r="Q110" t="n">
        <v>772.24</v>
      </c>
      <c r="R110" t="n">
        <v>143.87</v>
      </c>
      <c r="S110" t="n">
        <v>98.14</v>
      </c>
      <c r="T110" t="n">
        <v>18848.54</v>
      </c>
      <c r="U110" t="n">
        <v>0.68</v>
      </c>
      <c r="V110" t="n">
        <v>0.85</v>
      </c>
      <c r="W110" t="n">
        <v>12.32</v>
      </c>
      <c r="X110" t="n">
        <v>1.12</v>
      </c>
      <c r="Y110" t="n">
        <v>2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3.0579</v>
      </c>
      <c r="E111" t="n">
        <v>32.7</v>
      </c>
      <c r="F111" t="n">
        <v>30.18</v>
      </c>
      <c r="G111" t="n">
        <v>69.65000000000001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241.66</v>
      </c>
      <c r="Q111" t="n">
        <v>772.24</v>
      </c>
      <c r="R111" t="n">
        <v>137.87</v>
      </c>
      <c r="S111" t="n">
        <v>98.14</v>
      </c>
      <c r="T111" t="n">
        <v>15873.33</v>
      </c>
      <c r="U111" t="n">
        <v>0.71</v>
      </c>
      <c r="V111" t="n">
        <v>0.85</v>
      </c>
      <c r="W111" t="n">
        <v>12.31</v>
      </c>
      <c r="X111" t="n">
        <v>0.93</v>
      </c>
      <c r="Y111" t="n">
        <v>2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3.0812</v>
      </c>
      <c r="E112" t="n">
        <v>32.46</v>
      </c>
      <c r="F112" t="n">
        <v>30.02</v>
      </c>
      <c r="G112" t="n">
        <v>81.86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20</v>
      </c>
      <c r="N112" t="n">
        <v>14.78</v>
      </c>
      <c r="O112" t="n">
        <v>13491.96</v>
      </c>
      <c r="P112" t="n">
        <v>233.72</v>
      </c>
      <c r="Q112" t="n">
        <v>772.12</v>
      </c>
      <c r="R112" t="n">
        <v>132.37</v>
      </c>
      <c r="S112" t="n">
        <v>98.14</v>
      </c>
      <c r="T112" t="n">
        <v>13144.64</v>
      </c>
      <c r="U112" t="n">
        <v>0.74</v>
      </c>
      <c r="V112" t="n">
        <v>0.86</v>
      </c>
      <c r="W112" t="n">
        <v>12.3</v>
      </c>
      <c r="X112" t="n">
        <v>0.77</v>
      </c>
      <c r="Y112" t="n">
        <v>2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3.0898</v>
      </c>
      <c r="E113" t="n">
        <v>32.36</v>
      </c>
      <c r="F113" t="n">
        <v>29.97</v>
      </c>
      <c r="G113" t="n">
        <v>89.90000000000001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14</v>
      </c>
      <c r="N113" t="n">
        <v>15.05</v>
      </c>
      <c r="O113" t="n">
        <v>13648.58</v>
      </c>
      <c r="P113" t="n">
        <v>227.8</v>
      </c>
      <c r="Q113" t="n">
        <v>772.27</v>
      </c>
      <c r="R113" t="n">
        <v>130.66</v>
      </c>
      <c r="S113" t="n">
        <v>98.14</v>
      </c>
      <c r="T113" t="n">
        <v>12298.91</v>
      </c>
      <c r="U113" t="n">
        <v>0.75</v>
      </c>
      <c r="V113" t="n">
        <v>0.86</v>
      </c>
      <c r="W113" t="n">
        <v>12.3</v>
      </c>
      <c r="X113" t="n">
        <v>0.72</v>
      </c>
      <c r="Y113" t="n">
        <v>2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3.0951</v>
      </c>
      <c r="E114" t="n">
        <v>32.31</v>
      </c>
      <c r="F114" t="n">
        <v>29.93</v>
      </c>
      <c r="G114" t="n">
        <v>94.52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0</v>
      </c>
      <c r="N114" t="n">
        <v>15.32</v>
      </c>
      <c r="O114" t="n">
        <v>13805.5</v>
      </c>
      <c r="P114" t="n">
        <v>225.72</v>
      </c>
      <c r="Q114" t="n">
        <v>772.23</v>
      </c>
      <c r="R114" t="n">
        <v>128.86</v>
      </c>
      <c r="S114" t="n">
        <v>98.14</v>
      </c>
      <c r="T114" t="n">
        <v>11401</v>
      </c>
      <c r="U114" t="n">
        <v>0.76</v>
      </c>
      <c r="V114" t="n">
        <v>0.86</v>
      </c>
      <c r="W114" t="n">
        <v>12.32</v>
      </c>
      <c r="X114" t="n">
        <v>0.68</v>
      </c>
      <c r="Y114" t="n">
        <v>2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1.9133</v>
      </c>
      <c r="E115" t="n">
        <v>52.27</v>
      </c>
      <c r="F115" t="n">
        <v>41.88</v>
      </c>
      <c r="G115" t="n">
        <v>7.78</v>
      </c>
      <c r="H115" t="n">
        <v>0.14</v>
      </c>
      <c r="I115" t="n">
        <v>323</v>
      </c>
      <c r="J115" t="n">
        <v>124.63</v>
      </c>
      <c r="K115" t="n">
        <v>45</v>
      </c>
      <c r="L115" t="n">
        <v>1</v>
      </c>
      <c r="M115" t="n">
        <v>321</v>
      </c>
      <c r="N115" t="n">
        <v>18.64</v>
      </c>
      <c r="O115" t="n">
        <v>15605.44</v>
      </c>
      <c r="P115" t="n">
        <v>443.74</v>
      </c>
      <c r="Q115" t="n">
        <v>774.99</v>
      </c>
      <c r="R115" t="n">
        <v>527.16</v>
      </c>
      <c r="S115" t="n">
        <v>98.14</v>
      </c>
      <c r="T115" t="n">
        <v>209031.01</v>
      </c>
      <c r="U115" t="n">
        <v>0.19</v>
      </c>
      <c r="V115" t="n">
        <v>0.61</v>
      </c>
      <c r="W115" t="n">
        <v>12.83</v>
      </c>
      <c r="X115" t="n">
        <v>12.59</v>
      </c>
      <c r="Y115" t="n">
        <v>2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2.5196</v>
      </c>
      <c r="E116" t="n">
        <v>39.69</v>
      </c>
      <c r="F116" t="n">
        <v>34.21</v>
      </c>
      <c r="G116" t="n">
        <v>15.67</v>
      </c>
      <c r="H116" t="n">
        <v>0.28</v>
      </c>
      <c r="I116" t="n">
        <v>131</v>
      </c>
      <c r="J116" t="n">
        <v>125.95</v>
      </c>
      <c r="K116" t="n">
        <v>45</v>
      </c>
      <c r="L116" t="n">
        <v>2</v>
      </c>
      <c r="M116" t="n">
        <v>129</v>
      </c>
      <c r="N116" t="n">
        <v>18.95</v>
      </c>
      <c r="O116" t="n">
        <v>15767.7</v>
      </c>
      <c r="P116" t="n">
        <v>359.44</v>
      </c>
      <c r="Q116" t="n">
        <v>773.12</v>
      </c>
      <c r="R116" t="n">
        <v>272.11</v>
      </c>
      <c r="S116" t="n">
        <v>98.14</v>
      </c>
      <c r="T116" t="n">
        <v>82467.25999999999</v>
      </c>
      <c r="U116" t="n">
        <v>0.36</v>
      </c>
      <c r="V116" t="n">
        <v>0.75</v>
      </c>
      <c r="W116" t="n">
        <v>12.48</v>
      </c>
      <c r="X116" t="n">
        <v>4.94</v>
      </c>
      <c r="Y116" t="n">
        <v>2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2.7353</v>
      </c>
      <c r="E117" t="n">
        <v>36.56</v>
      </c>
      <c r="F117" t="n">
        <v>32.33</v>
      </c>
      <c r="G117" t="n">
        <v>23.66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335.96</v>
      </c>
      <c r="Q117" t="n">
        <v>772.96</v>
      </c>
      <c r="R117" t="n">
        <v>209.53</v>
      </c>
      <c r="S117" t="n">
        <v>98.14</v>
      </c>
      <c r="T117" t="n">
        <v>51422.14</v>
      </c>
      <c r="U117" t="n">
        <v>0.47</v>
      </c>
      <c r="V117" t="n">
        <v>0.79</v>
      </c>
      <c r="W117" t="n">
        <v>12.4</v>
      </c>
      <c r="X117" t="n">
        <v>3.07</v>
      </c>
      <c r="Y117" t="n">
        <v>2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2.849</v>
      </c>
      <c r="E118" t="n">
        <v>35.1</v>
      </c>
      <c r="F118" t="n">
        <v>31.46</v>
      </c>
      <c r="G118" t="n">
        <v>31.99</v>
      </c>
      <c r="H118" t="n">
        <v>0.55</v>
      </c>
      <c r="I118" t="n">
        <v>59</v>
      </c>
      <c r="J118" t="n">
        <v>128.59</v>
      </c>
      <c r="K118" t="n">
        <v>45</v>
      </c>
      <c r="L118" t="n">
        <v>4</v>
      </c>
      <c r="M118" t="n">
        <v>57</v>
      </c>
      <c r="N118" t="n">
        <v>19.59</v>
      </c>
      <c r="O118" t="n">
        <v>16093.6</v>
      </c>
      <c r="P118" t="n">
        <v>323.04</v>
      </c>
      <c r="Q118" t="n">
        <v>772.66</v>
      </c>
      <c r="R118" t="n">
        <v>180.54</v>
      </c>
      <c r="S118" t="n">
        <v>98.14</v>
      </c>
      <c r="T118" t="n">
        <v>37044.46</v>
      </c>
      <c r="U118" t="n">
        <v>0.54</v>
      </c>
      <c r="V118" t="n">
        <v>0.82</v>
      </c>
      <c r="W118" t="n">
        <v>12.36</v>
      </c>
      <c r="X118" t="n">
        <v>2.21</v>
      </c>
      <c r="Y118" t="n">
        <v>2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2.9178</v>
      </c>
      <c r="E119" t="n">
        <v>34.27</v>
      </c>
      <c r="F119" t="n">
        <v>30.96</v>
      </c>
      <c r="G119" t="n">
        <v>40.39</v>
      </c>
      <c r="H119" t="n">
        <v>0.68</v>
      </c>
      <c r="I119" t="n">
        <v>46</v>
      </c>
      <c r="J119" t="n">
        <v>129.92</v>
      </c>
      <c r="K119" t="n">
        <v>45</v>
      </c>
      <c r="L119" t="n">
        <v>5</v>
      </c>
      <c r="M119" t="n">
        <v>44</v>
      </c>
      <c r="N119" t="n">
        <v>19.92</v>
      </c>
      <c r="O119" t="n">
        <v>16257.24</v>
      </c>
      <c r="P119" t="n">
        <v>313.82</v>
      </c>
      <c r="Q119" t="n">
        <v>772.4299999999999</v>
      </c>
      <c r="R119" t="n">
        <v>163.72</v>
      </c>
      <c r="S119" t="n">
        <v>98.14</v>
      </c>
      <c r="T119" t="n">
        <v>28696.01</v>
      </c>
      <c r="U119" t="n">
        <v>0.6</v>
      </c>
      <c r="V119" t="n">
        <v>0.83</v>
      </c>
      <c r="W119" t="n">
        <v>12.35</v>
      </c>
      <c r="X119" t="n">
        <v>1.71</v>
      </c>
      <c r="Y119" t="n">
        <v>2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2.965</v>
      </c>
      <c r="E120" t="n">
        <v>33.73</v>
      </c>
      <c r="F120" t="n">
        <v>30.62</v>
      </c>
      <c r="G120" t="n">
        <v>48.35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306.04</v>
      </c>
      <c r="Q120" t="n">
        <v>772.3200000000001</v>
      </c>
      <c r="R120" t="n">
        <v>152.51</v>
      </c>
      <c r="S120" t="n">
        <v>98.14</v>
      </c>
      <c r="T120" t="n">
        <v>23132.02</v>
      </c>
      <c r="U120" t="n">
        <v>0.64</v>
      </c>
      <c r="V120" t="n">
        <v>0.84</v>
      </c>
      <c r="W120" t="n">
        <v>12.33</v>
      </c>
      <c r="X120" t="n">
        <v>1.37</v>
      </c>
      <c r="Y120" t="n">
        <v>2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2.9977</v>
      </c>
      <c r="E121" t="n">
        <v>33.36</v>
      </c>
      <c r="F121" t="n">
        <v>30.41</v>
      </c>
      <c r="G121" t="n">
        <v>57.02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300.03</v>
      </c>
      <c r="Q121" t="n">
        <v>772.27</v>
      </c>
      <c r="R121" t="n">
        <v>145.48</v>
      </c>
      <c r="S121" t="n">
        <v>98.14</v>
      </c>
      <c r="T121" t="n">
        <v>19646.34</v>
      </c>
      <c r="U121" t="n">
        <v>0.67</v>
      </c>
      <c r="V121" t="n">
        <v>0.84</v>
      </c>
      <c r="W121" t="n">
        <v>12.32</v>
      </c>
      <c r="X121" t="n">
        <v>1.16</v>
      </c>
      <c r="Y121" t="n">
        <v>2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3.0198</v>
      </c>
      <c r="E122" t="n">
        <v>33.11</v>
      </c>
      <c r="F122" t="n">
        <v>30.27</v>
      </c>
      <c r="G122" t="n">
        <v>64.86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294.37</v>
      </c>
      <c r="Q122" t="n">
        <v>772.3</v>
      </c>
      <c r="R122" t="n">
        <v>140.7</v>
      </c>
      <c r="S122" t="n">
        <v>98.14</v>
      </c>
      <c r="T122" t="n">
        <v>17276.59</v>
      </c>
      <c r="U122" t="n">
        <v>0.7</v>
      </c>
      <c r="V122" t="n">
        <v>0.85</v>
      </c>
      <c r="W122" t="n">
        <v>12.32</v>
      </c>
      <c r="X122" t="n">
        <v>1.02</v>
      </c>
      <c r="Y122" t="n">
        <v>2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3.0431</v>
      </c>
      <c r="E123" t="n">
        <v>32.86</v>
      </c>
      <c r="F123" t="n">
        <v>30.12</v>
      </c>
      <c r="G123" t="n">
        <v>75.29000000000001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288.39</v>
      </c>
      <c r="Q123" t="n">
        <v>772.25</v>
      </c>
      <c r="R123" t="n">
        <v>135.47</v>
      </c>
      <c r="S123" t="n">
        <v>98.14</v>
      </c>
      <c r="T123" t="n">
        <v>14682.84</v>
      </c>
      <c r="U123" t="n">
        <v>0.72</v>
      </c>
      <c r="V123" t="n">
        <v>0.85</v>
      </c>
      <c r="W123" t="n">
        <v>12.31</v>
      </c>
      <c r="X123" t="n">
        <v>0.87</v>
      </c>
      <c r="Y123" t="n">
        <v>2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3.0553</v>
      </c>
      <c r="E124" t="n">
        <v>32.73</v>
      </c>
      <c r="F124" t="n">
        <v>30.04</v>
      </c>
      <c r="G124" t="n">
        <v>81.92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283.03</v>
      </c>
      <c r="Q124" t="n">
        <v>772.24</v>
      </c>
      <c r="R124" t="n">
        <v>132.64</v>
      </c>
      <c r="S124" t="n">
        <v>98.14</v>
      </c>
      <c r="T124" t="n">
        <v>13277.43</v>
      </c>
      <c r="U124" t="n">
        <v>0.74</v>
      </c>
      <c r="V124" t="n">
        <v>0.85</v>
      </c>
      <c r="W124" t="n">
        <v>12.32</v>
      </c>
      <c r="X124" t="n">
        <v>0.79</v>
      </c>
      <c r="Y124" t="n">
        <v>2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3.0669</v>
      </c>
      <c r="E125" t="n">
        <v>32.61</v>
      </c>
      <c r="F125" t="n">
        <v>29.96</v>
      </c>
      <c r="G125" t="n">
        <v>89.89</v>
      </c>
      <c r="H125" t="n">
        <v>1.41</v>
      </c>
      <c r="I125" t="n">
        <v>20</v>
      </c>
      <c r="J125" t="n">
        <v>137.96</v>
      </c>
      <c r="K125" t="n">
        <v>45</v>
      </c>
      <c r="L125" t="n">
        <v>11</v>
      </c>
      <c r="M125" t="n">
        <v>18</v>
      </c>
      <c r="N125" t="n">
        <v>21.96</v>
      </c>
      <c r="O125" t="n">
        <v>17249.3</v>
      </c>
      <c r="P125" t="n">
        <v>278.17</v>
      </c>
      <c r="Q125" t="n">
        <v>772.24</v>
      </c>
      <c r="R125" t="n">
        <v>130.59</v>
      </c>
      <c r="S125" t="n">
        <v>98.14</v>
      </c>
      <c r="T125" t="n">
        <v>12263.74</v>
      </c>
      <c r="U125" t="n">
        <v>0.75</v>
      </c>
      <c r="V125" t="n">
        <v>0.86</v>
      </c>
      <c r="W125" t="n">
        <v>12.3</v>
      </c>
      <c r="X125" t="n">
        <v>0.71</v>
      </c>
      <c r="Y125" t="n">
        <v>2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3.0785</v>
      </c>
      <c r="E126" t="n">
        <v>32.48</v>
      </c>
      <c r="F126" t="n">
        <v>29.89</v>
      </c>
      <c r="G126" t="n">
        <v>99.64</v>
      </c>
      <c r="H126" t="n">
        <v>1.52</v>
      </c>
      <c r="I126" t="n">
        <v>18</v>
      </c>
      <c r="J126" t="n">
        <v>139.32</v>
      </c>
      <c r="K126" t="n">
        <v>45</v>
      </c>
      <c r="L126" t="n">
        <v>12</v>
      </c>
      <c r="M126" t="n">
        <v>16</v>
      </c>
      <c r="N126" t="n">
        <v>22.32</v>
      </c>
      <c r="O126" t="n">
        <v>17416.34</v>
      </c>
      <c r="P126" t="n">
        <v>272.97</v>
      </c>
      <c r="Q126" t="n">
        <v>772.1</v>
      </c>
      <c r="R126" t="n">
        <v>128.2</v>
      </c>
      <c r="S126" t="n">
        <v>98.14</v>
      </c>
      <c r="T126" t="n">
        <v>11077.43</v>
      </c>
      <c r="U126" t="n">
        <v>0.77</v>
      </c>
      <c r="V126" t="n">
        <v>0.86</v>
      </c>
      <c r="W126" t="n">
        <v>12.3</v>
      </c>
      <c r="X126" t="n">
        <v>0.64</v>
      </c>
      <c r="Y126" t="n">
        <v>2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3.0925</v>
      </c>
      <c r="E127" t="n">
        <v>32.34</v>
      </c>
      <c r="F127" t="n">
        <v>29.79</v>
      </c>
      <c r="G127" t="n">
        <v>111.73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14</v>
      </c>
      <c r="N127" t="n">
        <v>22.68</v>
      </c>
      <c r="O127" t="n">
        <v>17583.88</v>
      </c>
      <c r="P127" t="n">
        <v>266.45</v>
      </c>
      <c r="Q127" t="n">
        <v>772.22</v>
      </c>
      <c r="R127" t="n">
        <v>125.02</v>
      </c>
      <c r="S127" t="n">
        <v>98.14</v>
      </c>
      <c r="T127" t="n">
        <v>9499.16</v>
      </c>
      <c r="U127" t="n">
        <v>0.78</v>
      </c>
      <c r="V127" t="n">
        <v>0.86</v>
      </c>
      <c r="W127" t="n">
        <v>12.3</v>
      </c>
      <c r="X127" t="n">
        <v>0.55</v>
      </c>
      <c r="Y127" t="n">
        <v>2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3.0985</v>
      </c>
      <c r="E128" t="n">
        <v>32.27</v>
      </c>
      <c r="F128" t="n">
        <v>29.76</v>
      </c>
      <c r="G128" t="n">
        <v>119.03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9</v>
      </c>
      <c r="N128" t="n">
        <v>23.04</v>
      </c>
      <c r="O128" t="n">
        <v>17751.93</v>
      </c>
      <c r="P128" t="n">
        <v>263.12</v>
      </c>
      <c r="Q128" t="n">
        <v>772.14</v>
      </c>
      <c r="R128" t="n">
        <v>123.74</v>
      </c>
      <c r="S128" t="n">
        <v>98.14</v>
      </c>
      <c r="T128" t="n">
        <v>8860.91</v>
      </c>
      <c r="U128" t="n">
        <v>0.79</v>
      </c>
      <c r="V128" t="n">
        <v>0.86</v>
      </c>
      <c r="W128" t="n">
        <v>12.3</v>
      </c>
      <c r="X128" t="n">
        <v>0.51</v>
      </c>
      <c r="Y128" t="n">
        <v>2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3.1025</v>
      </c>
      <c r="E129" t="n">
        <v>32.23</v>
      </c>
      <c r="F129" t="n">
        <v>29.74</v>
      </c>
      <c r="G129" t="n">
        <v>127.47</v>
      </c>
      <c r="H129" t="n">
        <v>1.85</v>
      </c>
      <c r="I129" t="n">
        <v>14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260.91</v>
      </c>
      <c r="Q129" t="n">
        <v>772.21</v>
      </c>
      <c r="R129" t="n">
        <v>122.85</v>
      </c>
      <c r="S129" t="n">
        <v>98.14</v>
      </c>
      <c r="T129" t="n">
        <v>8424.879999999999</v>
      </c>
      <c r="U129" t="n">
        <v>0.8</v>
      </c>
      <c r="V129" t="n">
        <v>0.86</v>
      </c>
      <c r="W129" t="n">
        <v>12.3</v>
      </c>
      <c r="X129" t="n">
        <v>0.5</v>
      </c>
      <c r="Y129" t="n">
        <v>2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3.1023</v>
      </c>
      <c r="E130" t="n">
        <v>32.23</v>
      </c>
      <c r="F130" t="n">
        <v>29.74</v>
      </c>
      <c r="G130" t="n">
        <v>127.47</v>
      </c>
      <c r="H130" t="n">
        <v>1.96</v>
      </c>
      <c r="I130" t="n">
        <v>14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263.15</v>
      </c>
      <c r="Q130" t="n">
        <v>772.29</v>
      </c>
      <c r="R130" t="n">
        <v>122.85</v>
      </c>
      <c r="S130" t="n">
        <v>98.14</v>
      </c>
      <c r="T130" t="n">
        <v>8424.879999999999</v>
      </c>
      <c r="U130" t="n">
        <v>0.8</v>
      </c>
      <c r="V130" t="n">
        <v>0.86</v>
      </c>
      <c r="W130" t="n">
        <v>12.31</v>
      </c>
      <c r="X130" t="n">
        <v>0.5</v>
      </c>
      <c r="Y130" t="n">
        <v>2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1.6332</v>
      </c>
      <c r="E131" t="n">
        <v>61.23</v>
      </c>
      <c r="F131" t="n">
        <v>45.6</v>
      </c>
      <c r="G131" t="n">
        <v>6.62</v>
      </c>
      <c r="H131" t="n">
        <v>0.11</v>
      </c>
      <c r="I131" t="n">
        <v>413</v>
      </c>
      <c r="J131" t="n">
        <v>159.12</v>
      </c>
      <c r="K131" t="n">
        <v>50.28</v>
      </c>
      <c r="L131" t="n">
        <v>1</v>
      </c>
      <c r="M131" t="n">
        <v>411</v>
      </c>
      <c r="N131" t="n">
        <v>27.84</v>
      </c>
      <c r="O131" t="n">
        <v>19859.16</v>
      </c>
      <c r="P131" t="n">
        <v>566.5</v>
      </c>
      <c r="Q131" t="n">
        <v>775.3099999999999</v>
      </c>
      <c r="R131" t="n">
        <v>652.09</v>
      </c>
      <c r="S131" t="n">
        <v>98.14</v>
      </c>
      <c r="T131" t="n">
        <v>271048.34</v>
      </c>
      <c r="U131" t="n">
        <v>0.15</v>
      </c>
      <c r="V131" t="n">
        <v>0.5600000000000001</v>
      </c>
      <c r="W131" t="n">
        <v>12.96</v>
      </c>
      <c r="X131" t="n">
        <v>16.29</v>
      </c>
      <c r="Y131" t="n">
        <v>2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2.341</v>
      </c>
      <c r="E132" t="n">
        <v>42.72</v>
      </c>
      <c r="F132" t="n">
        <v>35.27</v>
      </c>
      <c r="G132" t="n">
        <v>13.31</v>
      </c>
      <c r="H132" t="n">
        <v>0.22</v>
      </c>
      <c r="I132" t="n">
        <v>159</v>
      </c>
      <c r="J132" t="n">
        <v>160.54</v>
      </c>
      <c r="K132" t="n">
        <v>50.28</v>
      </c>
      <c r="L132" t="n">
        <v>2</v>
      </c>
      <c r="M132" t="n">
        <v>157</v>
      </c>
      <c r="N132" t="n">
        <v>28.26</v>
      </c>
      <c r="O132" t="n">
        <v>20034.4</v>
      </c>
      <c r="P132" t="n">
        <v>436.6</v>
      </c>
      <c r="Q132" t="n">
        <v>773.28</v>
      </c>
      <c r="R132" t="n">
        <v>307.28</v>
      </c>
      <c r="S132" t="n">
        <v>98.14</v>
      </c>
      <c r="T132" t="n">
        <v>99913.82000000001</v>
      </c>
      <c r="U132" t="n">
        <v>0.32</v>
      </c>
      <c r="V132" t="n">
        <v>0.73</v>
      </c>
      <c r="W132" t="n">
        <v>12.53</v>
      </c>
      <c r="X132" t="n">
        <v>6</v>
      </c>
      <c r="Y132" t="n">
        <v>2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2.5983</v>
      </c>
      <c r="E133" t="n">
        <v>38.49</v>
      </c>
      <c r="F133" t="n">
        <v>32.97</v>
      </c>
      <c r="G133" t="n">
        <v>19.98</v>
      </c>
      <c r="H133" t="n">
        <v>0.33</v>
      </c>
      <c r="I133" t="n">
        <v>99</v>
      </c>
      <c r="J133" t="n">
        <v>161.97</v>
      </c>
      <c r="K133" t="n">
        <v>50.28</v>
      </c>
      <c r="L133" t="n">
        <v>3</v>
      </c>
      <c r="M133" t="n">
        <v>97</v>
      </c>
      <c r="N133" t="n">
        <v>28.69</v>
      </c>
      <c r="O133" t="n">
        <v>20210.21</v>
      </c>
      <c r="P133" t="n">
        <v>405.6</v>
      </c>
      <c r="Q133" t="n">
        <v>772.9400000000001</v>
      </c>
      <c r="R133" t="n">
        <v>230.99</v>
      </c>
      <c r="S133" t="n">
        <v>98.14</v>
      </c>
      <c r="T133" t="n">
        <v>62068.62</v>
      </c>
      <c r="U133" t="n">
        <v>0.42</v>
      </c>
      <c r="V133" t="n">
        <v>0.78</v>
      </c>
      <c r="W133" t="n">
        <v>12.43</v>
      </c>
      <c r="X133" t="n">
        <v>3.71</v>
      </c>
      <c r="Y133" t="n">
        <v>2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2.737</v>
      </c>
      <c r="E134" t="n">
        <v>36.54</v>
      </c>
      <c r="F134" t="n">
        <v>31.92</v>
      </c>
      <c r="G134" t="n">
        <v>26.98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389.84</v>
      </c>
      <c r="Q134" t="n">
        <v>772.4400000000001</v>
      </c>
      <c r="R134" t="n">
        <v>195.71</v>
      </c>
      <c r="S134" t="n">
        <v>98.14</v>
      </c>
      <c r="T134" t="n">
        <v>44566.59</v>
      </c>
      <c r="U134" t="n">
        <v>0.5</v>
      </c>
      <c r="V134" t="n">
        <v>0.8</v>
      </c>
      <c r="W134" t="n">
        <v>12.39</v>
      </c>
      <c r="X134" t="n">
        <v>2.67</v>
      </c>
      <c r="Y134" t="n">
        <v>2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2.8207</v>
      </c>
      <c r="E135" t="n">
        <v>35.45</v>
      </c>
      <c r="F135" t="n">
        <v>31.32</v>
      </c>
      <c r="G135" t="n">
        <v>33.56</v>
      </c>
      <c r="H135" t="n">
        <v>0.54</v>
      </c>
      <c r="I135" t="n">
        <v>56</v>
      </c>
      <c r="J135" t="n">
        <v>164.83</v>
      </c>
      <c r="K135" t="n">
        <v>50.28</v>
      </c>
      <c r="L135" t="n">
        <v>5</v>
      </c>
      <c r="M135" t="n">
        <v>54</v>
      </c>
      <c r="N135" t="n">
        <v>29.55</v>
      </c>
      <c r="O135" t="n">
        <v>20563.61</v>
      </c>
      <c r="P135" t="n">
        <v>379.99</v>
      </c>
      <c r="Q135" t="n">
        <v>772.39</v>
      </c>
      <c r="R135" t="n">
        <v>175.86</v>
      </c>
      <c r="S135" t="n">
        <v>98.14</v>
      </c>
      <c r="T135" t="n">
        <v>34720.26</v>
      </c>
      <c r="U135" t="n">
        <v>0.5600000000000001</v>
      </c>
      <c r="V135" t="n">
        <v>0.82</v>
      </c>
      <c r="W135" t="n">
        <v>12.36</v>
      </c>
      <c r="X135" t="n">
        <v>2.07</v>
      </c>
      <c r="Y135" t="n">
        <v>2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2.8791</v>
      </c>
      <c r="E136" t="n">
        <v>34.73</v>
      </c>
      <c r="F136" t="n">
        <v>30.93</v>
      </c>
      <c r="G136" t="n">
        <v>40.34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372.1</v>
      </c>
      <c r="Q136" t="n">
        <v>772.33</v>
      </c>
      <c r="R136" t="n">
        <v>163.05</v>
      </c>
      <c r="S136" t="n">
        <v>98.14</v>
      </c>
      <c r="T136" t="n">
        <v>28365.61</v>
      </c>
      <c r="U136" t="n">
        <v>0.6</v>
      </c>
      <c r="V136" t="n">
        <v>0.83</v>
      </c>
      <c r="W136" t="n">
        <v>12.33</v>
      </c>
      <c r="X136" t="n">
        <v>1.68</v>
      </c>
      <c r="Y136" t="n">
        <v>2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2.9183</v>
      </c>
      <c r="E137" t="n">
        <v>34.27</v>
      </c>
      <c r="F137" t="n">
        <v>30.69</v>
      </c>
      <c r="G137" t="n">
        <v>47.21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366.62</v>
      </c>
      <c r="Q137" t="n">
        <v>772.37</v>
      </c>
      <c r="R137" t="n">
        <v>154.53</v>
      </c>
      <c r="S137" t="n">
        <v>98.14</v>
      </c>
      <c r="T137" t="n">
        <v>24140.72</v>
      </c>
      <c r="U137" t="n">
        <v>0.64</v>
      </c>
      <c r="V137" t="n">
        <v>0.84</v>
      </c>
      <c r="W137" t="n">
        <v>12.33</v>
      </c>
      <c r="X137" t="n">
        <v>1.43</v>
      </c>
      <c r="Y137" t="n">
        <v>2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2.9486</v>
      </c>
      <c r="E138" t="n">
        <v>33.91</v>
      </c>
      <c r="F138" t="n">
        <v>30.49</v>
      </c>
      <c r="G138" t="n">
        <v>53.81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361.3</v>
      </c>
      <c r="Q138" t="n">
        <v>772.3</v>
      </c>
      <c r="R138" t="n">
        <v>148.09</v>
      </c>
      <c r="S138" t="n">
        <v>98.14</v>
      </c>
      <c r="T138" t="n">
        <v>20943.56</v>
      </c>
      <c r="U138" t="n">
        <v>0.66</v>
      </c>
      <c r="V138" t="n">
        <v>0.84</v>
      </c>
      <c r="W138" t="n">
        <v>12.33</v>
      </c>
      <c r="X138" t="n">
        <v>1.24</v>
      </c>
      <c r="Y138" t="n">
        <v>2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2.9728</v>
      </c>
      <c r="E139" t="n">
        <v>33.64</v>
      </c>
      <c r="F139" t="n">
        <v>30.35</v>
      </c>
      <c r="G139" t="n">
        <v>60.7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357.21</v>
      </c>
      <c r="Q139" t="n">
        <v>772.28</v>
      </c>
      <c r="R139" t="n">
        <v>143.5</v>
      </c>
      <c r="S139" t="n">
        <v>98.14</v>
      </c>
      <c r="T139" t="n">
        <v>18668.18</v>
      </c>
      <c r="U139" t="n">
        <v>0.68</v>
      </c>
      <c r="V139" t="n">
        <v>0.85</v>
      </c>
      <c r="W139" t="n">
        <v>12.32</v>
      </c>
      <c r="X139" t="n">
        <v>1.1</v>
      </c>
      <c r="Y139" t="n">
        <v>2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2.9934</v>
      </c>
      <c r="E140" t="n">
        <v>33.41</v>
      </c>
      <c r="F140" t="n">
        <v>30.21</v>
      </c>
      <c r="G140" t="n">
        <v>67.14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352.3</v>
      </c>
      <c r="Q140" t="n">
        <v>772.16</v>
      </c>
      <c r="R140" t="n">
        <v>138.93</v>
      </c>
      <c r="S140" t="n">
        <v>98.14</v>
      </c>
      <c r="T140" t="n">
        <v>16399.82</v>
      </c>
      <c r="U140" t="n">
        <v>0.71</v>
      </c>
      <c r="V140" t="n">
        <v>0.85</v>
      </c>
      <c r="W140" t="n">
        <v>12.31</v>
      </c>
      <c r="X140" t="n">
        <v>0.96</v>
      </c>
      <c r="Y140" t="n">
        <v>2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3.0104</v>
      </c>
      <c r="E141" t="n">
        <v>33.22</v>
      </c>
      <c r="F141" t="n">
        <v>30.12</v>
      </c>
      <c r="G141" t="n">
        <v>75.3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348.55</v>
      </c>
      <c r="Q141" t="n">
        <v>772.22</v>
      </c>
      <c r="R141" t="n">
        <v>135.85</v>
      </c>
      <c r="S141" t="n">
        <v>98.14</v>
      </c>
      <c r="T141" t="n">
        <v>14872.27</v>
      </c>
      <c r="U141" t="n">
        <v>0.72</v>
      </c>
      <c r="V141" t="n">
        <v>0.85</v>
      </c>
      <c r="W141" t="n">
        <v>12.31</v>
      </c>
      <c r="X141" t="n">
        <v>0.87</v>
      </c>
      <c r="Y141" t="n">
        <v>2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3.0251</v>
      </c>
      <c r="E142" t="n">
        <v>33.06</v>
      </c>
      <c r="F142" t="n">
        <v>30.02</v>
      </c>
      <c r="G142" t="n">
        <v>81.88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344.29</v>
      </c>
      <c r="Q142" t="n">
        <v>772.14</v>
      </c>
      <c r="R142" t="n">
        <v>132.55</v>
      </c>
      <c r="S142" t="n">
        <v>98.14</v>
      </c>
      <c r="T142" t="n">
        <v>13231.91</v>
      </c>
      <c r="U142" t="n">
        <v>0.74</v>
      </c>
      <c r="V142" t="n">
        <v>0.85</v>
      </c>
      <c r="W142" t="n">
        <v>12.31</v>
      </c>
      <c r="X142" t="n">
        <v>0.78</v>
      </c>
      <c r="Y142" t="n">
        <v>2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3.0372</v>
      </c>
      <c r="E143" t="n">
        <v>32.92</v>
      </c>
      <c r="F143" t="n">
        <v>29.96</v>
      </c>
      <c r="G143" t="n">
        <v>89.87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340.35</v>
      </c>
      <c r="Q143" t="n">
        <v>772.08</v>
      </c>
      <c r="R143" t="n">
        <v>130.27</v>
      </c>
      <c r="S143" t="n">
        <v>98.14</v>
      </c>
      <c r="T143" t="n">
        <v>12105.5</v>
      </c>
      <c r="U143" t="n">
        <v>0.75</v>
      </c>
      <c r="V143" t="n">
        <v>0.86</v>
      </c>
      <c r="W143" t="n">
        <v>12.3</v>
      </c>
      <c r="X143" t="n">
        <v>0.71</v>
      </c>
      <c r="Y143" t="n">
        <v>2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3.0431</v>
      </c>
      <c r="E144" t="n">
        <v>32.86</v>
      </c>
      <c r="F144" t="n">
        <v>29.92</v>
      </c>
      <c r="G144" t="n">
        <v>94.5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336.7</v>
      </c>
      <c r="Q144" t="n">
        <v>772.29</v>
      </c>
      <c r="R144" t="n">
        <v>129.33</v>
      </c>
      <c r="S144" t="n">
        <v>98.14</v>
      </c>
      <c r="T144" t="n">
        <v>11637.09</v>
      </c>
      <c r="U144" t="n">
        <v>0.76</v>
      </c>
      <c r="V144" t="n">
        <v>0.86</v>
      </c>
      <c r="W144" t="n">
        <v>12.3</v>
      </c>
      <c r="X144" t="n">
        <v>0.68</v>
      </c>
      <c r="Y144" t="n">
        <v>2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3.0556</v>
      </c>
      <c r="E145" t="n">
        <v>32.73</v>
      </c>
      <c r="F145" t="n">
        <v>29.85</v>
      </c>
      <c r="G145" t="n">
        <v>105.37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332.98</v>
      </c>
      <c r="Q145" t="n">
        <v>772.17</v>
      </c>
      <c r="R145" t="n">
        <v>127.02</v>
      </c>
      <c r="S145" t="n">
        <v>98.14</v>
      </c>
      <c r="T145" t="n">
        <v>10491.87</v>
      </c>
      <c r="U145" t="n">
        <v>0.77</v>
      </c>
      <c r="V145" t="n">
        <v>0.86</v>
      </c>
      <c r="W145" t="n">
        <v>12.3</v>
      </c>
      <c r="X145" t="n">
        <v>0.61</v>
      </c>
      <c r="Y145" t="n">
        <v>2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3.0621</v>
      </c>
      <c r="E146" t="n">
        <v>32.66</v>
      </c>
      <c r="F146" t="n">
        <v>29.82</v>
      </c>
      <c r="G146" t="n">
        <v>111.81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329.51</v>
      </c>
      <c r="Q146" t="n">
        <v>772.14</v>
      </c>
      <c r="R146" t="n">
        <v>125.54</v>
      </c>
      <c r="S146" t="n">
        <v>98.14</v>
      </c>
      <c r="T146" t="n">
        <v>9760.08</v>
      </c>
      <c r="U146" t="n">
        <v>0.78</v>
      </c>
      <c r="V146" t="n">
        <v>0.86</v>
      </c>
      <c r="W146" t="n">
        <v>12.3</v>
      </c>
      <c r="X146" t="n">
        <v>0.57</v>
      </c>
      <c r="Y146" t="n">
        <v>2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3.0698</v>
      </c>
      <c r="E147" t="n">
        <v>32.58</v>
      </c>
      <c r="F147" t="n">
        <v>29.77</v>
      </c>
      <c r="G147" t="n">
        <v>119.07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326.16</v>
      </c>
      <c r="Q147" t="n">
        <v>772.1799999999999</v>
      </c>
      <c r="R147" t="n">
        <v>124.12</v>
      </c>
      <c r="S147" t="n">
        <v>98.14</v>
      </c>
      <c r="T147" t="n">
        <v>9050.92</v>
      </c>
      <c r="U147" t="n">
        <v>0.79</v>
      </c>
      <c r="V147" t="n">
        <v>0.86</v>
      </c>
      <c r="W147" t="n">
        <v>12.29</v>
      </c>
      <c r="X147" t="n">
        <v>0.52</v>
      </c>
      <c r="Y147" t="n">
        <v>2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3.0767</v>
      </c>
      <c r="E148" t="n">
        <v>32.5</v>
      </c>
      <c r="F148" t="n">
        <v>29.73</v>
      </c>
      <c r="G148" t="n">
        <v>127.4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322.68</v>
      </c>
      <c r="Q148" t="n">
        <v>772.1</v>
      </c>
      <c r="R148" t="n">
        <v>122.59</v>
      </c>
      <c r="S148" t="n">
        <v>98.14</v>
      </c>
      <c r="T148" t="n">
        <v>8294.110000000001</v>
      </c>
      <c r="U148" t="n">
        <v>0.8</v>
      </c>
      <c r="V148" t="n">
        <v>0.86</v>
      </c>
      <c r="W148" t="n">
        <v>12.3</v>
      </c>
      <c r="X148" t="n">
        <v>0.48</v>
      </c>
      <c r="Y148" t="n">
        <v>2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3.0845</v>
      </c>
      <c r="E149" t="n">
        <v>32.42</v>
      </c>
      <c r="F149" t="n">
        <v>29.68</v>
      </c>
      <c r="G149" t="n">
        <v>136.97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317.1</v>
      </c>
      <c r="Q149" t="n">
        <v>772.08</v>
      </c>
      <c r="R149" t="n">
        <v>120.99</v>
      </c>
      <c r="S149" t="n">
        <v>98.14</v>
      </c>
      <c r="T149" t="n">
        <v>7496.86</v>
      </c>
      <c r="U149" t="n">
        <v>0.8100000000000001</v>
      </c>
      <c r="V149" t="n">
        <v>0.86</v>
      </c>
      <c r="W149" t="n">
        <v>12.29</v>
      </c>
      <c r="X149" t="n">
        <v>0.43</v>
      </c>
      <c r="Y149" t="n">
        <v>2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3.0818</v>
      </c>
      <c r="E150" t="n">
        <v>32.45</v>
      </c>
      <c r="F150" t="n">
        <v>29.71</v>
      </c>
      <c r="G150" t="n">
        <v>137.1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316.86</v>
      </c>
      <c r="Q150" t="n">
        <v>772.17</v>
      </c>
      <c r="R150" t="n">
        <v>122.02</v>
      </c>
      <c r="S150" t="n">
        <v>98.14</v>
      </c>
      <c r="T150" t="n">
        <v>8015.09</v>
      </c>
      <c r="U150" t="n">
        <v>0.8</v>
      </c>
      <c r="V150" t="n">
        <v>0.86</v>
      </c>
      <c r="W150" t="n">
        <v>12.29</v>
      </c>
      <c r="X150" t="n">
        <v>0.46</v>
      </c>
      <c r="Y150" t="n">
        <v>2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3.089</v>
      </c>
      <c r="E151" t="n">
        <v>32.37</v>
      </c>
      <c r="F151" t="n">
        <v>29.66</v>
      </c>
      <c r="G151" t="n">
        <v>148.31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9</v>
      </c>
      <c r="N151" t="n">
        <v>37.21</v>
      </c>
      <c r="O151" t="n">
        <v>23481.16</v>
      </c>
      <c r="P151" t="n">
        <v>312.49</v>
      </c>
      <c r="Q151" t="n">
        <v>772.0599999999999</v>
      </c>
      <c r="R151" t="n">
        <v>120.51</v>
      </c>
      <c r="S151" t="n">
        <v>98.14</v>
      </c>
      <c r="T151" t="n">
        <v>7263.12</v>
      </c>
      <c r="U151" t="n">
        <v>0.8100000000000001</v>
      </c>
      <c r="V151" t="n">
        <v>0.87</v>
      </c>
      <c r="W151" t="n">
        <v>12.29</v>
      </c>
      <c r="X151" t="n">
        <v>0.42</v>
      </c>
      <c r="Y151" t="n">
        <v>2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3.0882</v>
      </c>
      <c r="E152" t="n">
        <v>32.38</v>
      </c>
      <c r="F152" t="n">
        <v>29.67</v>
      </c>
      <c r="G152" t="n">
        <v>148.35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8</v>
      </c>
      <c r="N152" t="n">
        <v>37.74</v>
      </c>
      <c r="O152" t="n">
        <v>23669.2</v>
      </c>
      <c r="P152" t="n">
        <v>308.31</v>
      </c>
      <c r="Q152" t="n">
        <v>772.15</v>
      </c>
      <c r="R152" t="n">
        <v>120.67</v>
      </c>
      <c r="S152" t="n">
        <v>98.14</v>
      </c>
      <c r="T152" t="n">
        <v>7343.66</v>
      </c>
      <c r="U152" t="n">
        <v>0.8100000000000001</v>
      </c>
      <c r="V152" t="n">
        <v>0.87</v>
      </c>
      <c r="W152" t="n">
        <v>12.3</v>
      </c>
      <c r="X152" t="n">
        <v>0.42</v>
      </c>
      <c r="Y152" t="n">
        <v>2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3.0958</v>
      </c>
      <c r="E153" t="n">
        <v>32.3</v>
      </c>
      <c r="F153" t="n">
        <v>29.62</v>
      </c>
      <c r="G153" t="n">
        <v>161.58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2</v>
      </c>
      <c r="N153" t="n">
        <v>38.27</v>
      </c>
      <c r="O153" t="n">
        <v>23857.96</v>
      </c>
      <c r="P153" t="n">
        <v>308.38</v>
      </c>
      <c r="Q153" t="n">
        <v>772.21</v>
      </c>
      <c r="R153" t="n">
        <v>118.84</v>
      </c>
      <c r="S153" t="n">
        <v>98.14</v>
      </c>
      <c r="T153" t="n">
        <v>6434.17</v>
      </c>
      <c r="U153" t="n">
        <v>0.83</v>
      </c>
      <c r="V153" t="n">
        <v>0.87</v>
      </c>
      <c r="W153" t="n">
        <v>12.3</v>
      </c>
      <c r="X153" t="n">
        <v>0.38</v>
      </c>
      <c r="Y153" t="n">
        <v>2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3.095</v>
      </c>
      <c r="E154" t="n">
        <v>32.31</v>
      </c>
      <c r="F154" t="n">
        <v>29.63</v>
      </c>
      <c r="G154" t="n">
        <v>161.63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310.46</v>
      </c>
      <c r="Q154" t="n">
        <v>772.23</v>
      </c>
      <c r="R154" t="n">
        <v>119.11</v>
      </c>
      <c r="S154" t="n">
        <v>98.14</v>
      </c>
      <c r="T154" t="n">
        <v>6566.82</v>
      </c>
      <c r="U154" t="n">
        <v>0.82</v>
      </c>
      <c r="V154" t="n">
        <v>0.87</v>
      </c>
      <c r="W154" t="n">
        <v>12.3</v>
      </c>
      <c r="X154" t="n">
        <v>0.38</v>
      </c>
      <c r="Y154" t="n">
        <v>2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2.3232</v>
      </c>
      <c r="E155" t="n">
        <v>43.04</v>
      </c>
      <c r="F155" t="n">
        <v>37.47</v>
      </c>
      <c r="G155" t="n">
        <v>10.5</v>
      </c>
      <c r="H155" t="n">
        <v>0.22</v>
      </c>
      <c r="I155" t="n">
        <v>214</v>
      </c>
      <c r="J155" t="n">
        <v>80.84</v>
      </c>
      <c r="K155" t="n">
        <v>35.1</v>
      </c>
      <c r="L155" t="n">
        <v>1</v>
      </c>
      <c r="M155" t="n">
        <v>212</v>
      </c>
      <c r="N155" t="n">
        <v>9.74</v>
      </c>
      <c r="O155" t="n">
        <v>10204.21</v>
      </c>
      <c r="P155" t="n">
        <v>294.82</v>
      </c>
      <c r="Q155" t="n">
        <v>773.97</v>
      </c>
      <c r="R155" t="n">
        <v>380.19</v>
      </c>
      <c r="S155" t="n">
        <v>98.14</v>
      </c>
      <c r="T155" t="n">
        <v>136092.83</v>
      </c>
      <c r="U155" t="n">
        <v>0.26</v>
      </c>
      <c r="V155" t="n">
        <v>0.6899999999999999</v>
      </c>
      <c r="W155" t="n">
        <v>12.63</v>
      </c>
      <c r="X155" t="n">
        <v>8.19</v>
      </c>
      <c r="Y155" t="n">
        <v>2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2.7705</v>
      </c>
      <c r="E156" t="n">
        <v>36.09</v>
      </c>
      <c r="F156" t="n">
        <v>32.63</v>
      </c>
      <c r="G156" t="n">
        <v>21.52</v>
      </c>
      <c r="H156" t="n">
        <v>0.43</v>
      </c>
      <c r="I156" t="n">
        <v>91</v>
      </c>
      <c r="J156" t="n">
        <v>82.04000000000001</v>
      </c>
      <c r="K156" t="n">
        <v>35.1</v>
      </c>
      <c r="L156" t="n">
        <v>2</v>
      </c>
      <c r="M156" t="n">
        <v>89</v>
      </c>
      <c r="N156" t="n">
        <v>9.94</v>
      </c>
      <c r="O156" t="n">
        <v>10352.53</v>
      </c>
      <c r="P156" t="n">
        <v>250.44</v>
      </c>
      <c r="Q156" t="n">
        <v>773.08</v>
      </c>
      <c r="R156" t="n">
        <v>219.54</v>
      </c>
      <c r="S156" t="n">
        <v>98.14</v>
      </c>
      <c r="T156" t="n">
        <v>56382.78</v>
      </c>
      <c r="U156" t="n">
        <v>0.45</v>
      </c>
      <c r="V156" t="n">
        <v>0.79</v>
      </c>
      <c r="W156" t="n">
        <v>12.41</v>
      </c>
      <c r="X156" t="n">
        <v>3.38</v>
      </c>
      <c r="Y156" t="n">
        <v>2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2.9211</v>
      </c>
      <c r="E157" t="n">
        <v>34.23</v>
      </c>
      <c r="F157" t="n">
        <v>31.36</v>
      </c>
      <c r="G157" t="n">
        <v>33.01</v>
      </c>
      <c r="H157" t="n">
        <v>0.63</v>
      </c>
      <c r="I157" t="n">
        <v>57</v>
      </c>
      <c r="J157" t="n">
        <v>83.25</v>
      </c>
      <c r="K157" t="n">
        <v>35.1</v>
      </c>
      <c r="L157" t="n">
        <v>3</v>
      </c>
      <c r="M157" t="n">
        <v>55</v>
      </c>
      <c r="N157" t="n">
        <v>10.15</v>
      </c>
      <c r="O157" t="n">
        <v>10501.19</v>
      </c>
      <c r="P157" t="n">
        <v>233.93</v>
      </c>
      <c r="Q157" t="n">
        <v>772.5700000000001</v>
      </c>
      <c r="R157" t="n">
        <v>177.49</v>
      </c>
      <c r="S157" t="n">
        <v>98.14</v>
      </c>
      <c r="T157" t="n">
        <v>35526.03</v>
      </c>
      <c r="U157" t="n">
        <v>0.55</v>
      </c>
      <c r="V157" t="n">
        <v>0.82</v>
      </c>
      <c r="W157" t="n">
        <v>12.35</v>
      </c>
      <c r="X157" t="n">
        <v>2.11</v>
      </c>
      <c r="Y157" t="n">
        <v>2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2.9983</v>
      </c>
      <c r="E158" t="n">
        <v>33.35</v>
      </c>
      <c r="F158" t="n">
        <v>30.75</v>
      </c>
      <c r="G158" t="n">
        <v>45.01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222.41</v>
      </c>
      <c r="Q158" t="n">
        <v>772.29</v>
      </c>
      <c r="R158" t="n">
        <v>156.58</v>
      </c>
      <c r="S158" t="n">
        <v>98.14</v>
      </c>
      <c r="T158" t="n">
        <v>25152.24</v>
      </c>
      <c r="U158" t="n">
        <v>0.63</v>
      </c>
      <c r="V158" t="n">
        <v>0.83</v>
      </c>
      <c r="W158" t="n">
        <v>12.35</v>
      </c>
      <c r="X158" t="n">
        <v>1.5</v>
      </c>
      <c r="Y158" t="n">
        <v>2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3.045</v>
      </c>
      <c r="E159" t="n">
        <v>32.84</v>
      </c>
      <c r="F159" t="n">
        <v>30.4</v>
      </c>
      <c r="G159" t="n">
        <v>57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211.66</v>
      </c>
      <c r="Q159" t="n">
        <v>772.1900000000001</v>
      </c>
      <c r="R159" t="n">
        <v>145.02</v>
      </c>
      <c r="S159" t="n">
        <v>98.14</v>
      </c>
      <c r="T159" t="n">
        <v>19415.95</v>
      </c>
      <c r="U159" t="n">
        <v>0.68</v>
      </c>
      <c r="V159" t="n">
        <v>0.84</v>
      </c>
      <c r="W159" t="n">
        <v>12.32</v>
      </c>
      <c r="X159" t="n">
        <v>1.15</v>
      </c>
      <c r="Y159" t="n">
        <v>2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3.0734</v>
      </c>
      <c r="E160" t="n">
        <v>32.54</v>
      </c>
      <c r="F160" t="n">
        <v>30.2</v>
      </c>
      <c r="G160" t="n">
        <v>69.69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20</v>
      </c>
      <c r="N160" t="n">
        <v>10.78</v>
      </c>
      <c r="O160" t="n">
        <v>10949.33</v>
      </c>
      <c r="P160" t="n">
        <v>202.86</v>
      </c>
      <c r="Q160" t="n">
        <v>772.27</v>
      </c>
      <c r="R160" t="n">
        <v>138.16</v>
      </c>
      <c r="S160" t="n">
        <v>98.14</v>
      </c>
      <c r="T160" t="n">
        <v>16018.42</v>
      </c>
      <c r="U160" t="n">
        <v>0.71</v>
      </c>
      <c r="V160" t="n">
        <v>0.85</v>
      </c>
      <c r="W160" t="n">
        <v>12.32</v>
      </c>
      <c r="X160" t="n">
        <v>0.95</v>
      </c>
      <c r="Y160" t="n">
        <v>2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3.0819</v>
      </c>
      <c r="E161" t="n">
        <v>32.45</v>
      </c>
      <c r="F161" t="n">
        <v>30.14</v>
      </c>
      <c r="G161" t="n">
        <v>75.34999999999999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199.38</v>
      </c>
      <c r="Q161" t="n">
        <v>772.42</v>
      </c>
      <c r="R161" t="n">
        <v>135.57</v>
      </c>
      <c r="S161" t="n">
        <v>98.14</v>
      </c>
      <c r="T161" t="n">
        <v>14731.79</v>
      </c>
      <c r="U161" t="n">
        <v>0.72</v>
      </c>
      <c r="V161" t="n">
        <v>0.85</v>
      </c>
      <c r="W161" t="n">
        <v>12.34</v>
      </c>
      <c r="X161" t="n">
        <v>0.89</v>
      </c>
      <c r="Y161" t="n">
        <v>2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3.082</v>
      </c>
      <c r="E162" t="n">
        <v>32.45</v>
      </c>
      <c r="F162" t="n">
        <v>30.14</v>
      </c>
      <c r="G162" t="n">
        <v>75.34999999999999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201.84</v>
      </c>
      <c r="Q162" t="n">
        <v>772.4</v>
      </c>
      <c r="R162" t="n">
        <v>135.53</v>
      </c>
      <c r="S162" t="n">
        <v>98.14</v>
      </c>
      <c r="T162" t="n">
        <v>14711.02</v>
      </c>
      <c r="U162" t="n">
        <v>0.72</v>
      </c>
      <c r="V162" t="n">
        <v>0.85</v>
      </c>
      <c r="W162" t="n">
        <v>12.34</v>
      </c>
      <c r="X162" t="n">
        <v>0.89</v>
      </c>
      <c r="Y162" t="n">
        <v>2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2.0668</v>
      </c>
      <c r="E163" t="n">
        <v>48.38</v>
      </c>
      <c r="F163" t="n">
        <v>40.13</v>
      </c>
      <c r="G163" t="n">
        <v>8.6</v>
      </c>
      <c r="H163" t="n">
        <v>0.16</v>
      </c>
      <c r="I163" t="n">
        <v>280</v>
      </c>
      <c r="J163" t="n">
        <v>107.41</v>
      </c>
      <c r="K163" t="n">
        <v>41.65</v>
      </c>
      <c r="L163" t="n">
        <v>1</v>
      </c>
      <c r="M163" t="n">
        <v>278</v>
      </c>
      <c r="N163" t="n">
        <v>14.77</v>
      </c>
      <c r="O163" t="n">
        <v>13481.73</v>
      </c>
      <c r="P163" t="n">
        <v>384.85</v>
      </c>
      <c r="Q163" t="n">
        <v>774.5700000000001</v>
      </c>
      <c r="R163" t="n">
        <v>469.83</v>
      </c>
      <c r="S163" t="n">
        <v>98.14</v>
      </c>
      <c r="T163" t="n">
        <v>180584.84</v>
      </c>
      <c r="U163" t="n">
        <v>0.21</v>
      </c>
      <c r="V163" t="n">
        <v>0.64</v>
      </c>
      <c r="W163" t="n">
        <v>12.72</v>
      </c>
      <c r="X163" t="n">
        <v>10.84</v>
      </c>
      <c r="Y163" t="n">
        <v>2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2.6153</v>
      </c>
      <c r="E164" t="n">
        <v>38.24</v>
      </c>
      <c r="F164" t="n">
        <v>33.62</v>
      </c>
      <c r="G164" t="n">
        <v>17.39</v>
      </c>
      <c r="H164" t="n">
        <v>0.32</v>
      </c>
      <c r="I164" t="n">
        <v>116</v>
      </c>
      <c r="J164" t="n">
        <v>108.68</v>
      </c>
      <c r="K164" t="n">
        <v>41.65</v>
      </c>
      <c r="L164" t="n">
        <v>2</v>
      </c>
      <c r="M164" t="n">
        <v>114</v>
      </c>
      <c r="N164" t="n">
        <v>15.03</v>
      </c>
      <c r="O164" t="n">
        <v>13638.32</v>
      </c>
      <c r="P164" t="n">
        <v>318.47</v>
      </c>
      <c r="Q164" t="n">
        <v>772.87</v>
      </c>
      <c r="R164" t="n">
        <v>252.04</v>
      </c>
      <c r="S164" t="n">
        <v>98.14</v>
      </c>
      <c r="T164" t="n">
        <v>72510.16</v>
      </c>
      <c r="U164" t="n">
        <v>0.39</v>
      </c>
      <c r="V164" t="n">
        <v>0.76</v>
      </c>
      <c r="W164" t="n">
        <v>12.47</v>
      </c>
      <c r="X164" t="n">
        <v>4.36</v>
      </c>
      <c r="Y164" t="n">
        <v>2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2.8053</v>
      </c>
      <c r="E165" t="n">
        <v>35.65</v>
      </c>
      <c r="F165" t="n">
        <v>31.99</v>
      </c>
      <c r="G165" t="n">
        <v>26.29</v>
      </c>
      <c r="H165" t="n">
        <v>0.48</v>
      </c>
      <c r="I165" t="n">
        <v>73</v>
      </c>
      <c r="J165" t="n">
        <v>109.96</v>
      </c>
      <c r="K165" t="n">
        <v>41.65</v>
      </c>
      <c r="L165" t="n">
        <v>3</v>
      </c>
      <c r="M165" t="n">
        <v>71</v>
      </c>
      <c r="N165" t="n">
        <v>15.31</v>
      </c>
      <c r="O165" t="n">
        <v>13795.21</v>
      </c>
      <c r="P165" t="n">
        <v>298.4</v>
      </c>
      <c r="Q165" t="n">
        <v>772.66</v>
      </c>
      <c r="R165" t="n">
        <v>197.69</v>
      </c>
      <c r="S165" t="n">
        <v>98.14</v>
      </c>
      <c r="T165" t="n">
        <v>45548.06</v>
      </c>
      <c r="U165" t="n">
        <v>0.5</v>
      </c>
      <c r="V165" t="n">
        <v>0.8</v>
      </c>
      <c r="W165" t="n">
        <v>12.4</v>
      </c>
      <c r="X165" t="n">
        <v>2.73</v>
      </c>
      <c r="Y165" t="n">
        <v>2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2.9036</v>
      </c>
      <c r="E166" t="n">
        <v>34.44</v>
      </c>
      <c r="F166" t="n">
        <v>31.23</v>
      </c>
      <c r="G166" t="n">
        <v>35.35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286.38</v>
      </c>
      <c r="Q166" t="n">
        <v>772.4299999999999</v>
      </c>
      <c r="R166" t="n">
        <v>172.33</v>
      </c>
      <c r="S166" t="n">
        <v>98.14</v>
      </c>
      <c r="T166" t="n">
        <v>32967.23</v>
      </c>
      <c r="U166" t="n">
        <v>0.57</v>
      </c>
      <c r="V166" t="n">
        <v>0.82</v>
      </c>
      <c r="W166" t="n">
        <v>12.36</v>
      </c>
      <c r="X166" t="n">
        <v>1.97</v>
      </c>
      <c r="Y166" t="n">
        <v>2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2.9682</v>
      </c>
      <c r="E167" t="n">
        <v>33.69</v>
      </c>
      <c r="F167" t="n">
        <v>30.74</v>
      </c>
      <c r="G167" t="n">
        <v>44.99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277.16</v>
      </c>
      <c r="Q167" t="n">
        <v>772.36</v>
      </c>
      <c r="R167" t="n">
        <v>156.6</v>
      </c>
      <c r="S167" t="n">
        <v>98.14</v>
      </c>
      <c r="T167" t="n">
        <v>25161.63</v>
      </c>
      <c r="U167" t="n">
        <v>0.63</v>
      </c>
      <c r="V167" t="n">
        <v>0.84</v>
      </c>
      <c r="W167" t="n">
        <v>12.33</v>
      </c>
      <c r="X167" t="n">
        <v>1.49</v>
      </c>
      <c r="Y167" t="n">
        <v>2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3.0039</v>
      </c>
      <c r="E168" t="n">
        <v>33.29</v>
      </c>
      <c r="F168" t="n">
        <v>30.5</v>
      </c>
      <c r="G168" t="n">
        <v>53.82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269.66</v>
      </c>
      <c r="Q168" t="n">
        <v>772.49</v>
      </c>
      <c r="R168" t="n">
        <v>148.33</v>
      </c>
      <c r="S168" t="n">
        <v>98.14</v>
      </c>
      <c r="T168" t="n">
        <v>21065.34</v>
      </c>
      <c r="U168" t="n">
        <v>0.66</v>
      </c>
      <c r="V168" t="n">
        <v>0.84</v>
      </c>
      <c r="W168" t="n">
        <v>12.33</v>
      </c>
      <c r="X168" t="n">
        <v>1.25</v>
      </c>
      <c r="Y168" t="n">
        <v>2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3.0376</v>
      </c>
      <c r="E169" t="n">
        <v>32.92</v>
      </c>
      <c r="F169" t="n">
        <v>30.26</v>
      </c>
      <c r="G169" t="n">
        <v>64.84999999999999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262.5</v>
      </c>
      <c r="Q169" t="n">
        <v>772.35</v>
      </c>
      <c r="R169" t="n">
        <v>140.29</v>
      </c>
      <c r="S169" t="n">
        <v>98.14</v>
      </c>
      <c r="T169" t="n">
        <v>17071.84</v>
      </c>
      <c r="U169" t="n">
        <v>0.7</v>
      </c>
      <c r="V169" t="n">
        <v>0.85</v>
      </c>
      <c r="W169" t="n">
        <v>12.32</v>
      </c>
      <c r="X169" t="n">
        <v>1.01</v>
      </c>
      <c r="Y169" t="n">
        <v>2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3.0574</v>
      </c>
      <c r="E170" t="n">
        <v>32.71</v>
      </c>
      <c r="F170" t="n">
        <v>30.14</v>
      </c>
      <c r="G170" t="n">
        <v>75.34999999999999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255.75</v>
      </c>
      <c r="Q170" t="n">
        <v>772.21</v>
      </c>
      <c r="R170" t="n">
        <v>136.29</v>
      </c>
      <c r="S170" t="n">
        <v>98.14</v>
      </c>
      <c r="T170" t="n">
        <v>15090.83</v>
      </c>
      <c r="U170" t="n">
        <v>0.72</v>
      </c>
      <c r="V170" t="n">
        <v>0.85</v>
      </c>
      <c r="W170" t="n">
        <v>12.31</v>
      </c>
      <c r="X170" t="n">
        <v>0.89</v>
      </c>
      <c r="Y170" t="n">
        <v>2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3.0761</v>
      </c>
      <c r="E171" t="n">
        <v>32.51</v>
      </c>
      <c r="F171" t="n">
        <v>30.01</v>
      </c>
      <c r="G171" t="n">
        <v>85.73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249.37</v>
      </c>
      <c r="Q171" t="n">
        <v>772.16</v>
      </c>
      <c r="R171" t="n">
        <v>131.77</v>
      </c>
      <c r="S171" t="n">
        <v>98.14</v>
      </c>
      <c r="T171" t="n">
        <v>12848.61</v>
      </c>
      <c r="U171" t="n">
        <v>0.74</v>
      </c>
      <c r="V171" t="n">
        <v>0.86</v>
      </c>
      <c r="W171" t="n">
        <v>12.31</v>
      </c>
      <c r="X171" t="n">
        <v>0.76</v>
      </c>
      <c r="Y171" t="n">
        <v>2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3.089</v>
      </c>
      <c r="E172" t="n">
        <v>32.37</v>
      </c>
      <c r="F172" t="n">
        <v>29.91</v>
      </c>
      <c r="G172" t="n">
        <v>94.47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17</v>
      </c>
      <c r="N172" t="n">
        <v>17.31</v>
      </c>
      <c r="O172" t="n">
        <v>14905.25</v>
      </c>
      <c r="P172" t="n">
        <v>241.79</v>
      </c>
      <c r="Q172" t="n">
        <v>772.13</v>
      </c>
      <c r="R172" t="n">
        <v>128.89</v>
      </c>
      <c r="S172" t="n">
        <v>98.14</v>
      </c>
      <c r="T172" t="n">
        <v>11419.75</v>
      </c>
      <c r="U172" t="n">
        <v>0.76</v>
      </c>
      <c r="V172" t="n">
        <v>0.86</v>
      </c>
      <c r="W172" t="n">
        <v>12.3</v>
      </c>
      <c r="X172" t="n">
        <v>0.67</v>
      </c>
      <c r="Y172" t="n">
        <v>2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3.098</v>
      </c>
      <c r="E173" t="n">
        <v>32.28</v>
      </c>
      <c r="F173" t="n">
        <v>29.87</v>
      </c>
      <c r="G173" t="n">
        <v>105.41</v>
      </c>
      <c r="H173" t="n">
        <v>1.61</v>
      </c>
      <c r="I173" t="n">
        <v>17</v>
      </c>
      <c r="J173" t="n">
        <v>120.26</v>
      </c>
      <c r="K173" t="n">
        <v>41.65</v>
      </c>
      <c r="L173" t="n">
        <v>11</v>
      </c>
      <c r="M173" t="n">
        <v>5</v>
      </c>
      <c r="N173" t="n">
        <v>17.61</v>
      </c>
      <c r="O173" t="n">
        <v>15065.56</v>
      </c>
      <c r="P173" t="n">
        <v>237.72</v>
      </c>
      <c r="Q173" t="n">
        <v>772.29</v>
      </c>
      <c r="R173" t="n">
        <v>126.64</v>
      </c>
      <c r="S173" t="n">
        <v>98.14</v>
      </c>
      <c r="T173" t="n">
        <v>10302.93</v>
      </c>
      <c r="U173" t="n">
        <v>0.77</v>
      </c>
      <c r="V173" t="n">
        <v>0.86</v>
      </c>
      <c r="W173" t="n">
        <v>12.32</v>
      </c>
      <c r="X173" t="n">
        <v>0.62</v>
      </c>
      <c r="Y173" t="n">
        <v>2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3.0973</v>
      </c>
      <c r="E174" t="n">
        <v>32.29</v>
      </c>
      <c r="F174" t="n">
        <v>29.87</v>
      </c>
      <c r="G174" t="n">
        <v>105.43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239.4</v>
      </c>
      <c r="Q174" t="n">
        <v>772.38</v>
      </c>
      <c r="R174" t="n">
        <v>126.87</v>
      </c>
      <c r="S174" t="n">
        <v>98.14</v>
      </c>
      <c r="T174" t="n">
        <v>10419.47</v>
      </c>
      <c r="U174" t="n">
        <v>0.77</v>
      </c>
      <c r="V174" t="n">
        <v>0.86</v>
      </c>
      <c r="W174" t="n">
        <v>12.32</v>
      </c>
      <c r="X174" t="n">
        <v>0.62</v>
      </c>
      <c r="Y174" t="n">
        <v>2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2.516</v>
      </c>
      <c r="E175" t="n">
        <v>39.75</v>
      </c>
      <c r="F175" t="n">
        <v>35.63</v>
      </c>
      <c r="G175" t="n">
        <v>12.8</v>
      </c>
      <c r="H175" t="n">
        <v>0.28</v>
      </c>
      <c r="I175" t="n">
        <v>167</v>
      </c>
      <c r="J175" t="n">
        <v>61.76</v>
      </c>
      <c r="K175" t="n">
        <v>28.92</v>
      </c>
      <c r="L175" t="n">
        <v>1</v>
      </c>
      <c r="M175" t="n">
        <v>165</v>
      </c>
      <c r="N175" t="n">
        <v>6.84</v>
      </c>
      <c r="O175" t="n">
        <v>7851.41</v>
      </c>
      <c r="P175" t="n">
        <v>229.47</v>
      </c>
      <c r="Q175" t="n">
        <v>773.39</v>
      </c>
      <c r="R175" t="n">
        <v>319.08</v>
      </c>
      <c r="S175" t="n">
        <v>98.14</v>
      </c>
      <c r="T175" t="n">
        <v>105773.16</v>
      </c>
      <c r="U175" t="n">
        <v>0.31</v>
      </c>
      <c r="V175" t="n">
        <v>0.72</v>
      </c>
      <c r="W175" t="n">
        <v>12.55</v>
      </c>
      <c r="X175" t="n">
        <v>6.36</v>
      </c>
      <c r="Y175" t="n">
        <v>2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2.8794</v>
      </c>
      <c r="E176" t="n">
        <v>34.73</v>
      </c>
      <c r="F176" t="n">
        <v>31.93</v>
      </c>
      <c r="G176" t="n">
        <v>26.61</v>
      </c>
      <c r="H176" t="n">
        <v>0.55</v>
      </c>
      <c r="I176" t="n">
        <v>72</v>
      </c>
      <c r="J176" t="n">
        <v>62.92</v>
      </c>
      <c r="K176" t="n">
        <v>28.92</v>
      </c>
      <c r="L176" t="n">
        <v>2</v>
      </c>
      <c r="M176" t="n">
        <v>70</v>
      </c>
      <c r="N176" t="n">
        <v>7</v>
      </c>
      <c r="O176" t="n">
        <v>7994.37</v>
      </c>
      <c r="P176" t="n">
        <v>196.47</v>
      </c>
      <c r="Q176" t="n">
        <v>772.5</v>
      </c>
      <c r="R176" t="n">
        <v>196.12</v>
      </c>
      <c r="S176" t="n">
        <v>98.14</v>
      </c>
      <c r="T176" t="n">
        <v>44770.63</v>
      </c>
      <c r="U176" t="n">
        <v>0.5</v>
      </c>
      <c r="V176" t="n">
        <v>0.8</v>
      </c>
      <c r="W176" t="n">
        <v>12.39</v>
      </c>
      <c r="X176" t="n">
        <v>2.68</v>
      </c>
      <c r="Y176" t="n">
        <v>2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3.006</v>
      </c>
      <c r="E177" t="n">
        <v>33.27</v>
      </c>
      <c r="F177" t="n">
        <v>30.86</v>
      </c>
      <c r="G177" t="n">
        <v>42.08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179.82</v>
      </c>
      <c r="Q177" t="n">
        <v>772.62</v>
      </c>
      <c r="R177" t="n">
        <v>160.45</v>
      </c>
      <c r="S177" t="n">
        <v>98.14</v>
      </c>
      <c r="T177" t="n">
        <v>27075.23</v>
      </c>
      <c r="U177" t="n">
        <v>0.61</v>
      </c>
      <c r="V177" t="n">
        <v>0.83</v>
      </c>
      <c r="W177" t="n">
        <v>12.34</v>
      </c>
      <c r="X177" t="n">
        <v>1.61</v>
      </c>
      <c r="Y177" t="n">
        <v>2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3.0556</v>
      </c>
      <c r="E178" t="n">
        <v>32.73</v>
      </c>
      <c r="F178" t="n">
        <v>30.47</v>
      </c>
      <c r="G178" t="n">
        <v>55.4</v>
      </c>
      <c r="H178" t="n">
        <v>1.07</v>
      </c>
      <c r="I178" t="n">
        <v>33</v>
      </c>
      <c r="J178" t="n">
        <v>65.25</v>
      </c>
      <c r="K178" t="n">
        <v>28.92</v>
      </c>
      <c r="L178" t="n">
        <v>4</v>
      </c>
      <c r="M178" t="n">
        <v>9</v>
      </c>
      <c r="N178" t="n">
        <v>7.33</v>
      </c>
      <c r="O178" t="n">
        <v>8281.25</v>
      </c>
      <c r="P178" t="n">
        <v>168.82</v>
      </c>
      <c r="Q178" t="n">
        <v>772.71</v>
      </c>
      <c r="R178" t="n">
        <v>146.35</v>
      </c>
      <c r="S178" t="n">
        <v>98.14</v>
      </c>
      <c r="T178" t="n">
        <v>20078.56</v>
      </c>
      <c r="U178" t="n">
        <v>0.67</v>
      </c>
      <c r="V178" t="n">
        <v>0.84</v>
      </c>
      <c r="W178" t="n">
        <v>12.36</v>
      </c>
      <c r="X178" t="n">
        <v>1.22</v>
      </c>
      <c r="Y178" t="n">
        <v>2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3.0584</v>
      </c>
      <c r="E179" t="n">
        <v>32.7</v>
      </c>
      <c r="F179" t="n">
        <v>30.46</v>
      </c>
      <c r="G179" t="n">
        <v>57.11</v>
      </c>
      <c r="H179" t="n">
        <v>1.31</v>
      </c>
      <c r="I179" t="n">
        <v>32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170.75</v>
      </c>
      <c r="Q179" t="n">
        <v>772.6900000000001</v>
      </c>
      <c r="R179" t="n">
        <v>145.44</v>
      </c>
      <c r="S179" t="n">
        <v>98.14</v>
      </c>
      <c r="T179" t="n">
        <v>19628.56</v>
      </c>
      <c r="U179" t="n">
        <v>0.67</v>
      </c>
      <c r="V179" t="n">
        <v>0.84</v>
      </c>
      <c r="W179" t="n">
        <v>12.37</v>
      </c>
      <c r="X179" t="n">
        <v>1.21</v>
      </c>
      <c r="Y179" t="n">
        <v>2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1.5677</v>
      </c>
      <c r="E180" t="n">
        <v>63.79</v>
      </c>
      <c r="F180" t="n">
        <v>46.6</v>
      </c>
      <c r="G180" t="n">
        <v>6.4</v>
      </c>
      <c r="H180" t="n">
        <v>0.11</v>
      </c>
      <c r="I180" t="n">
        <v>437</v>
      </c>
      <c r="J180" t="n">
        <v>167.88</v>
      </c>
      <c r="K180" t="n">
        <v>51.39</v>
      </c>
      <c r="L180" t="n">
        <v>1</v>
      </c>
      <c r="M180" t="n">
        <v>435</v>
      </c>
      <c r="N180" t="n">
        <v>30.49</v>
      </c>
      <c r="O180" t="n">
        <v>20939.59</v>
      </c>
      <c r="P180" t="n">
        <v>599.26</v>
      </c>
      <c r="Q180" t="n">
        <v>775.91</v>
      </c>
      <c r="R180" t="n">
        <v>686.09</v>
      </c>
      <c r="S180" t="n">
        <v>98.14</v>
      </c>
      <c r="T180" t="n">
        <v>287929</v>
      </c>
      <c r="U180" t="n">
        <v>0.14</v>
      </c>
      <c r="V180" t="n">
        <v>0.55</v>
      </c>
      <c r="W180" t="n">
        <v>12.99</v>
      </c>
      <c r="X180" t="n">
        <v>17.3</v>
      </c>
      <c r="Y180" t="n">
        <v>2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2.2957</v>
      </c>
      <c r="E181" t="n">
        <v>43.56</v>
      </c>
      <c r="F181" t="n">
        <v>35.56</v>
      </c>
      <c r="G181" t="n">
        <v>12.85</v>
      </c>
      <c r="H181" t="n">
        <v>0.21</v>
      </c>
      <c r="I181" t="n">
        <v>166</v>
      </c>
      <c r="J181" t="n">
        <v>169.33</v>
      </c>
      <c r="K181" t="n">
        <v>51.39</v>
      </c>
      <c r="L181" t="n">
        <v>2</v>
      </c>
      <c r="M181" t="n">
        <v>164</v>
      </c>
      <c r="N181" t="n">
        <v>30.94</v>
      </c>
      <c r="O181" t="n">
        <v>21118.46</v>
      </c>
      <c r="P181" t="n">
        <v>456.04</v>
      </c>
      <c r="Q181" t="n">
        <v>773.26</v>
      </c>
      <c r="R181" t="n">
        <v>316.66</v>
      </c>
      <c r="S181" t="n">
        <v>98.14</v>
      </c>
      <c r="T181" t="n">
        <v>104566.33</v>
      </c>
      <c r="U181" t="n">
        <v>0.31</v>
      </c>
      <c r="V181" t="n">
        <v>0.72</v>
      </c>
      <c r="W181" t="n">
        <v>12.55</v>
      </c>
      <c r="X181" t="n">
        <v>6.29</v>
      </c>
      <c r="Y181" t="n">
        <v>2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2.563</v>
      </c>
      <c r="E182" t="n">
        <v>39.02</v>
      </c>
      <c r="F182" t="n">
        <v>33.15</v>
      </c>
      <c r="G182" t="n">
        <v>19.31</v>
      </c>
      <c r="H182" t="n">
        <v>0.31</v>
      </c>
      <c r="I182" t="n">
        <v>103</v>
      </c>
      <c r="J182" t="n">
        <v>170.79</v>
      </c>
      <c r="K182" t="n">
        <v>51.39</v>
      </c>
      <c r="L182" t="n">
        <v>3</v>
      </c>
      <c r="M182" t="n">
        <v>101</v>
      </c>
      <c r="N182" t="n">
        <v>31.4</v>
      </c>
      <c r="O182" t="n">
        <v>21297.94</v>
      </c>
      <c r="P182" t="n">
        <v>422.87</v>
      </c>
      <c r="Q182" t="n">
        <v>772.83</v>
      </c>
      <c r="R182" t="n">
        <v>236.12</v>
      </c>
      <c r="S182" t="n">
        <v>98.14</v>
      </c>
      <c r="T182" t="n">
        <v>64613.98</v>
      </c>
      <c r="U182" t="n">
        <v>0.42</v>
      </c>
      <c r="V182" t="n">
        <v>0.77</v>
      </c>
      <c r="W182" t="n">
        <v>12.46</v>
      </c>
      <c r="X182" t="n">
        <v>3.9</v>
      </c>
      <c r="Y182" t="n">
        <v>2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2.7107</v>
      </c>
      <c r="E183" t="n">
        <v>36.89</v>
      </c>
      <c r="F183" t="n">
        <v>32.01</v>
      </c>
      <c r="G183" t="n">
        <v>25.95</v>
      </c>
      <c r="H183" t="n">
        <v>0.41</v>
      </c>
      <c r="I183" t="n">
        <v>74</v>
      </c>
      <c r="J183" t="n">
        <v>172.25</v>
      </c>
      <c r="K183" t="n">
        <v>51.39</v>
      </c>
      <c r="L183" t="n">
        <v>4</v>
      </c>
      <c r="M183" t="n">
        <v>72</v>
      </c>
      <c r="N183" t="n">
        <v>31.86</v>
      </c>
      <c r="O183" t="n">
        <v>21478.05</v>
      </c>
      <c r="P183" t="n">
        <v>405.79</v>
      </c>
      <c r="Q183" t="n">
        <v>772.9299999999999</v>
      </c>
      <c r="R183" t="n">
        <v>198.37</v>
      </c>
      <c r="S183" t="n">
        <v>98.14</v>
      </c>
      <c r="T183" t="n">
        <v>45885.62</v>
      </c>
      <c r="U183" t="n">
        <v>0.49</v>
      </c>
      <c r="V183" t="n">
        <v>0.8</v>
      </c>
      <c r="W183" t="n">
        <v>12.4</v>
      </c>
      <c r="X183" t="n">
        <v>2.75</v>
      </c>
      <c r="Y183" t="n">
        <v>2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2.7976</v>
      </c>
      <c r="E184" t="n">
        <v>35.74</v>
      </c>
      <c r="F184" t="n">
        <v>31.41</v>
      </c>
      <c r="G184" t="n">
        <v>32.49</v>
      </c>
      <c r="H184" t="n">
        <v>0.51</v>
      </c>
      <c r="I184" t="n">
        <v>58</v>
      </c>
      <c r="J184" t="n">
        <v>173.71</v>
      </c>
      <c r="K184" t="n">
        <v>51.39</v>
      </c>
      <c r="L184" t="n">
        <v>5</v>
      </c>
      <c r="M184" t="n">
        <v>56</v>
      </c>
      <c r="N184" t="n">
        <v>32.32</v>
      </c>
      <c r="O184" t="n">
        <v>21658.78</v>
      </c>
      <c r="P184" t="n">
        <v>395.57</v>
      </c>
      <c r="Q184" t="n">
        <v>772.49</v>
      </c>
      <c r="R184" t="n">
        <v>178.68</v>
      </c>
      <c r="S184" t="n">
        <v>98.14</v>
      </c>
      <c r="T184" t="n">
        <v>36118.57</v>
      </c>
      <c r="U184" t="n">
        <v>0.55</v>
      </c>
      <c r="V184" t="n">
        <v>0.82</v>
      </c>
      <c r="W184" t="n">
        <v>12.36</v>
      </c>
      <c r="X184" t="n">
        <v>2.15</v>
      </c>
      <c r="Y184" t="n">
        <v>2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2.8564</v>
      </c>
      <c r="E185" t="n">
        <v>35.01</v>
      </c>
      <c r="F185" t="n">
        <v>31.01</v>
      </c>
      <c r="G185" t="n">
        <v>38.76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387.91</v>
      </c>
      <c r="Q185" t="n">
        <v>772.47</v>
      </c>
      <c r="R185" t="n">
        <v>165.24</v>
      </c>
      <c r="S185" t="n">
        <v>98.14</v>
      </c>
      <c r="T185" t="n">
        <v>29447.49</v>
      </c>
      <c r="U185" t="n">
        <v>0.59</v>
      </c>
      <c r="V185" t="n">
        <v>0.83</v>
      </c>
      <c r="W185" t="n">
        <v>12.35</v>
      </c>
      <c r="X185" t="n">
        <v>1.76</v>
      </c>
      <c r="Y185" t="n">
        <v>2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2.8982</v>
      </c>
      <c r="E186" t="n">
        <v>34.5</v>
      </c>
      <c r="F186" t="n">
        <v>30.74</v>
      </c>
      <c r="G186" t="n">
        <v>44.99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382.01</v>
      </c>
      <c r="Q186" t="n">
        <v>772.45</v>
      </c>
      <c r="R186" t="n">
        <v>156.25</v>
      </c>
      <c r="S186" t="n">
        <v>98.14</v>
      </c>
      <c r="T186" t="n">
        <v>24990.73</v>
      </c>
      <c r="U186" t="n">
        <v>0.63</v>
      </c>
      <c r="V186" t="n">
        <v>0.84</v>
      </c>
      <c r="W186" t="n">
        <v>12.34</v>
      </c>
      <c r="X186" t="n">
        <v>1.49</v>
      </c>
      <c r="Y186" t="n">
        <v>2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2.9339</v>
      </c>
      <c r="E187" t="n">
        <v>34.08</v>
      </c>
      <c r="F187" t="n">
        <v>30.53</v>
      </c>
      <c r="G187" t="n">
        <v>52.33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376.59</v>
      </c>
      <c r="Q187" t="n">
        <v>772.3</v>
      </c>
      <c r="R187" t="n">
        <v>149.34</v>
      </c>
      <c r="S187" t="n">
        <v>98.14</v>
      </c>
      <c r="T187" t="n">
        <v>21565.6</v>
      </c>
      <c r="U187" t="n">
        <v>0.66</v>
      </c>
      <c r="V187" t="n">
        <v>0.84</v>
      </c>
      <c r="W187" t="n">
        <v>12.33</v>
      </c>
      <c r="X187" t="n">
        <v>1.28</v>
      </c>
      <c r="Y187" t="n">
        <v>2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2.9581</v>
      </c>
      <c r="E188" t="n">
        <v>33.8</v>
      </c>
      <c r="F188" t="n">
        <v>30.38</v>
      </c>
      <c r="G188" t="n">
        <v>58.8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372.55</v>
      </c>
      <c r="Q188" t="n">
        <v>772.22</v>
      </c>
      <c r="R188" t="n">
        <v>144.5</v>
      </c>
      <c r="S188" t="n">
        <v>98.14</v>
      </c>
      <c r="T188" t="n">
        <v>19165.28</v>
      </c>
      <c r="U188" t="n">
        <v>0.68</v>
      </c>
      <c r="V188" t="n">
        <v>0.84</v>
      </c>
      <c r="W188" t="n">
        <v>12.32</v>
      </c>
      <c r="X188" t="n">
        <v>1.13</v>
      </c>
      <c r="Y188" t="n">
        <v>2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2.9774</v>
      </c>
      <c r="E189" t="n">
        <v>33.59</v>
      </c>
      <c r="F189" t="n">
        <v>30.27</v>
      </c>
      <c r="G189" t="n">
        <v>64.84999999999999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368.45</v>
      </c>
      <c r="Q189" t="n">
        <v>772.22</v>
      </c>
      <c r="R189" t="n">
        <v>140.48</v>
      </c>
      <c r="S189" t="n">
        <v>98.14</v>
      </c>
      <c r="T189" t="n">
        <v>17169.75</v>
      </c>
      <c r="U189" t="n">
        <v>0.7</v>
      </c>
      <c r="V189" t="n">
        <v>0.85</v>
      </c>
      <c r="W189" t="n">
        <v>12.32</v>
      </c>
      <c r="X189" t="n">
        <v>1.02</v>
      </c>
      <c r="Y189" t="n">
        <v>2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2.9972</v>
      </c>
      <c r="E190" t="n">
        <v>33.36</v>
      </c>
      <c r="F190" t="n">
        <v>30.14</v>
      </c>
      <c r="G190" t="n">
        <v>72.34999999999999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364.52</v>
      </c>
      <c r="Q190" t="n">
        <v>772.3200000000001</v>
      </c>
      <c r="R190" t="n">
        <v>136.68</v>
      </c>
      <c r="S190" t="n">
        <v>98.14</v>
      </c>
      <c r="T190" t="n">
        <v>15282.14</v>
      </c>
      <c r="U190" t="n">
        <v>0.72</v>
      </c>
      <c r="V190" t="n">
        <v>0.85</v>
      </c>
      <c r="W190" t="n">
        <v>12.31</v>
      </c>
      <c r="X190" t="n">
        <v>0.9</v>
      </c>
      <c r="Y190" t="n">
        <v>2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3.008</v>
      </c>
      <c r="E191" t="n">
        <v>33.24</v>
      </c>
      <c r="F191" t="n">
        <v>30.09</v>
      </c>
      <c r="G191" t="n">
        <v>78.5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361.44</v>
      </c>
      <c r="Q191" t="n">
        <v>772.3</v>
      </c>
      <c r="R191" t="n">
        <v>134.68</v>
      </c>
      <c r="S191" t="n">
        <v>98.14</v>
      </c>
      <c r="T191" t="n">
        <v>14292.53</v>
      </c>
      <c r="U191" t="n">
        <v>0.73</v>
      </c>
      <c r="V191" t="n">
        <v>0.85</v>
      </c>
      <c r="W191" t="n">
        <v>12.31</v>
      </c>
      <c r="X191" t="n">
        <v>0.84</v>
      </c>
      <c r="Y191" t="n">
        <v>2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3.0227</v>
      </c>
      <c r="E192" t="n">
        <v>33.08</v>
      </c>
      <c r="F192" t="n">
        <v>30</v>
      </c>
      <c r="G192" t="n">
        <v>85.70999999999999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357.56</v>
      </c>
      <c r="Q192" t="n">
        <v>772.26</v>
      </c>
      <c r="R192" t="n">
        <v>131.85</v>
      </c>
      <c r="S192" t="n">
        <v>98.14</v>
      </c>
      <c r="T192" t="n">
        <v>12890.13</v>
      </c>
      <c r="U192" t="n">
        <v>0.74</v>
      </c>
      <c r="V192" t="n">
        <v>0.86</v>
      </c>
      <c r="W192" t="n">
        <v>12.3</v>
      </c>
      <c r="X192" t="n">
        <v>0.75</v>
      </c>
      <c r="Y192" t="n">
        <v>2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3.0287</v>
      </c>
      <c r="E193" t="n">
        <v>33.02</v>
      </c>
      <c r="F193" t="n">
        <v>29.97</v>
      </c>
      <c r="G193" t="n">
        <v>89.90000000000001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354.02</v>
      </c>
      <c r="Q193" t="n">
        <v>772.22</v>
      </c>
      <c r="R193" t="n">
        <v>130.68</v>
      </c>
      <c r="S193" t="n">
        <v>98.14</v>
      </c>
      <c r="T193" t="n">
        <v>12310.63</v>
      </c>
      <c r="U193" t="n">
        <v>0.75</v>
      </c>
      <c r="V193" t="n">
        <v>0.86</v>
      </c>
      <c r="W193" t="n">
        <v>12.3</v>
      </c>
      <c r="X193" t="n">
        <v>0.72</v>
      </c>
      <c r="Y193" t="n">
        <v>2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3.0433</v>
      </c>
      <c r="E194" t="n">
        <v>32.86</v>
      </c>
      <c r="F194" t="n">
        <v>29.88</v>
      </c>
      <c r="G194" t="n">
        <v>99.59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350.41</v>
      </c>
      <c r="Q194" t="n">
        <v>772.21</v>
      </c>
      <c r="R194" t="n">
        <v>127.77</v>
      </c>
      <c r="S194" t="n">
        <v>98.14</v>
      </c>
      <c r="T194" t="n">
        <v>10861.64</v>
      </c>
      <c r="U194" t="n">
        <v>0.77</v>
      </c>
      <c r="V194" t="n">
        <v>0.86</v>
      </c>
      <c r="W194" t="n">
        <v>12.3</v>
      </c>
      <c r="X194" t="n">
        <v>0.63</v>
      </c>
      <c r="Y194" t="n">
        <v>2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3.0497</v>
      </c>
      <c r="E195" t="n">
        <v>32.79</v>
      </c>
      <c r="F195" t="n">
        <v>29.84</v>
      </c>
      <c r="G195" t="n">
        <v>105.32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347.38</v>
      </c>
      <c r="Q195" t="n">
        <v>772.1900000000001</v>
      </c>
      <c r="R195" t="n">
        <v>126.47</v>
      </c>
      <c r="S195" t="n">
        <v>98.14</v>
      </c>
      <c r="T195" t="n">
        <v>10219.5</v>
      </c>
      <c r="U195" t="n">
        <v>0.78</v>
      </c>
      <c r="V195" t="n">
        <v>0.86</v>
      </c>
      <c r="W195" t="n">
        <v>12.3</v>
      </c>
      <c r="X195" t="n">
        <v>0.59</v>
      </c>
      <c r="Y195" t="n">
        <v>2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3.0557</v>
      </c>
      <c r="E196" t="n">
        <v>32.73</v>
      </c>
      <c r="F196" t="n">
        <v>29.81</v>
      </c>
      <c r="G196" t="n">
        <v>111.79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343.85</v>
      </c>
      <c r="Q196" t="n">
        <v>772.09</v>
      </c>
      <c r="R196" t="n">
        <v>125.51</v>
      </c>
      <c r="S196" t="n">
        <v>98.14</v>
      </c>
      <c r="T196" t="n">
        <v>9741.82</v>
      </c>
      <c r="U196" t="n">
        <v>0.78</v>
      </c>
      <c r="V196" t="n">
        <v>0.86</v>
      </c>
      <c r="W196" t="n">
        <v>12.3</v>
      </c>
      <c r="X196" t="n">
        <v>0.5600000000000001</v>
      </c>
      <c r="Y196" t="n">
        <v>2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3.0641</v>
      </c>
      <c r="E197" t="n">
        <v>32.64</v>
      </c>
      <c r="F197" t="n">
        <v>29.75</v>
      </c>
      <c r="G197" t="n">
        <v>119.02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340.62</v>
      </c>
      <c r="Q197" t="n">
        <v>772.1900000000001</v>
      </c>
      <c r="R197" t="n">
        <v>123.4</v>
      </c>
      <c r="S197" t="n">
        <v>98.14</v>
      </c>
      <c r="T197" t="n">
        <v>8694.41</v>
      </c>
      <c r="U197" t="n">
        <v>0.8</v>
      </c>
      <c r="V197" t="n">
        <v>0.86</v>
      </c>
      <c r="W197" t="n">
        <v>12.3</v>
      </c>
      <c r="X197" t="n">
        <v>0.51</v>
      </c>
      <c r="Y197" t="n">
        <v>2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3.0705</v>
      </c>
      <c r="E198" t="n">
        <v>32.57</v>
      </c>
      <c r="F198" t="n">
        <v>29.72</v>
      </c>
      <c r="G198" t="n">
        <v>127.38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337.86</v>
      </c>
      <c r="Q198" t="n">
        <v>772.17</v>
      </c>
      <c r="R198" t="n">
        <v>122.58</v>
      </c>
      <c r="S198" t="n">
        <v>98.14</v>
      </c>
      <c r="T198" t="n">
        <v>8290</v>
      </c>
      <c r="U198" t="n">
        <v>0.8</v>
      </c>
      <c r="V198" t="n">
        <v>0.86</v>
      </c>
      <c r="W198" t="n">
        <v>12.29</v>
      </c>
      <c r="X198" t="n">
        <v>0.47</v>
      </c>
      <c r="Y198" t="n">
        <v>2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3.0781</v>
      </c>
      <c r="E199" t="n">
        <v>32.49</v>
      </c>
      <c r="F199" t="n">
        <v>29.67</v>
      </c>
      <c r="G199" t="n">
        <v>136.96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332.67</v>
      </c>
      <c r="Q199" t="n">
        <v>772.17</v>
      </c>
      <c r="R199" t="n">
        <v>120.97</v>
      </c>
      <c r="S199" t="n">
        <v>98.14</v>
      </c>
      <c r="T199" t="n">
        <v>7485.85</v>
      </c>
      <c r="U199" t="n">
        <v>0.8100000000000001</v>
      </c>
      <c r="V199" t="n">
        <v>0.87</v>
      </c>
      <c r="W199" t="n">
        <v>12.29</v>
      </c>
      <c r="X199" t="n">
        <v>0.43</v>
      </c>
      <c r="Y199" t="n">
        <v>2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3.0764</v>
      </c>
      <c r="E200" t="n">
        <v>32.51</v>
      </c>
      <c r="F200" t="n">
        <v>29.69</v>
      </c>
      <c r="G200" t="n">
        <v>137.04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331.57</v>
      </c>
      <c r="Q200" t="n">
        <v>772.09</v>
      </c>
      <c r="R200" t="n">
        <v>121.59</v>
      </c>
      <c r="S200" t="n">
        <v>98.14</v>
      </c>
      <c r="T200" t="n">
        <v>7798.05</v>
      </c>
      <c r="U200" t="n">
        <v>0.8100000000000001</v>
      </c>
      <c r="V200" t="n">
        <v>0.86</v>
      </c>
      <c r="W200" t="n">
        <v>12.29</v>
      </c>
      <c r="X200" t="n">
        <v>0.45</v>
      </c>
      <c r="Y200" t="n">
        <v>2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3.083</v>
      </c>
      <c r="E201" t="n">
        <v>32.44</v>
      </c>
      <c r="F201" t="n">
        <v>29.66</v>
      </c>
      <c r="G201" t="n">
        <v>148.28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10</v>
      </c>
      <c r="N201" t="n">
        <v>41.07</v>
      </c>
      <c r="O201" t="n">
        <v>24834.62</v>
      </c>
      <c r="P201" t="n">
        <v>328.03</v>
      </c>
      <c r="Q201" t="n">
        <v>772.12</v>
      </c>
      <c r="R201" t="n">
        <v>120.37</v>
      </c>
      <c r="S201" t="n">
        <v>98.14</v>
      </c>
      <c r="T201" t="n">
        <v>7193.45</v>
      </c>
      <c r="U201" t="n">
        <v>0.82</v>
      </c>
      <c r="V201" t="n">
        <v>0.87</v>
      </c>
      <c r="W201" t="n">
        <v>12.29</v>
      </c>
      <c r="X201" t="n">
        <v>0.41</v>
      </c>
      <c r="Y201" t="n">
        <v>2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3.0834</v>
      </c>
      <c r="E202" t="n">
        <v>32.43</v>
      </c>
      <c r="F202" t="n">
        <v>29.65</v>
      </c>
      <c r="G202" t="n">
        <v>148.26</v>
      </c>
      <c r="H202" t="n">
        <v>2.03</v>
      </c>
      <c r="I202" t="n">
        <v>12</v>
      </c>
      <c r="J202" t="n">
        <v>201.03</v>
      </c>
      <c r="K202" t="n">
        <v>51.39</v>
      </c>
      <c r="L202" t="n">
        <v>23</v>
      </c>
      <c r="M202" t="n">
        <v>10</v>
      </c>
      <c r="N202" t="n">
        <v>41.64</v>
      </c>
      <c r="O202" t="n">
        <v>25027.94</v>
      </c>
      <c r="P202" t="n">
        <v>323.3</v>
      </c>
      <c r="Q202" t="n">
        <v>772.12</v>
      </c>
      <c r="R202" t="n">
        <v>120.3</v>
      </c>
      <c r="S202" t="n">
        <v>98.14</v>
      </c>
      <c r="T202" t="n">
        <v>7157.19</v>
      </c>
      <c r="U202" t="n">
        <v>0.82</v>
      </c>
      <c r="V202" t="n">
        <v>0.87</v>
      </c>
      <c r="W202" t="n">
        <v>12.29</v>
      </c>
      <c r="X202" t="n">
        <v>0.41</v>
      </c>
      <c r="Y202" t="n">
        <v>2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3.0904</v>
      </c>
      <c r="E203" t="n">
        <v>32.36</v>
      </c>
      <c r="F203" t="n">
        <v>29.61</v>
      </c>
      <c r="G203" t="n">
        <v>161.53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8</v>
      </c>
      <c r="N203" t="n">
        <v>42.21</v>
      </c>
      <c r="O203" t="n">
        <v>25222.04</v>
      </c>
      <c r="P203" t="n">
        <v>322.36</v>
      </c>
      <c r="Q203" t="n">
        <v>772.11</v>
      </c>
      <c r="R203" t="n">
        <v>118.97</v>
      </c>
      <c r="S203" t="n">
        <v>98.14</v>
      </c>
      <c r="T203" t="n">
        <v>6497.07</v>
      </c>
      <c r="U203" t="n">
        <v>0.82</v>
      </c>
      <c r="V203" t="n">
        <v>0.87</v>
      </c>
      <c r="W203" t="n">
        <v>12.29</v>
      </c>
      <c r="X203" t="n">
        <v>0.37</v>
      </c>
      <c r="Y203" t="n">
        <v>2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3.0885</v>
      </c>
      <c r="E204" t="n">
        <v>32.38</v>
      </c>
      <c r="F204" t="n">
        <v>29.63</v>
      </c>
      <c r="G204" t="n">
        <v>161.63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5</v>
      </c>
      <c r="N204" t="n">
        <v>42.79</v>
      </c>
      <c r="O204" t="n">
        <v>25417.05</v>
      </c>
      <c r="P204" t="n">
        <v>321</v>
      </c>
      <c r="Q204" t="n">
        <v>772.11</v>
      </c>
      <c r="R204" t="n">
        <v>119.33</v>
      </c>
      <c r="S204" t="n">
        <v>98.14</v>
      </c>
      <c r="T204" t="n">
        <v>6680.18</v>
      </c>
      <c r="U204" t="n">
        <v>0.82</v>
      </c>
      <c r="V204" t="n">
        <v>0.87</v>
      </c>
      <c r="W204" t="n">
        <v>12.3</v>
      </c>
      <c r="X204" t="n">
        <v>0.39</v>
      </c>
      <c r="Y204" t="n">
        <v>2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3.0888</v>
      </c>
      <c r="E205" t="n">
        <v>32.38</v>
      </c>
      <c r="F205" t="n">
        <v>29.63</v>
      </c>
      <c r="G205" t="n">
        <v>161.62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2</v>
      </c>
      <c r="N205" t="n">
        <v>43.38</v>
      </c>
      <c r="O205" t="n">
        <v>25612.75</v>
      </c>
      <c r="P205" t="n">
        <v>321.11</v>
      </c>
      <c r="Q205" t="n">
        <v>772.16</v>
      </c>
      <c r="R205" t="n">
        <v>119.18</v>
      </c>
      <c r="S205" t="n">
        <v>98.14</v>
      </c>
      <c r="T205" t="n">
        <v>6601.3</v>
      </c>
      <c r="U205" t="n">
        <v>0.82</v>
      </c>
      <c r="V205" t="n">
        <v>0.87</v>
      </c>
      <c r="W205" t="n">
        <v>12.3</v>
      </c>
      <c r="X205" t="n">
        <v>0.38</v>
      </c>
      <c r="Y205" t="n">
        <v>2</v>
      </c>
      <c r="Z205" t="n">
        <v>10</v>
      </c>
    </row>
    <row r="206">
      <c r="A206" t="n">
        <v>26</v>
      </c>
      <c r="B206" t="n">
        <v>85</v>
      </c>
      <c r="C206" t="inlineStr">
        <is>
          <t xml:space="preserve">CONCLUIDO	</t>
        </is>
      </c>
      <c r="D206" t="n">
        <v>3.0885</v>
      </c>
      <c r="E206" t="n">
        <v>32.38</v>
      </c>
      <c r="F206" t="n">
        <v>29.63</v>
      </c>
      <c r="G206" t="n">
        <v>161.64</v>
      </c>
      <c r="H206" t="n">
        <v>2.31</v>
      </c>
      <c r="I206" t="n">
        <v>11</v>
      </c>
      <c r="J206" t="n">
        <v>207.37</v>
      </c>
      <c r="K206" t="n">
        <v>51.39</v>
      </c>
      <c r="L206" t="n">
        <v>27</v>
      </c>
      <c r="M206" t="n">
        <v>0</v>
      </c>
      <c r="N206" t="n">
        <v>43.97</v>
      </c>
      <c r="O206" t="n">
        <v>25809.25</v>
      </c>
      <c r="P206" t="n">
        <v>322.47</v>
      </c>
      <c r="Q206" t="n">
        <v>772.22</v>
      </c>
      <c r="R206" t="n">
        <v>119.25</v>
      </c>
      <c r="S206" t="n">
        <v>98.14</v>
      </c>
      <c r="T206" t="n">
        <v>6637.4</v>
      </c>
      <c r="U206" t="n">
        <v>0.82</v>
      </c>
      <c r="V206" t="n">
        <v>0.87</v>
      </c>
      <c r="W206" t="n">
        <v>12.3</v>
      </c>
      <c r="X206" t="n">
        <v>0.39</v>
      </c>
      <c r="Y206" t="n">
        <v>2</v>
      </c>
      <c r="Z206" t="n">
        <v>10</v>
      </c>
    </row>
    <row r="207">
      <c r="A207" t="n">
        <v>0</v>
      </c>
      <c r="B207" t="n">
        <v>20</v>
      </c>
      <c r="C207" t="inlineStr">
        <is>
          <t xml:space="preserve">CONCLUIDO	</t>
        </is>
      </c>
      <c r="D207" t="n">
        <v>2.6284</v>
      </c>
      <c r="E207" t="n">
        <v>38.05</v>
      </c>
      <c r="F207" t="n">
        <v>34.59</v>
      </c>
      <c r="G207" t="n">
        <v>14.82</v>
      </c>
      <c r="H207" t="n">
        <v>0.34</v>
      </c>
      <c r="I207" t="n">
        <v>140</v>
      </c>
      <c r="J207" t="n">
        <v>51.33</v>
      </c>
      <c r="K207" t="n">
        <v>24.83</v>
      </c>
      <c r="L207" t="n">
        <v>1</v>
      </c>
      <c r="M207" t="n">
        <v>138</v>
      </c>
      <c r="N207" t="n">
        <v>5.51</v>
      </c>
      <c r="O207" t="n">
        <v>6564.78</v>
      </c>
      <c r="P207" t="n">
        <v>192.02</v>
      </c>
      <c r="Q207" t="n">
        <v>773.3</v>
      </c>
      <c r="R207" t="n">
        <v>284.61</v>
      </c>
      <c r="S207" t="n">
        <v>98.14</v>
      </c>
      <c r="T207" t="n">
        <v>88672.66</v>
      </c>
      <c r="U207" t="n">
        <v>0.34</v>
      </c>
      <c r="V207" t="n">
        <v>0.74</v>
      </c>
      <c r="W207" t="n">
        <v>12.5</v>
      </c>
      <c r="X207" t="n">
        <v>5.32</v>
      </c>
      <c r="Y207" t="n">
        <v>2</v>
      </c>
      <c r="Z207" t="n">
        <v>10</v>
      </c>
    </row>
    <row r="208">
      <c r="A208" t="n">
        <v>1</v>
      </c>
      <c r="B208" t="n">
        <v>20</v>
      </c>
      <c r="C208" t="inlineStr">
        <is>
          <t xml:space="preserve">CONCLUIDO	</t>
        </is>
      </c>
      <c r="D208" t="n">
        <v>2.9449</v>
      </c>
      <c r="E208" t="n">
        <v>33.96</v>
      </c>
      <c r="F208" t="n">
        <v>31.48</v>
      </c>
      <c r="G208" t="n">
        <v>31.48</v>
      </c>
      <c r="H208" t="n">
        <v>0.66</v>
      </c>
      <c r="I208" t="n">
        <v>60</v>
      </c>
      <c r="J208" t="n">
        <v>52.47</v>
      </c>
      <c r="K208" t="n">
        <v>24.83</v>
      </c>
      <c r="L208" t="n">
        <v>2</v>
      </c>
      <c r="M208" t="n">
        <v>58</v>
      </c>
      <c r="N208" t="n">
        <v>5.64</v>
      </c>
      <c r="O208" t="n">
        <v>6705.1</v>
      </c>
      <c r="P208" t="n">
        <v>162.95</v>
      </c>
      <c r="Q208" t="n">
        <v>772.51</v>
      </c>
      <c r="R208" t="n">
        <v>180.55</v>
      </c>
      <c r="S208" t="n">
        <v>98.14</v>
      </c>
      <c r="T208" t="n">
        <v>37044.23</v>
      </c>
      <c r="U208" t="n">
        <v>0.54</v>
      </c>
      <c r="V208" t="n">
        <v>0.82</v>
      </c>
      <c r="W208" t="n">
        <v>12.38</v>
      </c>
      <c r="X208" t="n">
        <v>2.22</v>
      </c>
      <c r="Y208" t="n">
        <v>2</v>
      </c>
      <c r="Z208" t="n">
        <v>10</v>
      </c>
    </row>
    <row r="209">
      <c r="A209" t="n">
        <v>2</v>
      </c>
      <c r="B209" t="n">
        <v>20</v>
      </c>
      <c r="C209" t="inlineStr">
        <is>
          <t xml:space="preserve">CONCLUIDO	</t>
        </is>
      </c>
      <c r="D209" t="n">
        <v>3.0301</v>
      </c>
      <c r="E209" t="n">
        <v>33</v>
      </c>
      <c r="F209" t="n">
        <v>30.77</v>
      </c>
      <c r="G209" t="n">
        <v>46.15</v>
      </c>
      <c r="H209" t="n">
        <v>0.97</v>
      </c>
      <c r="I209" t="n">
        <v>40</v>
      </c>
      <c r="J209" t="n">
        <v>53.61</v>
      </c>
      <c r="K209" t="n">
        <v>24.83</v>
      </c>
      <c r="L209" t="n">
        <v>3</v>
      </c>
      <c r="M209" t="n">
        <v>3</v>
      </c>
      <c r="N209" t="n">
        <v>5.78</v>
      </c>
      <c r="O209" t="n">
        <v>6845.59</v>
      </c>
      <c r="P209" t="n">
        <v>149.94</v>
      </c>
      <c r="Q209" t="n">
        <v>772.67</v>
      </c>
      <c r="R209" t="n">
        <v>155.62</v>
      </c>
      <c r="S209" t="n">
        <v>98.14</v>
      </c>
      <c r="T209" t="n">
        <v>24676.13</v>
      </c>
      <c r="U209" t="n">
        <v>0.63</v>
      </c>
      <c r="V209" t="n">
        <v>0.83</v>
      </c>
      <c r="W209" t="n">
        <v>12.39</v>
      </c>
      <c r="X209" t="n">
        <v>1.51</v>
      </c>
      <c r="Y209" t="n">
        <v>2</v>
      </c>
      <c r="Z209" t="n">
        <v>10</v>
      </c>
    </row>
    <row r="210">
      <c r="A210" t="n">
        <v>3</v>
      </c>
      <c r="B210" t="n">
        <v>20</v>
      </c>
      <c r="C210" t="inlineStr">
        <is>
          <t xml:space="preserve">CONCLUIDO	</t>
        </is>
      </c>
      <c r="D210" t="n">
        <v>3.0279</v>
      </c>
      <c r="E210" t="n">
        <v>33.03</v>
      </c>
      <c r="F210" t="n">
        <v>30.79</v>
      </c>
      <c r="G210" t="n">
        <v>46.18</v>
      </c>
      <c r="H210" t="n">
        <v>1.27</v>
      </c>
      <c r="I210" t="n">
        <v>40</v>
      </c>
      <c r="J210" t="n">
        <v>54.75</v>
      </c>
      <c r="K210" t="n">
        <v>24.83</v>
      </c>
      <c r="L210" t="n">
        <v>4</v>
      </c>
      <c r="M210" t="n">
        <v>0</v>
      </c>
      <c r="N210" t="n">
        <v>5.92</v>
      </c>
      <c r="O210" t="n">
        <v>6986.39</v>
      </c>
      <c r="P210" t="n">
        <v>152.96</v>
      </c>
      <c r="Q210" t="n">
        <v>772.79</v>
      </c>
      <c r="R210" t="n">
        <v>156.19</v>
      </c>
      <c r="S210" t="n">
        <v>98.14</v>
      </c>
      <c r="T210" t="n">
        <v>24965.48</v>
      </c>
      <c r="U210" t="n">
        <v>0.63</v>
      </c>
      <c r="V210" t="n">
        <v>0.83</v>
      </c>
      <c r="W210" t="n">
        <v>12.39</v>
      </c>
      <c r="X210" t="n">
        <v>1.54</v>
      </c>
      <c r="Y210" t="n">
        <v>2</v>
      </c>
      <c r="Z210" t="n">
        <v>10</v>
      </c>
    </row>
    <row r="211">
      <c r="A211" t="n">
        <v>0</v>
      </c>
      <c r="B211" t="n">
        <v>65</v>
      </c>
      <c r="C211" t="inlineStr">
        <is>
          <t xml:space="preserve">CONCLUIDO	</t>
        </is>
      </c>
      <c r="D211" t="n">
        <v>1.8437</v>
      </c>
      <c r="E211" t="n">
        <v>54.24</v>
      </c>
      <c r="F211" t="n">
        <v>42.69</v>
      </c>
      <c r="G211" t="n">
        <v>7.45</v>
      </c>
      <c r="H211" t="n">
        <v>0.13</v>
      </c>
      <c r="I211" t="n">
        <v>344</v>
      </c>
      <c r="J211" t="n">
        <v>133.21</v>
      </c>
      <c r="K211" t="n">
        <v>46.47</v>
      </c>
      <c r="L211" t="n">
        <v>1</v>
      </c>
      <c r="M211" t="n">
        <v>342</v>
      </c>
      <c r="N211" t="n">
        <v>20.75</v>
      </c>
      <c r="O211" t="n">
        <v>16663.42</v>
      </c>
      <c r="P211" t="n">
        <v>472.64</v>
      </c>
      <c r="Q211" t="n">
        <v>774.35</v>
      </c>
      <c r="R211" t="n">
        <v>555</v>
      </c>
      <c r="S211" t="n">
        <v>98.14</v>
      </c>
      <c r="T211" t="n">
        <v>222845.87</v>
      </c>
      <c r="U211" t="n">
        <v>0.18</v>
      </c>
      <c r="V211" t="n">
        <v>0.6</v>
      </c>
      <c r="W211" t="n">
        <v>12.84</v>
      </c>
      <c r="X211" t="n">
        <v>13.4</v>
      </c>
      <c r="Y211" t="n">
        <v>2</v>
      </c>
      <c r="Z211" t="n">
        <v>10</v>
      </c>
    </row>
    <row r="212">
      <c r="A212" t="n">
        <v>1</v>
      </c>
      <c r="B212" t="n">
        <v>65</v>
      </c>
      <c r="C212" t="inlineStr">
        <is>
          <t xml:space="preserve">CONCLUIDO	</t>
        </is>
      </c>
      <c r="D212" t="n">
        <v>2.4761</v>
      </c>
      <c r="E212" t="n">
        <v>40.39</v>
      </c>
      <c r="F212" t="n">
        <v>34.45</v>
      </c>
      <c r="G212" t="n">
        <v>14.98</v>
      </c>
      <c r="H212" t="n">
        <v>0.26</v>
      </c>
      <c r="I212" t="n">
        <v>138</v>
      </c>
      <c r="J212" t="n">
        <v>134.55</v>
      </c>
      <c r="K212" t="n">
        <v>46.47</v>
      </c>
      <c r="L212" t="n">
        <v>2</v>
      </c>
      <c r="M212" t="n">
        <v>136</v>
      </c>
      <c r="N212" t="n">
        <v>21.09</v>
      </c>
      <c r="O212" t="n">
        <v>16828.84</v>
      </c>
      <c r="P212" t="n">
        <v>378.81</v>
      </c>
      <c r="Q212" t="n">
        <v>772.88</v>
      </c>
      <c r="R212" t="n">
        <v>279.68</v>
      </c>
      <c r="S212" t="n">
        <v>98.14</v>
      </c>
      <c r="T212" t="n">
        <v>86219.03</v>
      </c>
      <c r="U212" t="n">
        <v>0.35</v>
      </c>
      <c r="V212" t="n">
        <v>0.75</v>
      </c>
      <c r="W212" t="n">
        <v>12.5</v>
      </c>
      <c r="X212" t="n">
        <v>5.19</v>
      </c>
      <c r="Y212" t="n">
        <v>2</v>
      </c>
      <c r="Z212" t="n">
        <v>10</v>
      </c>
    </row>
    <row r="213">
      <c r="A213" t="n">
        <v>2</v>
      </c>
      <c r="B213" t="n">
        <v>65</v>
      </c>
      <c r="C213" t="inlineStr">
        <is>
          <t xml:space="preserve">CONCLUIDO	</t>
        </is>
      </c>
      <c r="D213" t="n">
        <v>2.7042</v>
      </c>
      <c r="E213" t="n">
        <v>36.98</v>
      </c>
      <c r="F213" t="n">
        <v>32.46</v>
      </c>
      <c r="G213" t="n">
        <v>22.65</v>
      </c>
      <c r="H213" t="n">
        <v>0.39</v>
      </c>
      <c r="I213" t="n">
        <v>86</v>
      </c>
      <c r="J213" t="n">
        <v>135.9</v>
      </c>
      <c r="K213" t="n">
        <v>46.47</v>
      </c>
      <c r="L213" t="n">
        <v>3</v>
      </c>
      <c r="M213" t="n">
        <v>84</v>
      </c>
      <c r="N213" t="n">
        <v>21.43</v>
      </c>
      <c r="O213" t="n">
        <v>16994.64</v>
      </c>
      <c r="P213" t="n">
        <v>353.42</v>
      </c>
      <c r="Q213" t="n">
        <v>772.8</v>
      </c>
      <c r="R213" t="n">
        <v>213.61</v>
      </c>
      <c r="S213" t="n">
        <v>98.14</v>
      </c>
      <c r="T213" t="n">
        <v>53441.08</v>
      </c>
      <c r="U213" t="n">
        <v>0.46</v>
      </c>
      <c r="V213" t="n">
        <v>0.79</v>
      </c>
      <c r="W213" t="n">
        <v>12.41</v>
      </c>
      <c r="X213" t="n">
        <v>3.2</v>
      </c>
      <c r="Y213" t="n">
        <v>2</v>
      </c>
      <c r="Z213" t="n">
        <v>10</v>
      </c>
    </row>
    <row r="214">
      <c r="A214" t="n">
        <v>3</v>
      </c>
      <c r="B214" t="n">
        <v>65</v>
      </c>
      <c r="C214" t="inlineStr">
        <is>
          <t xml:space="preserve">CONCLUIDO	</t>
        </is>
      </c>
      <c r="D214" t="n">
        <v>2.8271</v>
      </c>
      <c r="E214" t="n">
        <v>35.37</v>
      </c>
      <c r="F214" t="n">
        <v>31.5</v>
      </c>
      <c r="G214" t="n">
        <v>30.49</v>
      </c>
      <c r="H214" t="n">
        <v>0.52</v>
      </c>
      <c r="I214" t="n">
        <v>62</v>
      </c>
      <c r="J214" t="n">
        <v>137.25</v>
      </c>
      <c r="K214" t="n">
        <v>46.47</v>
      </c>
      <c r="L214" t="n">
        <v>4</v>
      </c>
      <c r="M214" t="n">
        <v>60</v>
      </c>
      <c r="N214" t="n">
        <v>21.78</v>
      </c>
      <c r="O214" t="n">
        <v>17160.92</v>
      </c>
      <c r="P214" t="n">
        <v>339.4</v>
      </c>
      <c r="Q214" t="n">
        <v>772.4299999999999</v>
      </c>
      <c r="R214" t="n">
        <v>182.03</v>
      </c>
      <c r="S214" t="n">
        <v>98.14</v>
      </c>
      <c r="T214" t="n">
        <v>37773.02</v>
      </c>
      <c r="U214" t="n">
        <v>0.54</v>
      </c>
      <c r="V214" t="n">
        <v>0.8100000000000001</v>
      </c>
      <c r="W214" t="n">
        <v>12.36</v>
      </c>
      <c r="X214" t="n">
        <v>2.25</v>
      </c>
      <c r="Y214" t="n">
        <v>2</v>
      </c>
      <c r="Z214" t="n">
        <v>10</v>
      </c>
    </row>
    <row r="215">
      <c r="A215" t="n">
        <v>4</v>
      </c>
      <c r="B215" t="n">
        <v>65</v>
      </c>
      <c r="C215" t="inlineStr">
        <is>
          <t xml:space="preserve">CONCLUIDO	</t>
        </is>
      </c>
      <c r="D215" t="n">
        <v>2.8926</v>
      </c>
      <c r="E215" t="n">
        <v>34.57</v>
      </c>
      <c r="F215" t="n">
        <v>31.06</v>
      </c>
      <c r="G215" t="n">
        <v>38.03</v>
      </c>
      <c r="H215" t="n">
        <v>0.64</v>
      </c>
      <c r="I215" t="n">
        <v>49</v>
      </c>
      <c r="J215" t="n">
        <v>138.6</v>
      </c>
      <c r="K215" t="n">
        <v>46.47</v>
      </c>
      <c r="L215" t="n">
        <v>5</v>
      </c>
      <c r="M215" t="n">
        <v>47</v>
      </c>
      <c r="N215" t="n">
        <v>22.13</v>
      </c>
      <c r="O215" t="n">
        <v>17327.69</v>
      </c>
      <c r="P215" t="n">
        <v>331.12</v>
      </c>
      <c r="Q215" t="n">
        <v>772.29</v>
      </c>
      <c r="R215" t="n">
        <v>167.05</v>
      </c>
      <c r="S215" t="n">
        <v>98.14</v>
      </c>
      <c r="T215" t="n">
        <v>30349.97</v>
      </c>
      <c r="U215" t="n">
        <v>0.59</v>
      </c>
      <c r="V215" t="n">
        <v>0.83</v>
      </c>
      <c r="W215" t="n">
        <v>12.35</v>
      </c>
      <c r="X215" t="n">
        <v>1.81</v>
      </c>
      <c r="Y215" t="n">
        <v>2</v>
      </c>
      <c r="Z215" t="n">
        <v>10</v>
      </c>
    </row>
    <row r="216">
      <c r="A216" t="n">
        <v>5</v>
      </c>
      <c r="B216" t="n">
        <v>65</v>
      </c>
      <c r="C216" t="inlineStr">
        <is>
          <t xml:space="preserve">CONCLUIDO	</t>
        </is>
      </c>
      <c r="D216" t="n">
        <v>2.9426</v>
      </c>
      <c r="E216" t="n">
        <v>33.98</v>
      </c>
      <c r="F216" t="n">
        <v>30.71</v>
      </c>
      <c r="G216" t="n">
        <v>46.07</v>
      </c>
      <c r="H216" t="n">
        <v>0.76</v>
      </c>
      <c r="I216" t="n">
        <v>40</v>
      </c>
      <c r="J216" t="n">
        <v>139.95</v>
      </c>
      <c r="K216" t="n">
        <v>46.47</v>
      </c>
      <c r="L216" t="n">
        <v>6</v>
      </c>
      <c r="M216" t="n">
        <v>38</v>
      </c>
      <c r="N216" t="n">
        <v>22.49</v>
      </c>
      <c r="O216" t="n">
        <v>17494.97</v>
      </c>
      <c r="P216" t="n">
        <v>323.76</v>
      </c>
      <c r="Q216" t="n">
        <v>772.37</v>
      </c>
      <c r="R216" t="n">
        <v>155.39</v>
      </c>
      <c r="S216" t="n">
        <v>98.14</v>
      </c>
      <c r="T216" t="n">
        <v>24561.94</v>
      </c>
      <c r="U216" t="n">
        <v>0.63</v>
      </c>
      <c r="V216" t="n">
        <v>0.84</v>
      </c>
      <c r="W216" t="n">
        <v>12.34</v>
      </c>
      <c r="X216" t="n">
        <v>1.46</v>
      </c>
      <c r="Y216" t="n">
        <v>2</v>
      </c>
      <c r="Z216" t="n">
        <v>10</v>
      </c>
    </row>
    <row r="217">
      <c r="A217" t="n">
        <v>6</v>
      </c>
      <c r="B217" t="n">
        <v>65</v>
      </c>
      <c r="C217" t="inlineStr">
        <is>
          <t xml:space="preserve">CONCLUIDO	</t>
        </is>
      </c>
      <c r="D217" t="n">
        <v>2.9761</v>
      </c>
      <c r="E217" t="n">
        <v>33.6</v>
      </c>
      <c r="F217" t="n">
        <v>30.5</v>
      </c>
      <c r="G217" t="n">
        <v>53.81</v>
      </c>
      <c r="H217" t="n">
        <v>0.88</v>
      </c>
      <c r="I217" t="n">
        <v>34</v>
      </c>
      <c r="J217" t="n">
        <v>141.31</v>
      </c>
      <c r="K217" t="n">
        <v>46.47</v>
      </c>
      <c r="L217" t="n">
        <v>7</v>
      </c>
      <c r="M217" t="n">
        <v>32</v>
      </c>
      <c r="N217" t="n">
        <v>22.85</v>
      </c>
      <c r="O217" t="n">
        <v>17662.75</v>
      </c>
      <c r="P217" t="n">
        <v>317.43</v>
      </c>
      <c r="Q217" t="n">
        <v>772.3200000000001</v>
      </c>
      <c r="R217" t="n">
        <v>148.22</v>
      </c>
      <c r="S217" t="n">
        <v>98.14</v>
      </c>
      <c r="T217" t="n">
        <v>21008.71</v>
      </c>
      <c r="U217" t="n">
        <v>0.66</v>
      </c>
      <c r="V217" t="n">
        <v>0.84</v>
      </c>
      <c r="W217" t="n">
        <v>12.33</v>
      </c>
      <c r="X217" t="n">
        <v>1.25</v>
      </c>
      <c r="Y217" t="n">
        <v>2</v>
      </c>
      <c r="Z217" t="n">
        <v>10</v>
      </c>
    </row>
    <row r="218">
      <c r="A218" t="n">
        <v>7</v>
      </c>
      <c r="B218" t="n">
        <v>65</v>
      </c>
      <c r="C218" t="inlineStr">
        <is>
          <t xml:space="preserve">CONCLUIDO	</t>
        </is>
      </c>
      <c r="D218" t="n">
        <v>3.0063</v>
      </c>
      <c r="E218" t="n">
        <v>33.26</v>
      </c>
      <c r="F218" t="n">
        <v>30.29</v>
      </c>
      <c r="G218" t="n">
        <v>62.68</v>
      </c>
      <c r="H218" t="n">
        <v>0.99</v>
      </c>
      <c r="I218" t="n">
        <v>29</v>
      </c>
      <c r="J218" t="n">
        <v>142.68</v>
      </c>
      <c r="K218" t="n">
        <v>46.47</v>
      </c>
      <c r="L218" t="n">
        <v>8</v>
      </c>
      <c r="M218" t="n">
        <v>27</v>
      </c>
      <c r="N218" t="n">
        <v>23.21</v>
      </c>
      <c r="O218" t="n">
        <v>17831.04</v>
      </c>
      <c r="P218" t="n">
        <v>311.66</v>
      </c>
      <c r="Q218" t="n">
        <v>772.21</v>
      </c>
      <c r="R218" t="n">
        <v>141.55</v>
      </c>
      <c r="S218" t="n">
        <v>98.14</v>
      </c>
      <c r="T218" t="n">
        <v>17699.52</v>
      </c>
      <c r="U218" t="n">
        <v>0.6899999999999999</v>
      </c>
      <c r="V218" t="n">
        <v>0.85</v>
      </c>
      <c r="W218" t="n">
        <v>12.32</v>
      </c>
      <c r="X218" t="n">
        <v>1.04</v>
      </c>
      <c r="Y218" t="n">
        <v>2</v>
      </c>
      <c r="Z218" t="n">
        <v>10</v>
      </c>
    </row>
    <row r="219">
      <c r="A219" t="n">
        <v>8</v>
      </c>
      <c r="B219" t="n">
        <v>65</v>
      </c>
      <c r="C219" t="inlineStr">
        <is>
          <t xml:space="preserve">CONCLUIDO	</t>
        </is>
      </c>
      <c r="D219" t="n">
        <v>3.0232</v>
      </c>
      <c r="E219" t="n">
        <v>33.08</v>
      </c>
      <c r="F219" t="n">
        <v>30.19</v>
      </c>
      <c r="G219" t="n">
        <v>69.67</v>
      </c>
      <c r="H219" t="n">
        <v>1.11</v>
      </c>
      <c r="I219" t="n">
        <v>26</v>
      </c>
      <c r="J219" t="n">
        <v>144.05</v>
      </c>
      <c r="K219" t="n">
        <v>46.47</v>
      </c>
      <c r="L219" t="n">
        <v>9</v>
      </c>
      <c r="M219" t="n">
        <v>24</v>
      </c>
      <c r="N219" t="n">
        <v>23.58</v>
      </c>
      <c r="O219" t="n">
        <v>17999.83</v>
      </c>
      <c r="P219" t="n">
        <v>307.08</v>
      </c>
      <c r="Q219" t="n">
        <v>772.1799999999999</v>
      </c>
      <c r="R219" t="n">
        <v>138.11</v>
      </c>
      <c r="S219" t="n">
        <v>98.14</v>
      </c>
      <c r="T219" t="n">
        <v>15993.53</v>
      </c>
      <c r="U219" t="n">
        <v>0.71</v>
      </c>
      <c r="V219" t="n">
        <v>0.85</v>
      </c>
      <c r="W219" t="n">
        <v>12.31</v>
      </c>
      <c r="X219" t="n">
        <v>0.9399999999999999</v>
      </c>
      <c r="Y219" t="n">
        <v>2</v>
      </c>
      <c r="Z219" t="n">
        <v>10</v>
      </c>
    </row>
    <row r="220">
      <c r="A220" t="n">
        <v>9</v>
      </c>
      <c r="B220" t="n">
        <v>65</v>
      </c>
      <c r="C220" t="inlineStr">
        <is>
          <t xml:space="preserve">CONCLUIDO	</t>
        </is>
      </c>
      <c r="D220" t="n">
        <v>3.0418</v>
      </c>
      <c r="E220" t="n">
        <v>32.88</v>
      </c>
      <c r="F220" t="n">
        <v>30.07</v>
      </c>
      <c r="G220" t="n">
        <v>78.44</v>
      </c>
      <c r="H220" t="n">
        <v>1.22</v>
      </c>
      <c r="I220" t="n">
        <v>23</v>
      </c>
      <c r="J220" t="n">
        <v>145.42</v>
      </c>
      <c r="K220" t="n">
        <v>46.47</v>
      </c>
      <c r="L220" t="n">
        <v>10</v>
      </c>
      <c r="M220" t="n">
        <v>21</v>
      </c>
      <c r="N220" t="n">
        <v>23.95</v>
      </c>
      <c r="O220" t="n">
        <v>18169.15</v>
      </c>
      <c r="P220" t="n">
        <v>302.09</v>
      </c>
      <c r="Q220" t="n">
        <v>772.16</v>
      </c>
      <c r="R220" t="n">
        <v>134.06</v>
      </c>
      <c r="S220" t="n">
        <v>98.14</v>
      </c>
      <c r="T220" t="n">
        <v>13984.08</v>
      </c>
      <c r="U220" t="n">
        <v>0.73</v>
      </c>
      <c r="V220" t="n">
        <v>0.85</v>
      </c>
      <c r="W220" t="n">
        <v>12.31</v>
      </c>
      <c r="X220" t="n">
        <v>0.82</v>
      </c>
      <c r="Y220" t="n">
        <v>2</v>
      </c>
      <c r="Z220" t="n">
        <v>10</v>
      </c>
    </row>
    <row r="221">
      <c r="A221" t="n">
        <v>10</v>
      </c>
      <c r="B221" t="n">
        <v>65</v>
      </c>
      <c r="C221" t="inlineStr">
        <is>
          <t xml:space="preserve">CONCLUIDO	</t>
        </is>
      </c>
      <c r="D221" t="n">
        <v>3.0518</v>
      </c>
      <c r="E221" t="n">
        <v>32.77</v>
      </c>
      <c r="F221" t="n">
        <v>30.02</v>
      </c>
      <c r="G221" t="n">
        <v>85.76000000000001</v>
      </c>
      <c r="H221" t="n">
        <v>1.33</v>
      </c>
      <c r="I221" t="n">
        <v>21</v>
      </c>
      <c r="J221" t="n">
        <v>146.8</v>
      </c>
      <c r="K221" t="n">
        <v>46.47</v>
      </c>
      <c r="L221" t="n">
        <v>11</v>
      </c>
      <c r="M221" t="n">
        <v>19</v>
      </c>
      <c r="N221" t="n">
        <v>24.33</v>
      </c>
      <c r="O221" t="n">
        <v>18338.99</v>
      </c>
      <c r="P221" t="n">
        <v>297.54</v>
      </c>
      <c r="Q221" t="n">
        <v>772.22</v>
      </c>
      <c r="R221" t="n">
        <v>132.09</v>
      </c>
      <c r="S221" t="n">
        <v>98.14</v>
      </c>
      <c r="T221" t="n">
        <v>13008.12</v>
      </c>
      <c r="U221" t="n">
        <v>0.74</v>
      </c>
      <c r="V221" t="n">
        <v>0.86</v>
      </c>
      <c r="W221" t="n">
        <v>12.31</v>
      </c>
      <c r="X221" t="n">
        <v>0.77</v>
      </c>
      <c r="Y221" t="n">
        <v>2</v>
      </c>
      <c r="Z221" t="n">
        <v>10</v>
      </c>
    </row>
    <row r="222">
      <c r="A222" t="n">
        <v>11</v>
      </c>
      <c r="B222" t="n">
        <v>65</v>
      </c>
      <c r="C222" t="inlineStr">
        <is>
          <t xml:space="preserve">CONCLUIDO	</t>
        </is>
      </c>
      <c r="D222" t="n">
        <v>3.0667</v>
      </c>
      <c r="E222" t="n">
        <v>32.61</v>
      </c>
      <c r="F222" t="n">
        <v>29.91</v>
      </c>
      <c r="G222" t="n">
        <v>94.45</v>
      </c>
      <c r="H222" t="n">
        <v>1.43</v>
      </c>
      <c r="I222" t="n">
        <v>19</v>
      </c>
      <c r="J222" t="n">
        <v>148.18</v>
      </c>
      <c r="K222" t="n">
        <v>46.47</v>
      </c>
      <c r="L222" t="n">
        <v>12</v>
      </c>
      <c r="M222" t="n">
        <v>17</v>
      </c>
      <c r="N222" t="n">
        <v>24.71</v>
      </c>
      <c r="O222" t="n">
        <v>18509.36</v>
      </c>
      <c r="P222" t="n">
        <v>291.51</v>
      </c>
      <c r="Q222" t="n">
        <v>772.15</v>
      </c>
      <c r="R222" t="n">
        <v>129.01</v>
      </c>
      <c r="S222" t="n">
        <v>98.14</v>
      </c>
      <c r="T222" t="n">
        <v>11476.19</v>
      </c>
      <c r="U222" t="n">
        <v>0.76</v>
      </c>
      <c r="V222" t="n">
        <v>0.86</v>
      </c>
      <c r="W222" t="n">
        <v>12.3</v>
      </c>
      <c r="X222" t="n">
        <v>0.66</v>
      </c>
      <c r="Y222" t="n">
        <v>2</v>
      </c>
      <c r="Z222" t="n">
        <v>10</v>
      </c>
    </row>
    <row r="223">
      <c r="A223" t="n">
        <v>12</v>
      </c>
      <c r="B223" t="n">
        <v>65</v>
      </c>
      <c r="C223" t="inlineStr">
        <is>
          <t xml:space="preserve">CONCLUIDO	</t>
        </is>
      </c>
      <c r="D223" t="n">
        <v>3.0773</v>
      </c>
      <c r="E223" t="n">
        <v>32.5</v>
      </c>
      <c r="F223" t="n">
        <v>29.85</v>
      </c>
      <c r="G223" t="n">
        <v>105.36</v>
      </c>
      <c r="H223" t="n">
        <v>1.54</v>
      </c>
      <c r="I223" t="n">
        <v>17</v>
      </c>
      <c r="J223" t="n">
        <v>149.56</v>
      </c>
      <c r="K223" t="n">
        <v>46.47</v>
      </c>
      <c r="L223" t="n">
        <v>13</v>
      </c>
      <c r="M223" t="n">
        <v>15</v>
      </c>
      <c r="N223" t="n">
        <v>25.1</v>
      </c>
      <c r="O223" t="n">
        <v>18680.25</v>
      </c>
      <c r="P223" t="n">
        <v>286.7</v>
      </c>
      <c r="Q223" t="n">
        <v>772.14</v>
      </c>
      <c r="R223" t="n">
        <v>127</v>
      </c>
      <c r="S223" t="n">
        <v>98.14</v>
      </c>
      <c r="T223" t="n">
        <v>10484.19</v>
      </c>
      <c r="U223" t="n">
        <v>0.77</v>
      </c>
      <c r="V223" t="n">
        <v>0.86</v>
      </c>
      <c r="W223" t="n">
        <v>12.29</v>
      </c>
      <c r="X223" t="n">
        <v>0.6</v>
      </c>
      <c r="Y223" t="n">
        <v>2</v>
      </c>
      <c r="Z223" t="n">
        <v>10</v>
      </c>
    </row>
    <row r="224">
      <c r="A224" t="n">
        <v>13</v>
      </c>
      <c r="B224" t="n">
        <v>65</v>
      </c>
      <c r="C224" t="inlineStr">
        <is>
          <t xml:space="preserve">CONCLUIDO	</t>
        </is>
      </c>
      <c r="D224" t="n">
        <v>3.0843</v>
      </c>
      <c r="E224" t="n">
        <v>32.42</v>
      </c>
      <c r="F224" t="n">
        <v>29.81</v>
      </c>
      <c r="G224" t="n">
        <v>111.77</v>
      </c>
      <c r="H224" t="n">
        <v>1.64</v>
      </c>
      <c r="I224" t="n">
        <v>16</v>
      </c>
      <c r="J224" t="n">
        <v>150.95</v>
      </c>
      <c r="K224" t="n">
        <v>46.47</v>
      </c>
      <c r="L224" t="n">
        <v>14</v>
      </c>
      <c r="M224" t="n">
        <v>14</v>
      </c>
      <c r="N224" t="n">
        <v>25.49</v>
      </c>
      <c r="O224" t="n">
        <v>18851.69</v>
      </c>
      <c r="P224" t="n">
        <v>282.57</v>
      </c>
      <c r="Q224" t="n">
        <v>772.23</v>
      </c>
      <c r="R224" t="n">
        <v>125.35</v>
      </c>
      <c r="S224" t="n">
        <v>98.14</v>
      </c>
      <c r="T224" t="n">
        <v>9662.34</v>
      </c>
      <c r="U224" t="n">
        <v>0.78</v>
      </c>
      <c r="V224" t="n">
        <v>0.86</v>
      </c>
      <c r="W224" t="n">
        <v>12.3</v>
      </c>
      <c r="X224" t="n">
        <v>0.5600000000000001</v>
      </c>
      <c r="Y224" t="n">
        <v>2</v>
      </c>
      <c r="Z224" t="n">
        <v>10</v>
      </c>
    </row>
    <row r="225">
      <c r="A225" t="n">
        <v>14</v>
      </c>
      <c r="B225" t="n">
        <v>65</v>
      </c>
      <c r="C225" t="inlineStr">
        <is>
          <t xml:space="preserve">CONCLUIDO	</t>
        </is>
      </c>
      <c r="D225" t="n">
        <v>3.0913</v>
      </c>
      <c r="E225" t="n">
        <v>32.35</v>
      </c>
      <c r="F225" t="n">
        <v>29.76</v>
      </c>
      <c r="G225" t="n">
        <v>119.04</v>
      </c>
      <c r="H225" t="n">
        <v>1.74</v>
      </c>
      <c r="I225" t="n">
        <v>15</v>
      </c>
      <c r="J225" t="n">
        <v>152.35</v>
      </c>
      <c r="K225" t="n">
        <v>46.47</v>
      </c>
      <c r="L225" t="n">
        <v>15</v>
      </c>
      <c r="M225" t="n">
        <v>13</v>
      </c>
      <c r="N225" t="n">
        <v>25.88</v>
      </c>
      <c r="O225" t="n">
        <v>19023.66</v>
      </c>
      <c r="P225" t="n">
        <v>277.22</v>
      </c>
      <c r="Q225" t="n">
        <v>772.25</v>
      </c>
      <c r="R225" t="n">
        <v>123.87</v>
      </c>
      <c r="S225" t="n">
        <v>98.14</v>
      </c>
      <c r="T225" t="n">
        <v>8929.110000000001</v>
      </c>
      <c r="U225" t="n">
        <v>0.79</v>
      </c>
      <c r="V225" t="n">
        <v>0.86</v>
      </c>
      <c r="W225" t="n">
        <v>12.29</v>
      </c>
      <c r="X225" t="n">
        <v>0.51</v>
      </c>
      <c r="Y225" t="n">
        <v>2</v>
      </c>
      <c r="Z225" t="n">
        <v>10</v>
      </c>
    </row>
    <row r="226">
      <c r="A226" t="n">
        <v>15</v>
      </c>
      <c r="B226" t="n">
        <v>65</v>
      </c>
      <c r="C226" t="inlineStr">
        <is>
          <t xml:space="preserve">CONCLUIDO	</t>
        </is>
      </c>
      <c r="D226" t="n">
        <v>3.0968</v>
      </c>
      <c r="E226" t="n">
        <v>32.29</v>
      </c>
      <c r="F226" t="n">
        <v>29.73</v>
      </c>
      <c r="G226" t="n">
        <v>127.41</v>
      </c>
      <c r="H226" t="n">
        <v>1.84</v>
      </c>
      <c r="I226" t="n">
        <v>14</v>
      </c>
      <c r="J226" t="n">
        <v>153.75</v>
      </c>
      <c r="K226" t="n">
        <v>46.47</v>
      </c>
      <c r="L226" t="n">
        <v>16</v>
      </c>
      <c r="M226" t="n">
        <v>8</v>
      </c>
      <c r="N226" t="n">
        <v>26.28</v>
      </c>
      <c r="O226" t="n">
        <v>19196.18</v>
      </c>
      <c r="P226" t="n">
        <v>273.35</v>
      </c>
      <c r="Q226" t="n">
        <v>772.21</v>
      </c>
      <c r="R226" t="n">
        <v>122.49</v>
      </c>
      <c r="S226" t="n">
        <v>98.14</v>
      </c>
      <c r="T226" t="n">
        <v>8244.889999999999</v>
      </c>
      <c r="U226" t="n">
        <v>0.8</v>
      </c>
      <c r="V226" t="n">
        <v>0.86</v>
      </c>
      <c r="W226" t="n">
        <v>12.3</v>
      </c>
      <c r="X226" t="n">
        <v>0.48</v>
      </c>
      <c r="Y226" t="n">
        <v>2</v>
      </c>
      <c r="Z226" t="n">
        <v>10</v>
      </c>
    </row>
    <row r="227">
      <c r="A227" t="n">
        <v>16</v>
      </c>
      <c r="B227" t="n">
        <v>65</v>
      </c>
      <c r="C227" t="inlineStr">
        <is>
          <t xml:space="preserve">CONCLUIDO	</t>
        </is>
      </c>
      <c r="D227" t="n">
        <v>3.1027</v>
      </c>
      <c r="E227" t="n">
        <v>32.23</v>
      </c>
      <c r="F227" t="n">
        <v>29.7</v>
      </c>
      <c r="G227" t="n">
        <v>137.06</v>
      </c>
      <c r="H227" t="n">
        <v>1.94</v>
      </c>
      <c r="I227" t="n">
        <v>13</v>
      </c>
      <c r="J227" t="n">
        <v>155.15</v>
      </c>
      <c r="K227" t="n">
        <v>46.47</v>
      </c>
      <c r="L227" t="n">
        <v>17</v>
      </c>
      <c r="M227" t="n">
        <v>0</v>
      </c>
      <c r="N227" t="n">
        <v>26.68</v>
      </c>
      <c r="O227" t="n">
        <v>19369.26</v>
      </c>
      <c r="P227" t="n">
        <v>271.8</v>
      </c>
      <c r="Q227" t="n">
        <v>772.35</v>
      </c>
      <c r="R227" t="n">
        <v>121.13</v>
      </c>
      <c r="S227" t="n">
        <v>98.14</v>
      </c>
      <c r="T227" t="n">
        <v>7567.72</v>
      </c>
      <c r="U227" t="n">
        <v>0.8100000000000001</v>
      </c>
      <c r="V227" t="n">
        <v>0.86</v>
      </c>
      <c r="W227" t="n">
        <v>12.31</v>
      </c>
      <c r="X227" t="n">
        <v>0.45</v>
      </c>
      <c r="Y227" t="n">
        <v>2</v>
      </c>
      <c r="Z227" t="n">
        <v>10</v>
      </c>
    </row>
    <row r="228">
      <c r="A228" t="n">
        <v>0</v>
      </c>
      <c r="B228" t="n">
        <v>75</v>
      </c>
      <c r="C228" t="inlineStr">
        <is>
          <t xml:space="preserve">CONCLUIDO	</t>
        </is>
      </c>
      <c r="D228" t="n">
        <v>1.7027</v>
      </c>
      <c r="E228" t="n">
        <v>58.73</v>
      </c>
      <c r="F228" t="n">
        <v>44.57</v>
      </c>
      <c r="G228" t="n">
        <v>6.87</v>
      </c>
      <c r="H228" t="n">
        <v>0.12</v>
      </c>
      <c r="I228" t="n">
        <v>389</v>
      </c>
      <c r="J228" t="n">
        <v>150.44</v>
      </c>
      <c r="K228" t="n">
        <v>49.1</v>
      </c>
      <c r="L228" t="n">
        <v>1</v>
      </c>
      <c r="M228" t="n">
        <v>387</v>
      </c>
      <c r="N228" t="n">
        <v>25.34</v>
      </c>
      <c r="O228" t="n">
        <v>18787.76</v>
      </c>
      <c r="P228" t="n">
        <v>534.0700000000001</v>
      </c>
      <c r="Q228" t="n">
        <v>775.46</v>
      </c>
      <c r="R228" t="n">
        <v>617.9</v>
      </c>
      <c r="S228" t="n">
        <v>98.14</v>
      </c>
      <c r="T228" t="n">
        <v>254074.39</v>
      </c>
      <c r="U228" t="n">
        <v>0.16</v>
      </c>
      <c r="V228" t="n">
        <v>0.58</v>
      </c>
      <c r="W228" t="n">
        <v>12.92</v>
      </c>
      <c r="X228" t="n">
        <v>15.27</v>
      </c>
      <c r="Y228" t="n">
        <v>2</v>
      </c>
      <c r="Z228" t="n">
        <v>10</v>
      </c>
    </row>
    <row r="229">
      <c r="A229" t="n">
        <v>1</v>
      </c>
      <c r="B229" t="n">
        <v>75</v>
      </c>
      <c r="C229" t="inlineStr">
        <is>
          <t xml:space="preserve">CONCLUIDO	</t>
        </is>
      </c>
      <c r="D229" t="n">
        <v>2.3824</v>
      </c>
      <c r="E229" t="n">
        <v>41.97</v>
      </c>
      <c r="F229" t="n">
        <v>35.05</v>
      </c>
      <c r="G229" t="n">
        <v>13.84</v>
      </c>
      <c r="H229" t="n">
        <v>0.23</v>
      </c>
      <c r="I229" t="n">
        <v>152</v>
      </c>
      <c r="J229" t="n">
        <v>151.83</v>
      </c>
      <c r="K229" t="n">
        <v>49.1</v>
      </c>
      <c r="L229" t="n">
        <v>2</v>
      </c>
      <c r="M229" t="n">
        <v>150</v>
      </c>
      <c r="N229" t="n">
        <v>25.73</v>
      </c>
      <c r="O229" t="n">
        <v>18959.54</v>
      </c>
      <c r="P229" t="n">
        <v>418.14</v>
      </c>
      <c r="Q229" t="n">
        <v>773.27</v>
      </c>
      <c r="R229" t="n">
        <v>299.36</v>
      </c>
      <c r="S229" t="n">
        <v>98.14</v>
      </c>
      <c r="T229" t="n">
        <v>95987.28</v>
      </c>
      <c r="U229" t="n">
        <v>0.33</v>
      </c>
      <c r="V229" t="n">
        <v>0.73</v>
      </c>
      <c r="W229" t="n">
        <v>12.54</v>
      </c>
      <c r="X229" t="n">
        <v>5.79</v>
      </c>
      <c r="Y229" t="n">
        <v>2</v>
      </c>
      <c r="Z229" t="n">
        <v>10</v>
      </c>
    </row>
    <row r="230">
      <c r="A230" t="n">
        <v>2</v>
      </c>
      <c r="B230" t="n">
        <v>75</v>
      </c>
      <c r="C230" t="inlineStr">
        <is>
          <t xml:space="preserve">CONCLUIDO	</t>
        </is>
      </c>
      <c r="D230" t="n">
        <v>2.6385</v>
      </c>
      <c r="E230" t="n">
        <v>37.9</v>
      </c>
      <c r="F230" t="n">
        <v>32.75</v>
      </c>
      <c r="G230" t="n">
        <v>20.91</v>
      </c>
      <c r="H230" t="n">
        <v>0.35</v>
      </c>
      <c r="I230" t="n">
        <v>94</v>
      </c>
      <c r="J230" t="n">
        <v>153.23</v>
      </c>
      <c r="K230" t="n">
        <v>49.1</v>
      </c>
      <c r="L230" t="n">
        <v>3</v>
      </c>
      <c r="M230" t="n">
        <v>92</v>
      </c>
      <c r="N230" t="n">
        <v>26.13</v>
      </c>
      <c r="O230" t="n">
        <v>19131.85</v>
      </c>
      <c r="P230" t="n">
        <v>387.89</v>
      </c>
      <c r="Q230" t="n">
        <v>772.83</v>
      </c>
      <c r="R230" t="n">
        <v>223.13</v>
      </c>
      <c r="S230" t="n">
        <v>98.14</v>
      </c>
      <c r="T230" t="n">
        <v>58162.38</v>
      </c>
      <c r="U230" t="n">
        <v>0.44</v>
      </c>
      <c r="V230" t="n">
        <v>0.78</v>
      </c>
      <c r="W230" t="n">
        <v>12.43</v>
      </c>
      <c r="X230" t="n">
        <v>3.49</v>
      </c>
      <c r="Y230" t="n">
        <v>2</v>
      </c>
      <c r="Z230" t="n">
        <v>10</v>
      </c>
    </row>
    <row r="231">
      <c r="A231" t="n">
        <v>3</v>
      </c>
      <c r="B231" t="n">
        <v>75</v>
      </c>
      <c r="C231" t="inlineStr">
        <is>
          <t xml:space="preserve">CONCLUIDO	</t>
        </is>
      </c>
      <c r="D231" t="n">
        <v>2.7683</v>
      </c>
      <c r="E231" t="n">
        <v>36.12</v>
      </c>
      <c r="F231" t="n">
        <v>31.77</v>
      </c>
      <c r="G231" t="n">
        <v>28.03</v>
      </c>
      <c r="H231" t="n">
        <v>0.46</v>
      </c>
      <c r="I231" t="n">
        <v>68</v>
      </c>
      <c r="J231" t="n">
        <v>154.63</v>
      </c>
      <c r="K231" t="n">
        <v>49.1</v>
      </c>
      <c r="L231" t="n">
        <v>4</v>
      </c>
      <c r="M231" t="n">
        <v>66</v>
      </c>
      <c r="N231" t="n">
        <v>26.53</v>
      </c>
      <c r="O231" t="n">
        <v>19304.72</v>
      </c>
      <c r="P231" t="n">
        <v>373.21</v>
      </c>
      <c r="Q231" t="n">
        <v>772.45</v>
      </c>
      <c r="R231" t="n">
        <v>190.32</v>
      </c>
      <c r="S231" t="n">
        <v>98.14</v>
      </c>
      <c r="T231" t="n">
        <v>41890.36</v>
      </c>
      <c r="U231" t="n">
        <v>0.52</v>
      </c>
      <c r="V231" t="n">
        <v>0.8100000000000001</v>
      </c>
      <c r="W231" t="n">
        <v>12.39</v>
      </c>
      <c r="X231" t="n">
        <v>2.52</v>
      </c>
      <c r="Y231" t="n">
        <v>2</v>
      </c>
      <c r="Z231" t="n">
        <v>10</v>
      </c>
    </row>
    <row r="232">
      <c r="A232" t="n">
        <v>4</v>
      </c>
      <c r="B232" t="n">
        <v>75</v>
      </c>
      <c r="C232" t="inlineStr">
        <is>
          <t xml:space="preserve">CONCLUIDO	</t>
        </is>
      </c>
      <c r="D232" t="n">
        <v>2.8426</v>
      </c>
      <c r="E232" t="n">
        <v>35.18</v>
      </c>
      <c r="F232" t="n">
        <v>31.25</v>
      </c>
      <c r="G232" t="n">
        <v>34.73</v>
      </c>
      <c r="H232" t="n">
        <v>0.57</v>
      </c>
      <c r="I232" t="n">
        <v>54</v>
      </c>
      <c r="J232" t="n">
        <v>156.03</v>
      </c>
      <c r="K232" t="n">
        <v>49.1</v>
      </c>
      <c r="L232" t="n">
        <v>5</v>
      </c>
      <c r="M232" t="n">
        <v>52</v>
      </c>
      <c r="N232" t="n">
        <v>26.94</v>
      </c>
      <c r="O232" t="n">
        <v>19478.15</v>
      </c>
      <c r="P232" t="n">
        <v>364.08</v>
      </c>
      <c r="Q232" t="n">
        <v>772.37</v>
      </c>
      <c r="R232" t="n">
        <v>173.67</v>
      </c>
      <c r="S232" t="n">
        <v>98.14</v>
      </c>
      <c r="T232" t="n">
        <v>33632.7</v>
      </c>
      <c r="U232" t="n">
        <v>0.57</v>
      </c>
      <c r="V232" t="n">
        <v>0.82</v>
      </c>
      <c r="W232" t="n">
        <v>12.36</v>
      </c>
      <c r="X232" t="n">
        <v>2</v>
      </c>
      <c r="Y232" t="n">
        <v>2</v>
      </c>
      <c r="Z232" t="n">
        <v>10</v>
      </c>
    </row>
    <row r="233">
      <c r="A233" t="n">
        <v>5</v>
      </c>
      <c r="B233" t="n">
        <v>75</v>
      </c>
      <c r="C233" t="inlineStr">
        <is>
          <t xml:space="preserve">CONCLUIDO	</t>
        </is>
      </c>
      <c r="D233" t="n">
        <v>2.9005</v>
      </c>
      <c r="E233" t="n">
        <v>34.48</v>
      </c>
      <c r="F233" t="n">
        <v>30.86</v>
      </c>
      <c r="G233" t="n">
        <v>42.08</v>
      </c>
      <c r="H233" t="n">
        <v>0.67</v>
      </c>
      <c r="I233" t="n">
        <v>44</v>
      </c>
      <c r="J233" t="n">
        <v>157.44</v>
      </c>
      <c r="K233" t="n">
        <v>49.1</v>
      </c>
      <c r="L233" t="n">
        <v>6</v>
      </c>
      <c r="M233" t="n">
        <v>42</v>
      </c>
      <c r="N233" t="n">
        <v>27.35</v>
      </c>
      <c r="O233" t="n">
        <v>19652.13</v>
      </c>
      <c r="P233" t="n">
        <v>356.37</v>
      </c>
      <c r="Q233" t="n">
        <v>772.34</v>
      </c>
      <c r="R233" t="n">
        <v>159.95</v>
      </c>
      <c r="S233" t="n">
        <v>98.14</v>
      </c>
      <c r="T233" t="n">
        <v>26823.78</v>
      </c>
      <c r="U233" t="n">
        <v>0.61</v>
      </c>
      <c r="V233" t="n">
        <v>0.83</v>
      </c>
      <c r="W233" t="n">
        <v>12.35</v>
      </c>
      <c r="X233" t="n">
        <v>1.6</v>
      </c>
      <c r="Y233" t="n">
        <v>2</v>
      </c>
      <c r="Z233" t="n">
        <v>10</v>
      </c>
    </row>
    <row r="234">
      <c r="A234" t="n">
        <v>6</v>
      </c>
      <c r="B234" t="n">
        <v>75</v>
      </c>
      <c r="C234" t="inlineStr">
        <is>
          <t xml:space="preserve">CONCLUIDO	</t>
        </is>
      </c>
      <c r="D234" t="n">
        <v>2.9422</v>
      </c>
      <c r="E234" t="n">
        <v>33.99</v>
      </c>
      <c r="F234" t="n">
        <v>30.58</v>
      </c>
      <c r="G234" t="n">
        <v>49.59</v>
      </c>
      <c r="H234" t="n">
        <v>0.78</v>
      </c>
      <c r="I234" t="n">
        <v>37</v>
      </c>
      <c r="J234" t="n">
        <v>158.86</v>
      </c>
      <c r="K234" t="n">
        <v>49.1</v>
      </c>
      <c r="L234" t="n">
        <v>7</v>
      </c>
      <c r="M234" t="n">
        <v>35</v>
      </c>
      <c r="N234" t="n">
        <v>27.77</v>
      </c>
      <c r="O234" t="n">
        <v>19826.68</v>
      </c>
      <c r="P234" t="n">
        <v>350.23</v>
      </c>
      <c r="Q234" t="n">
        <v>772.3099999999999</v>
      </c>
      <c r="R234" t="n">
        <v>151.18</v>
      </c>
      <c r="S234" t="n">
        <v>98.14</v>
      </c>
      <c r="T234" t="n">
        <v>22475.24</v>
      </c>
      <c r="U234" t="n">
        <v>0.65</v>
      </c>
      <c r="V234" t="n">
        <v>0.84</v>
      </c>
      <c r="W234" t="n">
        <v>12.33</v>
      </c>
      <c r="X234" t="n">
        <v>1.33</v>
      </c>
      <c r="Y234" t="n">
        <v>2</v>
      </c>
      <c r="Z234" t="n">
        <v>10</v>
      </c>
    </row>
    <row r="235">
      <c r="A235" t="n">
        <v>7</v>
      </c>
      <c r="B235" t="n">
        <v>75</v>
      </c>
      <c r="C235" t="inlineStr">
        <is>
          <t xml:space="preserve">CONCLUIDO	</t>
        </is>
      </c>
      <c r="D235" t="n">
        <v>2.9727</v>
      </c>
      <c r="E235" t="n">
        <v>33.64</v>
      </c>
      <c r="F235" t="n">
        <v>30.39</v>
      </c>
      <c r="G235" t="n">
        <v>56.97</v>
      </c>
      <c r="H235" t="n">
        <v>0.88</v>
      </c>
      <c r="I235" t="n">
        <v>32</v>
      </c>
      <c r="J235" t="n">
        <v>160.28</v>
      </c>
      <c r="K235" t="n">
        <v>49.1</v>
      </c>
      <c r="L235" t="n">
        <v>8</v>
      </c>
      <c r="M235" t="n">
        <v>30</v>
      </c>
      <c r="N235" t="n">
        <v>28.19</v>
      </c>
      <c r="O235" t="n">
        <v>20001.93</v>
      </c>
      <c r="P235" t="n">
        <v>344.75</v>
      </c>
      <c r="Q235" t="n">
        <v>772.13</v>
      </c>
      <c r="R235" t="n">
        <v>144.41</v>
      </c>
      <c r="S235" t="n">
        <v>98.14</v>
      </c>
      <c r="T235" t="n">
        <v>19112.43</v>
      </c>
      <c r="U235" t="n">
        <v>0.68</v>
      </c>
      <c r="V235" t="n">
        <v>0.84</v>
      </c>
      <c r="W235" t="n">
        <v>12.33</v>
      </c>
      <c r="X235" t="n">
        <v>1.14</v>
      </c>
      <c r="Y235" t="n">
        <v>2</v>
      </c>
      <c r="Z235" t="n">
        <v>10</v>
      </c>
    </row>
    <row r="236">
      <c r="A236" t="n">
        <v>8</v>
      </c>
      <c r="B236" t="n">
        <v>75</v>
      </c>
      <c r="C236" t="inlineStr">
        <is>
          <t xml:space="preserve">CONCLUIDO	</t>
        </is>
      </c>
      <c r="D236" t="n">
        <v>2.9889</v>
      </c>
      <c r="E236" t="n">
        <v>33.46</v>
      </c>
      <c r="F236" t="n">
        <v>30.3</v>
      </c>
      <c r="G236" t="n">
        <v>62.68</v>
      </c>
      <c r="H236" t="n">
        <v>0.99</v>
      </c>
      <c r="I236" t="n">
        <v>29</v>
      </c>
      <c r="J236" t="n">
        <v>161.71</v>
      </c>
      <c r="K236" t="n">
        <v>49.1</v>
      </c>
      <c r="L236" t="n">
        <v>9</v>
      </c>
      <c r="M236" t="n">
        <v>27</v>
      </c>
      <c r="N236" t="n">
        <v>28.61</v>
      </c>
      <c r="O236" t="n">
        <v>20177.64</v>
      </c>
      <c r="P236" t="n">
        <v>340.41</v>
      </c>
      <c r="Q236" t="n">
        <v>772.26</v>
      </c>
      <c r="R236" t="n">
        <v>141.18</v>
      </c>
      <c r="S236" t="n">
        <v>98.14</v>
      </c>
      <c r="T236" t="n">
        <v>17512.57</v>
      </c>
      <c r="U236" t="n">
        <v>0.7</v>
      </c>
      <c r="V236" t="n">
        <v>0.85</v>
      </c>
      <c r="W236" t="n">
        <v>12.33</v>
      </c>
      <c r="X236" t="n">
        <v>1.05</v>
      </c>
      <c r="Y236" t="n">
        <v>2</v>
      </c>
      <c r="Z236" t="n">
        <v>10</v>
      </c>
    </row>
    <row r="237">
      <c r="A237" t="n">
        <v>9</v>
      </c>
      <c r="B237" t="n">
        <v>75</v>
      </c>
      <c r="C237" t="inlineStr">
        <is>
          <t xml:space="preserve">CONCLUIDO	</t>
        </is>
      </c>
      <c r="D237" t="n">
        <v>3.0064</v>
      </c>
      <c r="E237" t="n">
        <v>33.26</v>
      </c>
      <c r="F237" t="n">
        <v>30.19</v>
      </c>
      <c r="G237" t="n">
        <v>69.67</v>
      </c>
      <c r="H237" t="n">
        <v>1.09</v>
      </c>
      <c r="I237" t="n">
        <v>26</v>
      </c>
      <c r="J237" t="n">
        <v>163.13</v>
      </c>
      <c r="K237" t="n">
        <v>49.1</v>
      </c>
      <c r="L237" t="n">
        <v>10</v>
      </c>
      <c r="M237" t="n">
        <v>24</v>
      </c>
      <c r="N237" t="n">
        <v>29.04</v>
      </c>
      <c r="O237" t="n">
        <v>20353.94</v>
      </c>
      <c r="P237" t="n">
        <v>336.24</v>
      </c>
      <c r="Q237" t="n">
        <v>772.27</v>
      </c>
      <c r="R237" t="n">
        <v>138.22</v>
      </c>
      <c r="S237" t="n">
        <v>98.14</v>
      </c>
      <c r="T237" t="n">
        <v>16049.12</v>
      </c>
      <c r="U237" t="n">
        <v>0.71</v>
      </c>
      <c r="V237" t="n">
        <v>0.85</v>
      </c>
      <c r="W237" t="n">
        <v>12.31</v>
      </c>
      <c r="X237" t="n">
        <v>0.9399999999999999</v>
      </c>
      <c r="Y237" t="n">
        <v>2</v>
      </c>
      <c r="Z237" t="n">
        <v>10</v>
      </c>
    </row>
    <row r="238">
      <c r="A238" t="n">
        <v>10</v>
      </c>
      <c r="B238" t="n">
        <v>75</v>
      </c>
      <c r="C238" t="inlineStr">
        <is>
          <t xml:space="preserve">CONCLUIDO	</t>
        </is>
      </c>
      <c r="D238" t="n">
        <v>3.0264</v>
      </c>
      <c r="E238" t="n">
        <v>33.04</v>
      </c>
      <c r="F238" t="n">
        <v>30.06</v>
      </c>
      <c r="G238" t="n">
        <v>78.43000000000001</v>
      </c>
      <c r="H238" t="n">
        <v>1.18</v>
      </c>
      <c r="I238" t="n">
        <v>23</v>
      </c>
      <c r="J238" t="n">
        <v>164.57</v>
      </c>
      <c r="K238" t="n">
        <v>49.1</v>
      </c>
      <c r="L238" t="n">
        <v>11</v>
      </c>
      <c r="M238" t="n">
        <v>21</v>
      </c>
      <c r="N238" t="n">
        <v>29.47</v>
      </c>
      <c r="O238" t="n">
        <v>20530.82</v>
      </c>
      <c r="P238" t="n">
        <v>332.12</v>
      </c>
      <c r="Q238" t="n">
        <v>772.23</v>
      </c>
      <c r="R238" t="n">
        <v>134</v>
      </c>
      <c r="S238" t="n">
        <v>98.14</v>
      </c>
      <c r="T238" t="n">
        <v>13951.91</v>
      </c>
      <c r="U238" t="n">
        <v>0.73</v>
      </c>
      <c r="V238" t="n">
        <v>0.85</v>
      </c>
      <c r="W238" t="n">
        <v>12.31</v>
      </c>
      <c r="X238" t="n">
        <v>0.8100000000000001</v>
      </c>
      <c r="Y238" t="n">
        <v>2</v>
      </c>
      <c r="Z238" t="n">
        <v>10</v>
      </c>
    </row>
    <row r="239">
      <c r="A239" t="n">
        <v>11</v>
      </c>
      <c r="B239" t="n">
        <v>75</v>
      </c>
      <c r="C239" t="inlineStr">
        <is>
          <t xml:space="preserve">CONCLUIDO	</t>
        </is>
      </c>
      <c r="D239" t="n">
        <v>3.0409</v>
      </c>
      <c r="E239" t="n">
        <v>32.88</v>
      </c>
      <c r="F239" t="n">
        <v>29.97</v>
      </c>
      <c r="G239" t="n">
        <v>85.62</v>
      </c>
      <c r="H239" t="n">
        <v>1.28</v>
      </c>
      <c r="I239" t="n">
        <v>21</v>
      </c>
      <c r="J239" t="n">
        <v>166.01</v>
      </c>
      <c r="K239" t="n">
        <v>49.1</v>
      </c>
      <c r="L239" t="n">
        <v>12</v>
      </c>
      <c r="M239" t="n">
        <v>19</v>
      </c>
      <c r="N239" t="n">
        <v>29.91</v>
      </c>
      <c r="O239" t="n">
        <v>20708.3</v>
      </c>
      <c r="P239" t="n">
        <v>327.97</v>
      </c>
      <c r="Q239" t="n">
        <v>772.3200000000001</v>
      </c>
      <c r="R239" t="n">
        <v>130.61</v>
      </c>
      <c r="S239" t="n">
        <v>98.14</v>
      </c>
      <c r="T239" t="n">
        <v>12266.15</v>
      </c>
      <c r="U239" t="n">
        <v>0.75</v>
      </c>
      <c r="V239" t="n">
        <v>0.86</v>
      </c>
      <c r="W239" t="n">
        <v>12.3</v>
      </c>
      <c r="X239" t="n">
        <v>0.72</v>
      </c>
      <c r="Y239" t="n">
        <v>2</v>
      </c>
      <c r="Z239" t="n">
        <v>10</v>
      </c>
    </row>
    <row r="240">
      <c r="A240" t="n">
        <v>12</v>
      </c>
      <c r="B240" t="n">
        <v>75</v>
      </c>
      <c r="C240" t="inlineStr">
        <is>
          <t xml:space="preserve">CONCLUIDO	</t>
        </is>
      </c>
      <c r="D240" t="n">
        <v>3.0501</v>
      </c>
      <c r="E240" t="n">
        <v>32.79</v>
      </c>
      <c r="F240" t="n">
        <v>29.93</v>
      </c>
      <c r="G240" t="n">
        <v>94.51000000000001</v>
      </c>
      <c r="H240" t="n">
        <v>1.38</v>
      </c>
      <c r="I240" t="n">
        <v>19</v>
      </c>
      <c r="J240" t="n">
        <v>167.45</v>
      </c>
      <c r="K240" t="n">
        <v>49.1</v>
      </c>
      <c r="L240" t="n">
        <v>13</v>
      </c>
      <c r="M240" t="n">
        <v>17</v>
      </c>
      <c r="N240" t="n">
        <v>30.36</v>
      </c>
      <c r="O240" t="n">
        <v>20886.38</v>
      </c>
      <c r="P240" t="n">
        <v>323.79</v>
      </c>
      <c r="Q240" t="n">
        <v>772.2</v>
      </c>
      <c r="R240" t="n">
        <v>129.14</v>
      </c>
      <c r="S240" t="n">
        <v>98.14</v>
      </c>
      <c r="T240" t="n">
        <v>11543.59</v>
      </c>
      <c r="U240" t="n">
        <v>0.76</v>
      </c>
      <c r="V240" t="n">
        <v>0.86</v>
      </c>
      <c r="W240" t="n">
        <v>12.31</v>
      </c>
      <c r="X240" t="n">
        <v>0.68</v>
      </c>
      <c r="Y240" t="n">
        <v>2</v>
      </c>
      <c r="Z240" t="n">
        <v>10</v>
      </c>
    </row>
    <row r="241">
      <c r="A241" t="n">
        <v>13</v>
      </c>
      <c r="B241" t="n">
        <v>75</v>
      </c>
      <c r="C241" t="inlineStr">
        <is>
          <t xml:space="preserve">CONCLUIDO	</t>
        </is>
      </c>
      <c r="D241" t="n">
        <v>3.0564</v>
      </c>
      <c r="E241" t="n">
        <v>32.72</v>
      </c>
      <c r="F241" t="n">
        <v>29.89</v>
      </c>
      <c r="G241" t="n">
        <v>99.64</v>
      </c>
      <c r="H241" t="n">
        <v>1.47</v>
      </c>
      <c r="I241" t="n">
        <v>18</v>
      </c>
      <c r="J241" t="n">
        <v>168.9</v>
      </c>
      <c r="K241" t="n">
        <v>49.1</v>
      </c>
      <c r="L241" t="n">
        <v>14</v>
      </c>
      <c r="M241" t="n">
        <v>16</v>
      </c>
      <c r="N241" t="n">
        <v>30.81</v>
      </c>
      <c r="O241" t="n">
        <v>21065.06</v>
      </c>
      <c r="P241" t="n">
        <v>320.74</v>
      </c>
      <c r="Q241" t="n">
        <v>772.1900000000001</v>
      </c>
      <c r="R241" t="n">
        <v>128.06</v>
      </c>
      <c r="S241" t="n">
        <v>98.14</v>
      </c>
      <c r="T241" t="n">
        <v>11007.32</v>
      </c>
      <c r="U241" t="n">
        <v>0.77</v>
      </c>
      <c r="V241" t="n">
        <v>0.86</v>
      </c>
      <c r="W241" t="n">
        <v>12.31</v>
      </c>
      <c r="X241" t="n">
        <v>0.64</v>
      </c>
      <c r="Y241" t="n">
        <v>2</v>
      </c>
      <c r="Z241" t="n">
        <v>10</v>
      </c>
    </row>
    <row r="242">
      <c r="A242" t="n">
        <v>14</v>
      </c>
      <c r="B242" t="n">
        <v>75</v>
      </c>
      <c r="C242" t="inlineStr">
        <is>
          <t xml:space="preserve">CONCLUIDO	</t>
        </is>
      </c>
      <c r="D242" t="n">
        <v>3.0702</v>
      </c>
      <c r="E242" t="n">
        <v>32.57</v>
      </c>
      <c r="F242" t="n">
        <v>29.81</v>
      </c>
      <c r="G242" t="n">
        <v>111.77</v>
      </c>
      <c r="H242" t="n">
        <v>1.56</v>
      </c>
      <c r="I242" t="n">
        <v>16</v>
      </c>
      <c r="J242" t="n">
        <v>170.35</v>
      </c>
      <c r="K242" t="n">
        <v>49.1</v>
      </c>
      <c r="L242" t="n">
        <v>15</v>
      </c>
      <c r="M242" t="n">
        <v>14</v>
      </c>
      <c r="N242" t="n">
        <v>31.26</v>
      </c>
      <c r="O242" t="n">
        <v>21244.37</v>
      </c>
      <c r="P242" t="n">
        <v>314.32</v>
      </c>
      <c r="Q242" t="n">
        <v>772.17</v>
      </c>
      <c r="R242" t="n">
        <v>125.28</v>
      </c>
      <c r="S242" t="n">
        <v>98.14</v>
      </c>
      <c r="T242" t="n">
        <v>9626.58</v>
      </c>
      <c r="U242" t="n">
        <v>0.78</v>
      </c>
      <c r="V242" t="n">
        <v>0.86</v>
      </c>
      <c r="W242" t="n">
        <v>12.3</v>
      </c>
      <c r="X242" t="n">
        <v>0.5600000000000001</v>
      </c>
      <c r="Y242" t="n">
        <v>2</v>
      </c>
      <c r="Z242" t="n">
        <v>10</v>
      </c>
    </row>
    <row r="243">
      <c r="A243" t="n">
        <v>15</v>
      </c>
      <c r="B243" t="n">
        <v>75</v>
      </c>
      <c r="C243" t="inlineStr">
        <is>
          <t xml:space="preserve">CONCLUIDO	</t>
        </is>
      </c>
      <c r="D243" t="n">
        <v>3.0763</v>
      </c>
      <c r="E243" t="n">
        <v>32.51</v>
      </c>
      <c r="F243" t="n">
        <v>29.77</v>
      </c>
      <c r="G243" t="n">
        <v>119.09</v>
      </c>
      <c r="H243" t="n">
        <v>1.65</v>
      </c>
      <c r="I243" t="n">
        <v>15</v>
      </c>
      <c r="J243" t="n">
        <v>171.81</v>
      </c>
      <c r="K243" t="n">
        <v>49.1</v>
      </c>
      <c r="L243" t="n">
        <v>16</v>
      </c>
      <c r="M243" t="n">
        <v>13</v>
      </c>
      <c r="N243" t="n">
        <v>31.72</v>
      </c>
      <c r="O243" t="n">
        <v>21424.29</v>
      </c>
      <c r="P243" t="n">
        <v>311.25</v>
      </c>
      <c r="Q243" t="n">
        <v>772.1900000000001</v>
      </c>
      <c r="R243" t="n">
        <v>124.34</v>
      </c>
      <c r="S243" t="n">
        <v>98.14</v>
      </c>
      <c r="T243" t="n">
        <v>9164.940000000001</v>
      </c>
      <c r="U243" t="n">
        <v>0.79</v>
      </c>
      <c r="V243" t="n">
        <v>0.86</v>
      </c>
      <c r="W243" t="n">
        <v>12.29</v>
      </c>
      <c r="X243" t="n">
        <v>0.52</v>
      </c>
      <c r="Y243" t="n">
        <v>2</v>
      </c>
      <c r="Z243" t="n">
        <v>10</v>
      </c>
    </row>
    <row r="244">
      <c r="A244" t="n">
        <v>16</v>
      </c>
      <c r="B244" t="n">
        <v>75</v>
      </c>
      <c r="C244" t="inlineStr">
        <is>
          <t xml:space="preserve">CONCLUIDO	</t>
        </is>
      </c>
      <c r="D244" t="n">
        <v>3.0828</v>
      </c>
      <c r="E244" t="n">
        <v>32.44</v>
      </c>
      <c r="F244" t="n">
        <v>29.73</v>
      </c>
      <c r="G244" t="n">
        <v>127.43</v>
      </c>
      <c r="H244" t="n">
        <v>1.74</v>
      </c>
      <c r="I244" t="n">
        <v>14</v>
      </c>
      <c r="J244" t="n">
        <v>173.28</v>
      </c>
      <c r="K244" t="n">
        <v>49.1</v>
      </c>
      <c r="L244" t="n">
        <v>17</v>
      </c>
      <c r="M244" t="n">
        <v>12</v>
      </c>
      <c r="N244" t="n">
        <v>32.18</v>
      </c>
      <c r="O244" t="n">
        <v>21604.83</v>
      </c>
      <c r="P244" t="n">
        <v>307.3</v>
      </c>
      <c r="Q244" t="n">
        <v>772.17</v>
      </c>
      <c r="R244" t="n">
        <v>122.9</v>
      </c>
      <c r="S244" t="n">
        <v>98.14</v>
      </c>
      <c r="T244" t="n">
        <v>8447.549999999999</v>
      </c>
      <c r="U244" t="n">
        <v>0.8</v>
      </c>
      <c r="V244" t="n">
        <v>0.86</v>
      </c>
      <c r="W244" t="n">
        <v>12.29</v>
      </c>
      <c r="X244" t="n">
        <v>0.49</v>
      </c>
      <c r="Y244" t="n">
        <v>2</v>
      </c>
      <c r="Z244" t="n">
        <v>10</v>
      </c>
    </row>
    <row r="245">
      <c r="A245" t="n">
        <v>17</v>
      </c>
      <c r="B245" t="n">
        <v>75</v>
      </c>
      <c r="C245" t="inlineStr">
        <is>
          <t xml:space="preserve">CONCLUIDO	</t>
        </is>
      </c>
      <c r="D245" t="n">
        <v>3.0911</v>
      </c>
      <c r="E245" t="n">
        <v>32.35</v>
      </c>
      <c r="F245" t="n">
        <v>29.68</v>
      </c>
      <c r="G245" t="n">
        <v>136.97</v>
      </c>
      <c r="H245" t="n">
        <v>1.83</v>
      </c>
      <c r="I245" t="n">
        <v>13</v>
      </c>
      <c r="J245" t="n">
        <v>174.75</v>
      </c>
      <c r="K245" t="n">
        <v>49.1</v>
      </c>
      <c r="L245" t="n">
        <v>18</v>
      </c>
      <c r="M245" t="n">
        <v>11</v>
      </c>
      <c r="N245" t="n">
        <v>32.65</v>
      </c>
      <c r="O245" t="n">
        <v>21786.02</v>
      </c>
      <c r="P245" t="n">
        <v>301.36</v>
      </c>
      <c r="Q245" t="n">
        <v>772.09</v>
      </c>
      <c r="R245" t="n">
        <v>120.96</v>
      </c>
      <c r="S245" t="n">
        <v>98.14</v>
      </c>
      <c r="T245" t="n">
        <v>7484.42</v>
      </c>
      <c r="U245" t="n">
        <v>0.8100000000000001</v>
      </c>
      <c r="V245" t="n">
        <v>0.86</v>
      </c>
      <c r="W245" t="n">
        <v>12.29</v>
      </c>
      <c r="X245" t="n">
        <v>0.43</v>
      </c>
      <c r="Y245" t="n">
        <v>2</v>
      </c>
      <c r="Z245" t="n">
        <v>10</v>
      </c>
    </row>
    <row r="246">
      <c r="A246" t="n">
        <v>18</v>
      </c>
      <c r="B246" t="n">
        <v>75</v>
      </c>
      <c r="C246" t="inlineStr">
        <is>
          <t xml:space="preserve">CONCLUIDO	</t>
        </is>
      </c>
      <c r="D246" t="n">
        <v>3.0884</v>
      </c>
      <c r="E246" t="n">
        <v>32.38</v>
      </c>
      <c r="F246" t="n">
        <v>29.71</v>
      </c>
      <c r="G246" t="n">
        <v>137.1</v>
      </c>
      <c r="H246" t="n">
        <v>1.91</v>
      </c>
      <c r="I246" t="n">
        <v>13</v>
      </c>
      <c r="J246" t="n">
        <v>176.22</v>
      </c>
      <c r="K246" t="n">
        <v>49.1</v>
      </c>
      <c r="L246" t="n">
        <v>19</v>
      </c>
      <c r="M246" t="n">
        <v>10</v>
      </c>
      <c r="N246" t="n">
        <v>33.13</v>
      </c>
      <c r="O246" t="n">
        <v>21967.84</v>
      </c>
      <c r="P246" t="n">
        <v>301.58</v>
      </c>
      <c r="Q246" t="n">
        <v>772.1799999999999</v>
      </c>
      <c r="R246" t="n">
        <v>121.96</v>
      </c>
      <c r="S246" t="n">
        <v>98.14</v>
      </c>
      <c r="T246" t="n">
        <v>7984.85</v>
      </c>
      <c r="U246" t="n">
        <v>0.8</v>
      </c>
      <c r="V246" t="n">
        <v>0.86</v>
      </c>
      <c r="W246" t="n">
        <v>12.3</v>
      </c>
      <c r="X246" t="n">
        <v>0.46</v>
      </c>
      <c r="Y246" t="n">
        <v>2</v>
      </c>
      <c r="Z246" t="n">
        <v>10</v>
      </c>
    </row>
    <row r="247">
      <c r="A247" t="n">
        <v>19</v>
      </c>
      <c r="B247" t="n">
        <v>75</v>
      </c>
      <c r="C247" t="inlineStr">
        <is>
          <t xml:space="preserve">CONCLUIDO	</t>
        </is>
      </c>
      <c r="D247" t="n">
        <v>3.0958</v>
      </c>
      <c r="E247" t="n">
        <v>32.3</v>
      </c>
      <c r="F247" t="n">
        <v>29.66</v>
      </c>
      <c r="G247" t="n">
        <v>148.29</v>
      </c>
      <c r="H247" t="n">
        <v>2</v>
      </c>
      <c r="I247" t="n">
        <v>12</v>
      </c>
      <c r="J247" t="n">
        <v>177.7</v>
      </c>
      <c r="K247" t="n">
        <v>49.1</v>
      </c>
      <c r="L247" t="n">
        <v>20</v>
      </c>
      <c r="M247" t="n">
        <v>8</v>
      </c>
      <c r="N247" t="n">
        <v>33.61</v>
      </c>
      <c r="O247" t="n">
        <v>22150.3</v>
      </c>
      <c r="P247" t="n">
        <v>296.69</v>
      </c>
      <c r="Q247" t="n">
        <v>772.1</v>
      </c>
      <c r="R247" t="n">
        <v>120.41</v>
      </c>
      <c r="S247" t="n">
        <v>98.14</v>
      </c>
      <c r="T247" t="n">
        <v>7215.07</v>
      </c>
      <c r="U247" t="n">
        <v>0.82</v>
      </c>
      <c r="V247" t="n">
        <v>0.87</v>
      </c>
      <c r="W247" t="n">
        <v>12.29</v>
      </c>
      <c r="X247" t="n">
        <v>0.41</v>
      </c>
      <c r="Y247" t="n">
        <v>2</v>
      </c>
      <c r="Z247" t="n">
        <v>10</v>
      </c>
    </row>
    <row r="248">
      <c r="A248" t="n">
        <v>20</v>
      </c>
      <c r="B248" t="n">
        <v>75</v>
      </c>
      <c r="C248" t="inlineStr">
        <is>
          <t xml:space="preserve">CONCLUIDO	</t>
        </is>
      </c>
      <c r="D248" t="n">
        <v>3.0956</v>
      </c>
      <c r="E248" t="n">
        <v>32.3</v>
      </c>
      <c r="F248" t="n">
        <v>29.66</v>
      </c>
      <c r="G248" t="n">
        <v>148.3</v>
      </c>
      <c r="H248" t="n">
        <v>2.08</v>
      </c>
      <c r="I248" t="n">
        <v>12</v>
      </c>
      <c r="J248" t="n">
        <v>179.18</v>
      </c>
      <c r="K248" t="n">
        <v>49.1</v>
      </c>
      <c r="L248" t="n">
        <v>21</v>
      </c>
      <c r="M248" t="n">
        <v>2</v>
      </c>
      <c r="N248" t="n">
        <v>34.09</v>
      </c>
      <c r="O248" t="n">
        <v>22333.43</v>
      </c>
      <c r="P248" t="n">
        <v>297.1</v>
      </c>
      <c r="Q248" t="n">
        <v>772.21</v>
      </c>
      <c r="R248" t="n">
        <v>120.2</v>
      </c>
      <c r="S248" t="n">
        <v>98.14</v>
      </c>
      <c r="T248" t="n">
        <v>7108.9</v>
      </c>
      <c r="U248" t="n">
        <v>0.82</v>
      </c>
      <c r="V248" t="n">
        <v>0.87</v>
      </c>
      <c r="W248" t="n">
        <v>12.3</v>
      </c>
      <c r="X248" t="n">
        <v>0.41</v>
      </c>
      <c r="Y248" t="n">
        <v>2</v>
      </c>
      <c r="Z248" t="n">
        <v>10</v>
      </c>
    </row>
    <row r="249">
      <c r="A249" t="n">
        <v>21</v>
      </c>
      <c r="B249" t="n">
        <v>75</v>
      </c>
      <c r="C249" t="inlineStr">
        <is>
          <t xml:space="preserve">CONCLUIDO	</t>
        </is>
      </c>
      <c r="D249" t="n">
        <v>3.094</v>
      </c>
      <c r="E249" t="n">
        <v>32.32</v>
      </c>
      <c r="F249" t="n">
        <v>29.68</v>
      </c>
      <c r="G249" t="n">
        <v>148.39</v>
      </c>
      <c r="H249" t="n">
        <v>2.16</v>
      </c>
      <c r="I249" t="n">
        <v>12</v>
      </c>
      <c r="J249" t="n">
        <v>180.67</v>
      </c>
      <c r="K249" t="n">
        <v>49.1</v>
      </c>
      <c r="L249" t="n">
        <v>22</v>
      </c>
      <c r="M249" t="n">
        <v>0</v>
      </c>
      <c r="N249" t="n">
        <v>34.58</v>
      </c>
      <c r="O249" t="n">
        <v>22517.21</v>
      </c>
      <c r="P249" t="n">
        <v>298.9</v>
      </c>
      <c r="Q249" t="n">
        <v>772.21</v>
      </c>
      <c r="R249" t="n">
        <v>120.45</v>
      </c>
      <c r="S249" t="n">
        <v>98.14</v>
      </c>
      <c r="T249" t="n">
        <v>7232.72</v>
      </c>
      <c r="U249" t="n">
        <v>0.8100000000000001</v>
      </c>
      <c r="V249" t="n">
        <v>0.86</v>
      </c>
      <c r="W249" t="n">
        <v>12.31</v>
      </c>
      <c r="X249" t="n">
        <v>0.43</v>
      </c>
      <c r="Y249" t="n">
        <v>2</v>
      </c>
      <c r="Z249" t="n">
        <v>10</v>
      </c>
    </row>
    <row r="250">
      <c r="A250" t="n">
        <v>0</v>
      </c>
      <c r="B250" t="n">
        <v>95</v>
      </c>
      <c r="C250" t="inlineStr">
        <is>
          <t xml:space="preserve">CONCLUIDO	</t>
        </is>
      </c>
      <c r="D250" t="n">
        <v>1.4413</v>
      </c>
      <c r="E250" t="n">
        <v>69.38</v>
      </c>
      <c r="F250" t="n">
        <v>48.75</v>
      </c>
      <c r="G250" t="n">
        <v>5.99</v>
      </c>
      <c r="H250" t="n">
        <v>0.1</v>
      </c>
      <c r="I250" t="n">
        <v>488</v>
      </c>
      <c r="J250" t="n">
        <v>185.69</v>
      </c>
      <c r="K250" t="n">
        <v>53.44</v>
      </c>
      <c r="L250" t="n">
        <v>1</v>
      </c>
      <c r="M250" t="n">
        <v>486</v>
      </c>
      <c r="N250" t="n">
        <v>36.26</v>
      </c>
      <c r="O250" t="n">
        <v>23136.14</v>
      </c>
      <c r="P250" t="n">
        <v>668.33</v>
      </c>
      <c r="Q250" t="n">
        <v>776.2</v>
      </c>
      <c r="R250" t="n">
        <v>757.74</v>
      </c>
      <c r="S250" t="n">
        <v>98.14</v>
      </c>
      <c r="T250" t="n">
        <v>323499.95</v>
      </c>
      <c r="U250" t="n">
        <v>0.13</v>
      </c>
      <c r="V250" t="n">
        <v>0.53</v>
      </c>
      <c r="W250" t="n">
        <v>13.08</v>
      </c>
      <c r="X250" t="n">
        <v>19.44</v>
      </c>
      <c r="Y250" t="n">
        <v>2</v>
      </c>
      <c r="Z250" t="n">
        <v>10</v>
      </c>
    </row>
    <row r="251">
      <c r="A251" t="n">
        <v>1</v>
      </c>
      <c r="B251" t="n">
        <v>95</v>
      </c>
      <c r="C251" t="inlineStr">
        <is>
          <t xml:space="preserve">CONCLUIDO	</t>
        </is>
      </c>
      <c r="D251" t="n">
        <v>2.213</v>
      </c>
      <c r="E251" t="n">
        <v>45.19</v>
      </c>
      <c r="F251" t="n">
        <v>36.06</v>
      </c>
      <c r="G251" t="n">
        <v>12.09</v>
      </c>
      <c r="H251" t="n">
        <v>0.19</v>
      </c>
      <c r="I251" t="n">
        <v>179</v>
      </c>
      <c r="J251" t="n">
        <v>187.21</v>
      </c>
      <c r="K251" t="n">
        <v>53.44</v>
      </c>
      <c r="L251" t="n">
        <v>2</v>
      </c>
      <c r="M251" t="n">
        <v>177</v>
      </c>
      <c r="N251" t="n">
        <v>36.77</v>
      </c>
      <c r="O251" t="n">
        <v>23322.88</v>
      </c>
      <c r="P251" t="n">
        <v>493.67</v>
      </c>
      <c r="Q251" t="n">
        <v>773.28</v>
      </c>
      <c r="R251" t="n">
        <v>333.22</v>
      </c>
      <c r="S251" t="n">
        <v>98.14</v>
      </c>
      <c r="T251" t="n">
        <v>112784.14</v>
      </c>
      <c r="U251" t="n">
        <v>0.29</v>
      </c>
      <c r="V251" t="n">
        <v>0.71</v>
      </c>
      <c r="W251" t="n">
        <v>12.57</v>
      </c>
      <c r="X251" t="n">
        <v>6.79</v>
      </c>
      <c r="Y251" t="n">
        <v>2</v>
      </c>
      <c r="Z251" t="n">
        <v>10</v>
      </c>
    </row>
    <row r="252">
      <c r="A252" t="n">
        <v>2</v>
      </c>
      <c r="B252" t="n">
        <v>95</v>
      </c>
      <c r="C252" t="inlineStr">
        <is>
          <t xml:space="preserve">CONCLUIDO	</t>
        </is>
      </c>
      <c r="D252" t="n">
        <v>2.4965</v>
      </c>
      <c r="E252" t="n">
        <v>40.06</v>
      </c>
      <c r="F252" t="n">
        <v>33.46</v>
      </c>
      <c r="G252" t="n">
        <v>18.08</v>
      </c>
      <c r="H252" t="n">
        <v>0.28</v>
      </c>
      <c r="I252" t="n">
        <v>111</v>
      </c>
      <c r="J252" t="n">
        <v>188.73</v>
      </c>
      <c r="K252" t="n">
        <v>53.44</v>
      </c>
      <c r="L252" t="n">
        <v>3</v>
      </c>
      <c r="M252" t="n">
        <v>109</v>
      </c>
      <c r="N252" t="n">
        <v>37.29</v>
      </c>
      <c r="O252" t="n">
        <v>23510.33</v>
      </c>
      <c r="P252" t="n">
        <v>456.19</v>
      </c>
      <c r="Q252" t="n">
        <v>772.74</v>
      </c>
      <c r="R252" t="n">
        <v>246.7</v>
      </c>
      <c r="S252" t="n">
        <v>98.14</v>
      </c>
      <c r="T252" t="n">
        <v>69861.53</v>
      </c>
      <c r="U252" t="n">
        <v>0.4</v>
      </c>
      <c r="V252" t="n">
        <v>0.77</v>
      </c>
      <c r="W252" t="n">
        <v>12.46</v>
      </c>
      <c r="X252" t="n">
        <v>4.2</v>
      </c>
      <c r="Y252" t="n">
        <v>2</v>
      </c>
      <c r="Z252" t="n">
        <v>10</v>
      </c>
    </row>
    <row r="253">
      <c r="A253" t="n">
        <v>3</v>
      </c>
      <c r="B253" t="n">
        <v>95</v>
      </c>
      <c r="C253" t="inlineStr">
        <is>
          <t xml:space="preserve">CONCLUIDO	</t>
        </is>
      </c>
      <c r="D253" t="n">
        <v>2.6535</v>
      </c>
      <c r="E253" t="n">
        <v>37.69</v>
      </c>
      <c r="F253" t="n">
        <v>32.24</v>
      </c>
      <c r="G253" t="n">
        <v>24.18</v>
      </c>
      <c r="H253" t="n">
        <v>0.37</v>
      </c>
      <c r="I253" t="n">
        <v>80</v>
      </c>
      <c r="J253" t="n">
        <v>190.25</v>
      </c>
      <c r="K253" t="n">
        <v>53.44</v>
      </c>
      <c r="L253" t="n">
        <v>4</v>
      </c>
      <c r="M253" t="n">
        <v>78</v>
      </c>
      <c r="N253" t="n">
        <v>37.82</v>
      </c>
      <c r="O253" t="n">
        <v>23698.48</v>
      </c>
      <c r="P253" t="n">
        <v>437.57</v>
      </c>
      <c r="Q253" t="n">
        <v>772.5700000000001</v>
      </c>
      <c r="R253" t="n">
        <v>206.42</v>
      </c>
      <c r="S253" t="n">
        <v>98.14</v>
      </c>
      <c r="T253" t="n">
        <v>49880.7</v>
      </c>
      <c r="U253" t="n">
        <v>0.48</v>
      </c>
      <c r="V253" t="n">
        <v>0.8</v>
      </c>
      <c r="W253" t="n">
        <v>12.4</v>
      </c>
      <c r="X253" t="n">
        <v>2.98</v>
      </c>
      <c r="Y253" t="n">
        <v>2</v>
      </c>
      <c r="Z253" t="n">
        <v>10</v>
      </c>
    </row>
    <row r="254">
      <c r="A254" t="n">
        <v>4</v>
      </c>
      <c r="B254" t="n">
        <v>95</v>
      </c>
      <c r="C254" t="inlineStr">
        <is>
          <t xml:space="preserve">CONCLUIDO	</t>
        </is>
      </c>
      <c r="D254" t="n">
        <v>2.75</v>
      </c>
      <c r="E254" t="n">
        <v>36.36</v>
      </c>
      <c r="F254" t="n">
        <v>31.55</v>
      </c>
      <c r="G254" t="n">
        <v>30.05</v>
      </c>
      <c r="H254" t="n">
        <v>0.46</v>
      </c>
      <c r="I254" t="n">
        <v>63</v>
      </c>
      <c r="J254" t="n">
        <v>191.78</v>
      </c>
      <c r="K254" t="n">
        <v>53.44</v>
      </c>
      <c r="L254" t="n">
        <v>5</v>
      </c>
      <c r="M254" t="n">
        <v>61</v>
      </c>
      <c r="N254" t="n">
        <v>38.35</v>
      </c>
      <c r="O254" t="n">
        <v>23887.36</v>
      </c>
      <c r="P254" t="n">
        <v>426.08</v>
      </c>
      <c r="Q254" t="n">
        <v>772.34</v>
      </c>
      <c r="R254" t="n">
        <v>183.41</v>
      </c>
      <c r="S254" t="n">
        <v>98.14</v>
      </c>
      <c r="T254" t="n">
        <v>38459.55</v>
      </c>
      <c r="U254" t="n">
        <v>0.54</v>
      </c>
      <c r="V254" t="n">
        <v>0.8100000000000001</v>
      </c>
      <c r="W254" t="n">
        <v>12.38</v>
      </c>
      <c r="X254" t="n">
        <v>2.3</v>
      </c>
      <c r="Y254" t="n">
        <v>2</v>
      </c>
      <c r="Z254" t="n">
        <v>10</v>
      </c>
    </row>
    <row r="255">
      <c r="A255" t="n">
        <v>5</v>
      </c>
      <c r="B255" t="n">
        <v>95</v>
      </c>
      <c r="C255" t="inlineStr">
        <is>
          <t xml:space="preserve">CONCLUIDO	</t>
        </is>
      </c>
      <c r="D255" t="n">
        <v>2.8151</v>
      </c>
      <c r="E255" t="n">
        <v>35.52</v>
      </c>
      <c r="F255" t="n">
        <v>31.16</v>
      </c>
      <c r="G255" t="n">
        <v>36.65</v>
      </c>
      <c r="H255" t="n">
        <v>0.55</v>
      </c>
      <c r="I255" t="n">
        <v>51</v>
      </c>
      <c r="J255" t="n">
        <v>193.32</v>
      </c>
      <c r="K255" t="n">
        <v>53.44</v>
      </c>
      <c r="L255" t="n">
        <v>6</v>
      </c>
      <c r="M255" t="n">
        <v>49</v>
      </c>
      <c r="N255" t="n">
        <v>38.89</v>
      </c>
      <c r="O255" t="n">
        <v>24076.95</v>
      </c>
      <c r="P255" t="n">
        <v>418.38</v>
      </c>
      <c r="Q255" t="n">
        <v>772.51</v>
      </c>
      <c r="R255" t="n">
        <v>170.06</v>
      </c>
      <c r="S255" t="n">
        <v>98.14</v>
      </c>
      <c r="T255" t="n">
        <v>31841.76</v>
      </c>
      <c r="U255" t="n">
        <v>0.58</v>
      </c>
      <c r="V255" t="n">
        <v>0.82</v>
      </c>
      <c r="W255" t="n">
        <v>12.36</v>
      </c>
      <c r="X255" t="n">
        <v>1.9</v>
      </c>
      <c r="Y255" t="n">
        <v>2</v>
      </c>
      <c r="Z255" t="n">
        <v>10</v>
      </c>
    </row>
    <row r="256">
      <c r="A256" t="n">
        <v>6</v>
      </c>
      <c r="B256" t="n">
        <v>95</v>
      </c>
      <c r="C256" t="inlineStr">
        <is>
          <t xml:space="preserve">CONCLUIDO	</t>
        </is>
      </c>
      <c r="D256" t="n">
        <v>2.8597</v>
      </c>
      <c r="E256" t="n">
        <v>34.97</v>
      </c>
      <c r="F256" t="n">
        <v>30.86</v>
      </c>
      <c r="G256" t="n">
        <v>42.08</v>
      </c>
      <c r="H256" t="n">
        <v>0.64</v>
      </c>
      <c r="I256" t="n">
        <v>44</v>
      </c>
      <c r="J256" t="n">
        <v>194.86</v>
      </c>
      <c r="K256" t="n">
        <v>53.44</v>
      </c>
      <c r="L256" t="n">
        <v>7</v>
      </c>
      <c r="M256" t="n">
        <v>42</v>
      </c>
      <c r="N256" t="n">
        <v>39.43</v>
      </c>
      <c r="O256" t="n">
        <v>24267.28</v>
      </c>
      <c r="P256" t="n">
        <v>412.4</v>
      </c>
      <c r="Q256" t="n">
        <v>772.46</v>
      </c>
      <c r="R256" t="n">
        <v>160.53</v>
      </c>
      <c r="S256" t="n">
        <v>98.14</v>
      </c>
      <c r="T256" t="n">
        <v>27115.48</v>
      </c>
      <c r="U256" t="n">
        <v>0.61</v>
      </c>
      <c r="V256" t="n">
        <v>0.83</v>
      </c>
      <c r="W256" t="n">
        <v>12.34</v>
      </c>
      <c r="X256" t="n">
        <v>1.61</v>
      </c>
      <c r="Y256" t="n">
        <v>2</v>
      </c>
      <c r="Z256" t="n">
        <v>10</v>
      </c>
    </row>
    <row r="257">
      <c r="A257" t="n">
        <v>7</v>
      </c>
      <c r="B257" t="n">
        <v>95</v>
      </c>
      <c r="C257" t="inlineStr">
        <is>
          <t xml:space="preserve">CONCLUIDO	</t>
        </is>
      </c>
      <c r="D257" t="n">
        <v>2.8975</v>
      </c>
      <c r="E257" t="n">
        <v>34.51</v>
      </c>
      <c r="F257" t="n">
        <v>30.63</v>
      </c>
      <c r="G257" t="n">
        <v>48.36</v>
      </c>
      <c r="H257" t="n">
        <v>0.72</v>
      </c>
      <c r="I257" t="n">
        <v>38</v>
      </c>
      <c r="J257" t="n">
        <v>196.41</v>
      </c>
      <c r="K257" t="n">
        <v>53.44</v>
      </c>
      <c r="L257" t="n">
        <v>8</v>
      </c>
      <c r="M257" t="n">
        <v>36</v>
      </c>
      <c r="N257" t="n">
        <v>39.98</v>
      </c>
      <c r="O257" t="n">
        <v>24458.36</v>
      </c>
      <c r="P257" t="n">
        <v>407.01</v>
      </c>
      <c r="Q257" t="n">
        <v>772.3</v>
      </c>
      <c r="R257" t="n">
        <v>152.83</v>
      </c>
      <c r="S257" t="n">
        <v>98.14</v>
      </c>
      <c r="T257" t="n">
        <v>23290.95</v>
      </c>
      <c r="U257" t="n">
        <v>0.64</v>
      </c>
      <c r="V257" t="n">
        <v>0.84</v>
      </c>
      <c r="W257" t="n">
        <v>12.33</v>
      </c>
      <c r="X257" t="n">
        <v>1.38</v>
      </c>
      <c r="Y257" t="n">
        <v>2</v>
      </c>
      <c r="Z257" t="n">
        <v>10</v>
      </c>
    </row>
    <row r="258">
      <c r="A258" t="n">
        <v>8</v>
      </c>
      <c r="B258" t="n">
        <v>95</v>
      </c>
      <c r="C258" t="inlineStr">
        <is>
          <t xml:space="preserve">CONCLUIDO	</t>
        </is>
      </c>
      <c r="D258" t="n">
        <v>2.9218</v>
      </c>
      <c r="E258" t="n">
        <v>34.22</v>
      </c>
      <c r="F258" t="n">
        <v>30.49</v>
      </c>
      <c r="G258" t="n">
        <v>53.81</v>
      </c>
      <c r="H258" t="n">
        <v>0.8100000000000001</v>
      </c>
      <c r="I258" t="n">
        <v>34</v>
      </c>
      <c r="J258" t="n">
        <v>197.97</v>
      </c>
      <c r="K258" t="n">
        <v>53.44</v>
      </c>
      <c r="L258" t="n">
        <v>9</v>
      </c>
      <c r="M258" t="n">
        <v>32</v>
      </c>
      <c r="N258" t="n">
        <v>40.53</v>
      </c>
      <c r="O258" t="n">
        <v>24650.18</v>
      </c>
      <c r="P258" t="n">
        <v>402.99</v>
      </c>
      <c r="Q258" t="n">
        <v>772.4400000000001</v>
      </c>
      <c r="R258" t="n">
        <v>148.19</v>
      </c>
      <c r="S258" t="n">
        <v>98.14</v>
      </c>
      <c r="T258" t="n">
        <v>20994.03</v>
      </c>
      <c r="U258" t="n">
        <v>0.66</v>
      </c>
      <c r="V258" t="n">
        <v>0.84</v>
      </c>
      <c r="W258" t="n">
        <v>12.32</v>
      </c>
      <c r="X258" t="n">
        <v>1.24</v>
      </c>
      <c r="Y258" t="n">
        <v>2</v>
      </c>
      <c r="Z258" t="n">
        <v>10</v>
      </c>
    </row>
    <row r="259">
      <c r="A259" t="n">
        <v>9</v>
      </c>
      <c r="B259" t="n">
        <v>95</v>
      </c>
      <c r="C259" t="inlineStr">
        <is>
          <t xml:space="preserve">CONCLUIDO	</t>
        </is>
      </c>
      <c r="D259" t="n">
        <v>2.9474</v>
      </c>
      <c r="E259" t="n">
        <v>33.93</v>
      </c>
      <c r="F259" t="n">
        <v>30.34</v>
      </c>
      <c r="G259" t="n">
        <v>60.68</v>
      </c>
      <c r="H259" t="n">
        <v>0.89</v>
      </c>
      <c r="I259" t="n">
        <v>30</v>
      </c>
      <c r="J259" t="n">
        <v>199.53</v>
      </c>
      <c r="K259" t="n">
        <v>53.44</v>
      </c>
      <c r="L259" t="n">
        <v>10</v>
      </c>
      <c r="M259" t="n">
        <v>28</v>
      </c>
      <c r="N259" t="n">
        <v>41.1</v>
      </c>
      <c r="O259" t="n">
        <v>24842.77</v>
      </c>
      <c r="P259" t="n">
        <v>399.27</v>
      </c>
      <c r="Q259" t="n">
        <v>772.29</v>
      </c>
      <c r="R259" t="n">
        <v>143.23</v>
      </c>
      <c r="S259" t="n">
        <v>98.14</v>
      </c>
      <c r="T259" t="n">
        <v>18533.01</v>
      </c>
      <c r="U259" t="n">
        <v>0.6899999999999999</v>
      </c>
      <c r="V259" t="n">
        <v>0.85</v>
      </c>
      <c r="W259" t="n">
        <v>12.32</v>
      </c>
      <c r="X259" t="n">
        <v>1.09</v>
      </c>
      <c r="Y259" t="n">
        <v>2</v>
      </c>
      <c r="Z259" t="n">
        <v>10</v>
      </c>
    </row>
    <row r="260">
      <c r="A260" t="n">
        <v>10</v>
      </c>
      <c r="B260" t="n">
        <v>95</v>
      </c>
      <c r="C260" t="inlineStr">
        <is>
          <t xml:space="preserve">CONCLUIDO	</t>
        </is>
      </c>
      <c r="D260" t="n">
        <v>2.968</v>
      </c>
      <c r="E260" t="n">
        <v>33.69</v>
      </c>
      <c r="F260" t="n">
        <v>30.22</v>
      </c>
      <c r="G260" t="n">
        <v>67.15000000000001</v>
      </c>
      <c r="H260" t="n">
        <v>0.97</v>
      </c>
      <c r="I260" t="n">
        <v>27</v>
      </c>
      <c r="J260" t="n">
        <v>201.1</v>
      </c>
      <c r="K260" t="n">
        <v>53.44</v>
      </c>
      <c r="L260" t="n">
        <v>11</v>
      </c>
      <c r="M260" t="n">
        <v>25</v>
      </c>
      <c r="N260" t="n">
        <v>41.66</v>
      </c>
      <c r="O260" t="n">
        <v>25036.12</v>
      </c>
      <c r="P260" t="n">
        <v>395.38</v>
      </c>
      <c r="Q260" t="n">
        <v>772.28</v>
      </c>
      <c r="R260" t="n">
        <v>139.11</v>
      </c>
      <c r="S260" t="n">
        <v>98.14</v>
      </c>
      <c r="T260" t="n">
        <v>16487.99</v>
      </c>
      <c r="U260" t="n">
        <v>0.71</v>
      </c>
      <c r="V260" t="n">
        <v>0.85</v>
      </c>
      <c r="W260" t="n">
        <v>12.31</v>
      </c>
      <c r="X260" t="n">
        <v>0.97</v>
      </c>
      <c r="Y260" t="n">
        <v>2</v>
      </c>
      <c r="Z260" t="n">
        <v>10</v>
      </c>
    </row>
    <row r="261">
      <c r="A261" t="n">
        <v>11</v>
      </c>
      <c r="B261" t="n">
        <v>95</v>
      </c>
      <c r="C261" t="inlineStr">
        <is>
          <t xml:space="preserve">CONCLUIDO	</t>
        </is>
      </c>
      <c r="D261" t="n">
        <v>2.9823</v>
      </c>
      <c r="E261" t="n">
        <v>33.53</v>
      </c>
      <c r="F261" t="n">
        <v>30.13</v>
      </c>
      <c r="G261" t="n">
        <v>72.31999999999999</v>
      </c>
      <c r="H261" t="n">
        <v>1.05</v>
      </c>
      <c r="I261" t="n">
        <v>25</v>
      </c>
      <c r="J261" t="n">
        <v>202.67</v>
      </c>
      <c r="K261" t="n">
        <v>53.44</v>
      </c>
      <c r="L261" t="n">
        <v>12</v>
      </c>
      <c r="M261" t="n">
        <v>23</v>
      </c>
      <c r="N261" t="n">
        <v>42.24</v>
      </c>
      <c r="O261" t="n">
        <v>25230.25</v>
      </c>
      <c r="P261" t="n">
        <v>392.1</v>
      </c>
      <c r="Q261" t="n">
        <v>772.22</v>
      </c>
      <c r="R261" t="n">
        <v>136.11</v>
      </c>
      <c r="S261" t="n">
        <v>98.14</v>
      </c>
      <c r="T261" t="n">
        <v>14996.48</v>
      </c>
      <c r="U261" t="n">
        <v>0.72</v>
      </c>
      <c r="V261" t="n">
        <v>0.85</v>
      </c>
      <c r="W261" t="n">
        <v>12.31</v>
      </c>
      <c r="X261" t="n">
        <v>0.88</v>
      </c>
      <c r="Y261" t="n">
        <v>2</v>
      </c>
      <c r="Z261" t="n">
        <v>10</v>
      </c>
    </row>
    <row r="262">
      <c r="A262" t="n">
        <v>12</v>
      </c>
      <c r="B262" t="n">
        <v>95</v>
      </c>
      <c r="C262" t="inlineStr">
        <is>
          <t xml:space="preserve">CONCLUIDO	</t>
        </is>
      </c>
      <c r="D262" t="n">
        <v>2.9941</v>
      </c>
      <c r="E262" t="n">
        <v>33.4</v>
      </c>
      <c r="F262" t="n">
        <v>30.07</v>
      </c>
      <c r="G262" t="n">
        <v>78.45999999999999</v>
      </c>
      <c r="H262" t="n">
        <v>1.13</v>
      </c>
      <c r="I262" t="n">
        <v>23</v>
      </c>
      <c r="J262" t="n">
        <v>204.25</v>
      </c>
      <c r="K262" t="n">
        <v>53.44</v>
      </c>
      <c r="L262" t="n">
        <v>13</v>
      </c>
      <c r="M262" t="n">
        <v>21</v>
      </c>
      <c r="N262" t="n">
        <v>42.82</v>
      </c>
      <c r="O262" t="n">
        <v>25425.3</v>
      </c>
      <c r="P262" t="n">
        <v>389.47</v>
      </c>
      <c r="Q262" t="n">
        <v>772.16</v>
      </c>
      <c r="R262" t="n">
        <v>134.34</v>
      </c>
      <c r="S262" t="n">
        <v>98.14</v>
      </c>
      <c r="T262" t="n">
        <v>14121.51</v>
      </c>
      <c r="U262" t="n">
        <v>0.73</v>
      </c>
      <c r="V262" t="n">
        <v>0.85</v>
      </c>
      <c r="W262" t="n">
        <v>12.31</v>
      </c>
      <c r="X262" t="n">
        <v>0.83</v>
      </c>
      <c r="Y262" t="n">
        <v>2</v>
      </c>
      <c r="Z262" t="n">
        <v>10</v>
      </c>
    </row>
    <row r="263">
      <c r="A263" t="n">
        <v>13</v>
      </c>
      <c r="B263" t="n">
        <v>95</v>
      </c>
      <c r="C263" t="inlineStr">
        <is>
          <t xml:space="preserve">CONCLUIDO	</t>
        </is>
      </c>
      <c r="D263" t="n">
        <v>3.0067</v>
      </c>
      <c r="E263" t="n">
        <v>33.26</v>
      </c>
      <c r="F263" t="n">
        <v>30.01</v>
      </c>
      <c r="G263" t="n">
        <v>85.73999999999999</v>
      </c>
      <c r="H263" t="n">
        <v>1.21</v>
      </c>
      <c r="I263" t="n">
        <v>21</v>
      </c>
      <c r="J263" t="n">
        <v>205.84</v>
      </c>
      <c r="K263" t="n">
        <v>53.44</v>
      </c>
      <c r="L263" t="n">
        <v>14</v>
      </c>
      <c r="M263" t="n">
        <v>19</v>
      </c>
      <c r="N263" t="n">
        <v>43.4</v>
      </c>
      <c r="O263" t="n">
        <v>25621.03</v>
      </c>
      <c r="P263" t="n">
        <v>386.2</v>
      </c>
      <c r="Q263" t="n">
        <v>772.2</v>
      </c>
      <c r="R263" t="n">
        <v>132.08</v>
      </c>
      <c r="S263" t="n">
        <v>98.14</v>
      </c>
      <c r="T263" t="n">
        <v>13001.19</v>
      </c>
      <c r="U263" t="n">
        <v>0.74</v>
      </c>
      <c r="V263" t="n">
        <v>0.86</v>
      </c>
      <c r="W263" t="n">
        <v>12.31</v>
      </c>
      <c r="X263" t="n">
        <v>0.76</v>
      </c>
      <c r="Y263" t="n">
        <v>2</v>
      </c>
      <c r="Z263" t="n">
        <v>10</v>
      </c>
    </row>
    <row r="264">
      <c r="A264" t="n">
        <v>14</v>
      </c>
      <c r="B264" t="n">
        <v>95</v>
      </c>
      <c r="C264" t="inlineStr">
        <is>
          <t xml:space="preserve">CONCLUIDO	</t>
        </is>
      </c>
      <c r="D264" t="n">
        <v>3.0156</v>
      </c>
      <c r="E264" t="n">
        <v>33.16</v>
      </c>
      <c r="F264" t="n">
        <v>29.95</v>
      </c>
      <c r="G264" t="n">
        <v>89.84</v>
      </c>
      <c r="H264" t="n">
        <v>1.28</v>
      </c>
      <c r="I264" t="n">
        <v>20</v>
      </c>
      <c r="J264" t="n">
        <v>207.43</v>
      </c>
      <c r="K264" t="n">
        <v>53.44</v>
      </c>
      <c r="L264" t="n">
        <v>15</v>
      </c>
      <c r="M264" t="n">
        <v>18</v>
      </c>
      <c r="N264" t="n">
        <v>44</v>
      </c>
      <c r="O264" t="n">
        <v>25817.56</v>
      </c>
      <c r="P264" t="n">
        <v>383</v>
      </c>
      <c r="Q264" t="n">
        <v>772.15</v>
      </c>
      <c r="R264" t="n">
        <v>129.97</v>
      </c>
      <c r="S264" t="n">
        <v>98.14</v>
      </c>
      <c r="T264" t="n">
        <v>11953.76</v>
      </c>
      <c r="U264" t="n">
        <v>0.76</v>
      </c>
      <c r="V264" t="n">
        <v>0.86</v>
      </c>
      <c r="W264" t="n">
        <v>12.31</v>
      </c>
      <c r="X264" t="n">
        <v>0.7</v>
      </c>
      <c r="Y264" t="n">
        <v>2</v>
      </c>
      <c r="Z264" t="n">
        <v>10</v>
      </c>
    </row>
    <row r="265">
      <c r="A265" t="n">
        <v>15</v>
      </c>
      <c r="B265" t="n">
        <v>95</v>
      </c>
      <c r="C265" t="inlineStr">
        <is>
          <t xml:space="preserve">CONCLUIDO	</t>
        </is>
      </c>
      <c r="D265" t="n">
        <v>3.0293</v>
      </c>
      <c r="E265" t="n">
        <v>33.01</v>
      </c>
      <c r="F265" t="n">
        <v>29.87</v>
      </c>
      <c r="G265" t="n">
        <v>99.56999999999999</v>
      </c>
      <c r="H265" t="n">
        <v>1.36</v>
      </c>
      <c r="I265" t="n">
        <v>18</v>
      </c>
      <c r="J265" t="n">
        <v>209.03</v>
      </c>
      <c r="K265" t="n">
        <v>53.44</v>
      </c>
      <c r="L265" t="n">
        <v>16</v>
      </c>
      <c r="M265" t="n">
        <v>16</v>
      </c>
      <c r="N265" t="n">
        <v>44.6</v>
      </c>
      <c r="O265" t="n">
        <v>26014.91</v>
      </c>
      <c r="P265" t="n">
        <v>378.91</v>
      </c>
      <c r="Q265" t="n">
        <v>772.14</v>
      </c>
      <c r="R265" t="n">
        <v>127.39</v>
      </c>
      <c r="S265" t="n">
        <v>98.14</v>
      </c>
      <c r="T265" t="n">
        <v>10671.38</v>
      </c>
      <c r="U265" t="n">
        <v>0.77</v>
      </c>
      <c r="V265" t="n">
        <v>0.86</v>
      </c>
      <c r="W265" t="n">
        <v>12.3</v>
      </c>
      <c r="X265" t="n">
        <v>0.62</v>
      </c>
      <c r="Y265" t="n">
        <v>2</v>
      </c>
      <c r="Z265" t="n">
        <v>10</v>
      </c>
    </row>
    <row r="266">
      <c r="A266" t="n">
        <v>16</v>
      </c>
      <c r="B266" t="n">
        <v>95</v>
      </c>
      <c r="C266" t="inlineStr">
        <is>
          <t xml:space="preserve">CONCLUIDO	</t>
        </is>
      </c>
      <c r="D266" t="n">
        <v>3.0343</v>
      </c>
      <c r="E266" t="n">
        <v>32.96</v>
      </c>
      <c r="F266" t="n">
        <v>29.86</v>
      </c>
      <c r="G266" t="n">
        <v>105.37</v>
      </c>
      <c r="H266" t="n">
        <v>1.43</v>
      </c>
      <c r="I266" t="n">
        <v>17</v>
      </c>
      <c r="J266" t="n">
        <v>210.64</v>
      </c>
      <c r="K266" t="n">
        <v>53.44</v>
      </c>
      <c r="L266" t="n">
        <v>17</v>
      </c>
      <c r="M266" t="n">
        <v>15</v>
      </c>
      <c r="N266" t="n">
        <v>45.21</v>
      </c>
      <c r="O266" t="n">
        <v>26213.09</v>
      </c>
      <c r="P266" t="n">
        <v>377.12</v>
      </c>
      <c r="Q266" t="n">
        <v>772.2</v>
      </c>
      <c r="R266" t="n">
        <v>127.04</v>
      </c>
      <c r="S266" t="n">
        <v>98.14</v>
      </c>
      <c r="T266" t="n">
        <v>10501.2</v>
      </c>
      <c r="U266" t="n">
        <v>0.77</v>
      </c>
      <c r="V266" t="n">
        <v>0.86</v>
      </c>
      <c r="W266" t="n">
        <v>12.3</v>
      </c>
      <c r="X266" t="n">
        <v>0.61</v>
      </c>
      <c r="Y266" t="n">
        <v>2</v>
      </c>
      <c r="Z266" t="n">
        <v>10</v>
      </c>
    </row>
    <row r="267">
      <c r="A267" t="n">
        <v>17</v>
      </c>
      <c r="B267" t="n">
        <v>95</v>
      </c>
      <c r="C267" t="inlineStr">
        <is>
          <t xml:space="preserve">CONCLUIDO	</t>
        </is>
      </c>
      <c r="D267" t="n">
        <v>3.0428</v>
      </c>
      <c r="E267" t="n">
        <v>32.86</v>
      </c>
      <c r="F267" t="n">
        <v>29.8</v>
      </c>
      <c r="G267" t="n">
        <v>111.75</v>
      </c>
      <c r="H267" t="n">
        <v>1.51</v>
      </c>
      <c r="I267" t="n">
        <v>16</v>
      </c>
      <c r="J267" t="n">
        <v>212.25</v>
      </c>
      <c r="K267" t="n">
        <v>53.44</v>
      </c>
      <c r="L267" t="n">
        <v>18</v>
      </c>
      <c r="M267" t="n">
        <v>14</v>
      </c>
      <c r="N267" t="n">
        <v>45.82</v>
      </c>
      <c r="O267" t="n">
        <v>26412.11</v>
      </c>
      <c r="P267" t="n">
        <v>373.73</v>
      </c>
      <c r="Q267" t="n">
        <v>772.14</v>
      </c>
      <c r="R267" t="n">
        <v>125.16</v>
      </c>
      <c r="S267" t="n">
        <v>98.14</v>
      </c>
      <c r="T267" t="n">
        <v>9568.42</v>
      </c>
      <c r="U267" t="n">
        <v>0.78</v>
      </c>
      <c r="V267" t="n">
        <v>0.86</v>
      </c>
      <c r="W267" t="n">
        <v>12.3</v>
      </c>
      <c r="X267" t="n">
        <v>0.55</v>
      </c>
      <c r="Y267" t="n">
        <v>2</v>
      </c>
      <c r="Z267" t="n">
        <v>10</v>
      </c>
    </row>
    <row r="268">
      <c r="A268" t="n">
        <v>18</v>
      </c>
      <c r="B268" t="n">
        <v>95</v>
      </c>
      <c r="C268" t="inlineStr">
        <is>
          <t xml:space="preserve">CONCLUIDO	</t>
        </is>
      </c>
      <c r="D268" t="n">
        <v>3.0489</v>
      </c>
      <c r="E268" t="n">
        <v>32.8</v>
      </c>
      <c r="F268" t="n">
        <v>29.77</v>
      </c>
      <c r="G268" t="n">
        <v>119.09</v>
      </c>
      <c r="H268" t="n">
        <v>1.58</v>
      </c>
      <c r="I268" t="n">
        <v>15</v>
      </c>
      <c r="J268" t="n">
        <v>213.87</v>
      </c>
      <c r="K268" t="n">
        <v>53.44</v>
      </c>
      <c r="L268" t="n">
        <v>19</v>
      </c>
      <c r="M268" t="n">
        <v>13</v>
      </c>
      <c r="N268" t="n">
        <v>46.44</v>
      </c>
      <c r="O268" t="n">
        <v>26611.98</v>
      </c>
      <c r="P268" t="n">
        <v>371.06</v>
      </c>
      <c r="Q268" t="n">
        <v>772.22</v>
      </c>
      <c r="R268" t="n">
        <v>124.03</v>
      </c>
      <c r="S268" t="n">
        <v>98.14</v>
      </c>
      <c r="T268" t="n">
        <v>9010.299999999999</v>
      </c>
      <c r="U268" t="n">
        <v>0.79</v>
      </c>
      <c r="V268" t="n">
        <v>0.86</v>
      </c>
      <c r="W268" t="n">
        <v>12.3</v>
      </c>
      <c r="X268" t="n">
        <v>0.52</v>
      </c>
      <c r="Y268" t="n">
        <v>2</v>
      </c>
      <c r="Z268" t="n">
        <v>10</v>
      </c>
    </row>
    <row r="269">
      <c r="A269" t="n">
        <v>19</v>
      </c>
      <c r="B269" t="n">
        <v>95</v>
      </c>
      <c r="C269" t="inlineStr">
        <is>
          <t xml:space="preserve">CONCLUIDO	</t>
        </is>
      </c>
      <c r="D269" t="n">
        <v>3.0494</v>
      </c>
      <c r="E269" t="n">
        <v>32.79</v>
      </c>
      <c r="F269" t="n">
        <v>29.77</v>
      </c>
      <c r="G269" t="n">
        <v>119.07</v>
      </c>
      <c r="H269" t="n">
        <v>1.65</v>
      </c>
      <c r="I269" t="n">
        <v>15</v>
      </c>
      <c r="J269" t="n">
        <v>215.5</v>
      </c>
      <c r="K269" t="n">
        <v>53.44</v>
      </c>
      <c r="L269" t="n">
        <v>20</v>
      </c>
      <c r="M269" t="n">
        <v>13</v>
      </c>
      <c r="N269" t="n">
        <v>47.07</v>
      </c>
      <c r="O269" t="n">
        <v>26812.71</v>
      </c>
      <c r="P269" t="n">
        <v>369.42</v>
      </c>
      <c r="Q269" t="n">
        <v>772.14</v>
      </c>
      <c r="R269" t="n">
        <v>124.06</v>
      </c>
      <c r="S269" t="n">
        <v>98.14</v>
      </c>
      <c r="T269" t="n">
        <v>9024.889999999999</v>
      </c>
      <c r="U269" t="n">
        <v>0.79</v>
      </c>
      <c r="V269" t="n">
        <v>0.86</v>
      </c>
      <c r="W269" t="n">
        <v>12.29</v>
      </c>
      <c r="X269" t="n">
        <v>0.52</v>
      </c>
      <c r="Y269" t="n">
        <v>2</v>
      </c>
      <c r="Z269" t="n">
        <v>10</v>
      </c>
    </row>
    <row r="270">
      <c r="A270" t="n">
        <v>20</v>
      </c>
      <c r="B270" t="n">
        <v>95</v>
      </c>
      <c r="C270" t="inlineStr">
        <is>
          <t xml:space="preserve">CONCLUIDO	</t>
        </is>
      </c>
      <c r="D270" t="n">
        <v>3.0556</v>
      </c>
      <c r="E270" t="n">
        <v>32.73</v>
      </c>
      <c r="F270" t="n">
        <v>29.74</v>
      </c>
      <c r="G270" t="n">
        <v>127.45</v>
      </c>
      <c r="H270" t="n">
        <v>1.72</v>
      </c>
      <c r="I270" t="n">
        <v>14</v>
      </c>
      <c r="J270" t="n">
        <v>217.14</v>
      </c>
      <c r="K270" t="n">
        <v>53.44</v>
      </c>
      <c r="L270" t="n">
        <v>21</v>
      </c>
      <c r="M270" t="n">
        <v>12</v>
      </c>
      <c r="N270" t="n">
        <v>47.7</v>
      </c>
      <c r="O270" t="n">
        <v>27014.3</v>
      </c>
      <c r="P270" t="n">
        <v>367.46</v>
      </c>
      <c r="Q270" t="n">
        <v>772.05</v>
      </c>
      <c r="R270" t="n">
        <v>122.99</v>
      </c>
      <c r="S270" t="n">
        <v>98.14</v>
      </c>
      <c r="T270" t="n">
        <v>8495.120000000001</v>
      </c>
      <c r="U270" t="n">
        <v>0.8</v>
      </c>
      <c r="V270" t="n">
        <v>0.86</v>
      </c>
      <c r="W270" t="n">
        <v>12.3</v>
      </c>
      <c r="X270" t="n">
        <v>0.49</v>
      </c>
      <c r="Y270" t="n">
        <v>2</v>
      </c>
      <c r="Z270" t="n">
        <v>10</v>
      </c>
    </row>
    <row r="271">
      <c r="A271" t="n">
        <v>21</v>
      </c>
      <c r="B271" t="n">
        <v>95</v>
      </c>
      <c r="C271" t="inlineStr">
        <is>
          <t xml:space="preserve">CONCLUIDO	</t>
        </is>
      </c>
      <c r="D271" t="n">
        <v>3.0636</v>
      </c>
      <c r="E271" t="n">
        <v>32.64</v>
      </c>
      <c r="F271" t="n">
        <v>29.69</v>
      </c>
      <c r="G271" t="n">
        <v>137.03</v>
      </c>
      <c r="H271" t="n">
        <v>1.79</v>
      </c>
      <c r="I271" t="n">
        <v>13</v>
      </c>
      <c r="J271" t="n">
        <v>218.78</v>
      </c>
      <c r="K271" t="n">
        <v>53.44</v>
      </c>
      <c r="L271" t="n">
        <v>22</v>
      </c>
      <c r="M271" t="n">
        <v>11</v>
      </c>
      <c r="N271" t="n">
        <v>48.34</v>
      </c>
      <c r="O271" t="n">
        <v>27216.79</v>
      </c>
      <c r="P271" t="n">
        <v>363.77</v>
      </c>
      <c r="Q271" t="n">
        <v>772.17</v>
      </c>
      <c r="R271" t="n">
        <v>121.49</v>
      </c>
      <c r="S271" t="n">
        <v>98.14</v>
      </c>
      <c r="T271" t="n">
        <v>7747.26</v>
      </c>
      <c r="U271" t="n">
        <v>0.8100000000000001</v>
      </c>
      <c r="V271" t="n">
        <v>0.86</v>
      </c>
      <c r="W271" t="n">
        <v>12.29</v>
      </c>
      <c r="X271" t="n">
        <v>0.44</v>
      </c>
      <c r="Y271" t="n">
        <v>2</v>
      </c>
      <c r="Z271" t="n">
        <v>10</v>
      </c>
    </row>
    <row r="272">
      <c r="A272" t="n">
        <v>22</v>
      </c>
      <c r="B272" t="n">
        <v>95</v>
      </c>
      <c r="C272" t="inlineStr">
        <is>
          <t xml:space="preserve">CONCLUIDO	</t>
        </is>
      </c>
      <c r="D272" t="n">
        <v>3.0632</v>
      </c>
      <c r="E272" t="n">
        <v>32.65</v>
      </c>
      <c r="F272" t="n">
        <v>29.69</v>
      </c>
      <c r="G272" t="n">
        <v>137.05</v>
      </c>
      <c r="H272" t="n">
        <v>1.85</v>
      </c>
      <c r="I272" t="n">
        <v>13</v>
      </c>
      <c r="J272" t="n">
        <v>220.43</v>
      </c>
      <c r="K272" t="n">
        <v>53.44</v>
      </c>
      <c r="L272" t="n">
        <v>23</v>
      </c>
      <c r="M272" t="n">
        <v>11</v>
      </c>
      <c r="N272" t="n">
        <v>48.99</v>
      </c>
      <c r="O272" t="n">
        <v>27420.16</v>
      </c>
      <c r="P272" t="n">
        <v>361.92</v>
      </c>
      <c r="Q272" t="n">
        <v>772.13</v>
      </c>
      <c r="R272" t="n">
        <v>121.58</v>
      </c>
      <c r="S272" t="n">
        <v>98.14</v>
      </c>
      <c r="T272" t="n">
        <v>7794.03</v>
      </c>
      <c r="U272" t="n">
        <v>0.8100000000000001</v>
      </c>
      <c r="V272" t="n">
        <v>0.86</v>
      </c>
      <c r="W272" t="n">
        <v>12.29</v>
      </c>
      <c r="X272" t="n">
        <v>0.45</v>
      </c>
      <c r="Y272" t="n">
        <v>2</v>
      </c>
      <c r="Z272" t="n">
        <v>10</v>
      </c>
    </row>
    <row r="273">
      <c r="A273" t="n">
        <v>23</v>
      </c>
      <c r="B273" t="n">
        <v>95</v>
      </c>
      <c r="C273" t="inlineStr">
        <is>
          <t xml:space="preserve">CONCLUIDO	</t>
        </is>
      </c>
      <c r="D273" t="n">
        <v>3.0696</v>
      </c>
      <c r="E273" t="n">
        <v>32.58</v>
      </c>
      <c r="F273" t="n">
        <v>29.66</v>
      </c>
      <c r="G273" t="n">
        <v>148.31</v>
      </c>
      <c r="H273" t="n">
        <v>1.92</v>
      </c>
      <c r="I273" t="n">
        <v>12</v>
      </c>
      <c r="J273" t="n">
        <v>222.08</v>
      </c>
      <c r="K273" t="n">
        <v>53.44</v>
      </c>
      <c r="L273" t="n">
        <v>24</v>
      </c>
      <c r="M273" t="n">
        <v>10</v>
      </c>
      <c r="N273" t="n">
        <v>49.65</v>
      </c>
      <c r="O273" t="n">
        <v>27624.44</v>
      </c>
      <c r="P273" t="n">
        <v>359.11</v>
      </c>
      <c r="Q273" t="n">
        <v>772.1799999999999</v>
      </c>
      <c r="R273" t="n">
        <v>120.51</v>
      </c>
      <c r="S273" t="n">
        <v>98.14</v>
      </c>
      <c r="T273" t="n">
        <v>7263.76</v>
      </c>
      <c r="U273" t="n">
        <v>0.8100000000000001</v>
      </c>
      <c r="V273" t="n">
        <v>0.87</v>
      </c>
      <c r="W273" t="n">
        <v>12.29</v>
      </c>
      <c r="X273" t="n">
        <v>0.41</v>
      </c>
      <c r="Y273" t="n">
        <v>2</v>
      </c>
      <c r="Z273" t="n">
        <v>10</v>
      </c>
    </row>
    <row r="274">
      <c r="A274" t="n">
        <v>24</v>
      </c>
      <c r="B274" t="n">
        <v>95</v>
      </c>
      <c r="C274" t="inlineStr">
        <is>
          <t xml:space="preserve">CONCLUIDO	</t>
        </is>
      </c>
      <c r="D274" t="n">
        <v>3.0699</v>
      </c>
      <c r="E274" t="n">
        <v>32.57</v>
      </c>
      <c r="F274" t="n">
        <v>29.66</v>
      </c>
      <c r="G274" t="n">
        <v>148.3</v>
      </c>
      <c r="H274" t="n">
        <v>1.99</v>
      </c>
      <c r="I274" t="n">
        <v>12</v>
      </c>
      <c r="J274" t="n">
        <v>223.75</v>
      </c>
      <c r="K274" t="n">
        <v>53.44</v>
      </c>
      <c r="L274" t="n">
        <v>25</v>
      </c>
      <c r="M274" t="n">
        <v>10</v>
      </c>
      <c r="N274" t="n">
        <v>50.31</v>
      </c>
      <c r="O274" t="n">
        <v>27829.77</v>
      </c>
      <c r="P274" t="n">
        <v>356.8</v>
      </c>
      <c r="Q274" t="n">
        <v>772.22</v>
      </c>
      <c r="R274" t="n">
        <v>120.61</v>
      </c>
      <c r="S274" t="n">
        <v>98.14</v>
      </c>
      <c r="T274" t="n">
        <v>7315.67</v>
      </c>
      <c r="U274" t="n">
        <v>0.8100000000000001</v>
      </c>
      <c r="V274" t="n">
        <v>0.87</v>
      </c>
      <c r="W274" t="n">
        <v>12.29</v>
      </c>
      <c r="X274" t="n">
        <v>0.41</v>
      </c>
      <c r="Y274" t="n">
        <v>2</v>
      </c>
      <c r="Z274" t="n">
        <v>10</v>
      </c>
    </row>
    <row r="275">
      <c r="A275" t="n">
        <v>25</v>
      </c>
      <c r="B275" t="n">
        <v>95</v>
      </c>
      <c r="C275" t="inlineStr">
        <is>
          <t xml:space="preserve">CONCLUIDO	</t>
        </is>
      </c>
      <c r="D275" t="n">
        <v>3.0772</v>
      </c>
      <c r="E275" t="n">
        <v>32.5</v>
      </c>
      <c r="F275" t="n">
        <v>29.62</v>
      </c>
      <c r="G275" t="n">
        <v>161.56</v>
      </c>
      <c r="H275" t="n">
        <v>2.05</v>
      </c>
      <c r="I275" t="n">
        <v>11</v>
      </c>
      <c r="J275" t="n">
        <v>225.42</v>
      </c>
      <c r="K275" t="n">
        <v>53.44</v>
      </c>
      <c r="L275" t="n">
        <v>26</v>
      </c>
      <c r="M275" t="n">
        <v>9</v>
      </c>
      <c r="N275" t="n">
        <v>50.98</v>
      </c>
      <c r="O275" t="n">
        <v>28035.92</v>
      </c>
      <c r="P275" t="n">
        <v>354.62</v>
      </c>
      <c r="Q275" t="n">
        <v>772.12</v>
      </c>
      <c r="R275" t="n">
        <v>119.11</v>
      </c>
      <c r="S275" t="n">
        <v>98.14</v>
      </c>
      <c r="T275" t="n">
        <v>6568.6</v>
      </c>
      <c r="U275" t="n">
        <v>0.82</v>
      </c>
      <c r="V275" t="n">
        <v>0.87</v>
      </c>
      <c r="W275" t="n">
        <v>12.29</v>
      </c>
      <c r="X275" t="n">
        <v>0.37</v>
      </c>
      <c r="Y275" t="n">
        <v>2</v>
      </c>
      <c r="Z275" t="n">
        <v>10</v>
      </c>
    </row>
    <row r="276">
      <c r="A276" t="n">
        <v>26</v>
      </c>
      <c r="B276" t="n">
        <v>95</v>
      </c>
      <c r="C276" t="inlineStr">
        <is>
          <t xml:space="preserve">CONCLUIDO	</t>
        </is>
      </c>
      <c r="D276" t="n">
        <v>3.0761</v>
      </c>
      <c r="E276" t="n">
        <v>32.51</v>
      </c>
      <c r="F276" t="n">
        <v>29.63</v>
      </c>
      <c r="G276" t="n">
        <v>161.62</v>
      </c>
      <c r="H276" t="n">
        <v>2.11</v>
      </c>
      <c r="I276" t="n">
        <v>11</v>
      </c>
      <c r="J276" t="n">
        <v>227.1</v>
      </c>
      <c r="K276" t="n">
        <v>53.44</v>
      </c>
      <c r="L276" t="n">
        <v>27</v>
      </c>
      <c r="M276" t="n">
        <v>9</v>
      </c>
      <c r="N276" t="n">
        <v>51.66</v>
      </c>
      <c r="O276" t="n">
        <v>28243</v>
      </c>
      <c r="P276" t="n">
        <v>352.08</v>
      </c>
      <c r="Q276" t="n">
        <v>772.13</v>
      </c>
      <c r="R276" t="n">
        <v>119.37</v>
      </c>
      <c r="S276" t="n">
        <v>98.14</v>
      </c>
      <c r="T276" t="n">
        <v>6700.18</v>
      </c>
      <c r="U276" t="n">
        <v>0.82</v>
      </c>
      <c r="V276" t="n">
        <v>0.87</v>
      </c>
      <c r="W276" t="n">
        <v>12.29</v>
      </c>
      <c r="X276" t="n">
        <v>0.38</v>
      </c>
      <c r="Y276" t="n">
        <v>2</v>
      </c>
      <c r="Z276" t="n">
        <v>10</v>
      </c>
    </row>
    <row r="277">
      <c r="A277" t="n">
        <v>27</v>
      </c>
      <c r="B277" t="n">
        <v>95</v>
      </c>
      <c r="C277" t="inlineStr">
        <is>
          <t xml:space="preserve">CONCLUIDO	</t>
        </is>
      </c>
      <c r="D277" t="n">
        <v>3.0846</v>
      </c>
      <c r="E277" t="n">
        <v>32.42</v>
      </c>
      <c r="F277" t="n">
        <v>29.58</v>
      </c>
      <c r="G277" t="n">
        <v>177.47</v>
      </c>
      <c r="H277" t="n">
        <v>2.18</v>
      </c>
      <c r="I277" t="n">
        <v>10</v>
      </c>
      <c r="J277" t="n">
        <v>228.79</v>
      </c>
      <c r="K277" t="n">
        <v>53.44</v>
      </c>
      <c r="L277" t="n">
        <v>28</v>
      </c>
      <c r="M277" t="n">
        <v>8</v>
      </c>
      <c r="N277" t="n">
        <v>52.35</v>
      </c>
      <c r="O277" t="n">
        <v>28451.04</v>
      </c>
      <c r="P277" t="n">
        <v>348.28</v>
      </c>
      <c r="Q277" t="n">
        <v>772.2</v>
      </c>
      <c r="R277" t="n">
        <v>117.88</v>
      </c>
      <c r="S277" t="n">
        <v>98.14</v>
      </c>
      <c r="T277" t="n">
        <v>5959.54</v>
      </c>
      <c r="U277" t="n">
        <v>0.83</v>
      </c>
      <c r="V277" t="n">
        <v>0.87</v>
      </c>
      <c r="W277" t="n">
        <v>12.28</v>
      </c>
      <c r="X277" t="n">
        <v>0.33</v>
      </c>
      <c r="Y277" t="n">
        <v>2</v>
      </c>
      <c r="Z277" t="n">
        <v>10</v>
      </c>
    </row>
    <row r="278">
      <c r="A278" t="n">
        <v>28</v>
      </c>
      <c r="B278" t="n">
        <v>95</v>
      </c>
      <c r="C278" t="inlineStr">
        <is>
          <t xml:space="preserve">CONCLUIDO	</t>
        </is>
      </c>
      <c r="D278" t="n">
        <v>3.0846</v>
      </c>
      <c r="E278" t="n">
        <v>32.42</v>
      </c>
      <c r="F278" t="n">
        <v>29.58</v>
      </c>
      <c r="G278" t="n">
        <v>177.47</v>
      </c>
      <c r="H278" t="n">
        <v>2.24</v>
      </c>
      <c r="I278" t="n">
        <v>10</v>
      </c>
      <c r="J278" t="n">
        <v>230.48</v>
      </c>
      <c r="K278" t="n">
        <v>53.44</v>
      </c>
      <c r="L278" t="n">
        <v>29</v>
      </c>
      <c r="M278" t="n">
        <v>6</v>
      </c>
      <c r="N278" t="n">
        <v>53.05</v>
      </c>
      <c r="O278" t="n">
        <v>28660.06</v>
      </c>
      <c r="P278" t="n">
        <v>345.56</v>
      </c>
      <c r="Q278" t="n">
        <v>772.1799999999999</v>
      </c>
      <c r="R278" t="n">
        <v>117.73</v>
      </c>
      <c r="S278" t="n">
        <v>98.14</v>
      </c>
      <c r="T278" t="n">
        <v>5884.26</v>
      </c>
      <c r="U278" t="n">
        <v>0.83</v>
      </c>
      <c r="V278" t="n">
        <v>0.87</v>
      </c>
      <c r="W278" t="n">
        <v>12.29</v>
      </c>
      <c r="X278" t="n">
        <v>0.33</v>
      </c>
      <c r="Y278" t="n">
        <v>2</v>
      </c>
      <c r="Z278" t="n">
        <v>10</v>
      </c>
    </row>
    <row r="279">
      <c r="A279" t="n">
        <v>29</v>
      </c>
      <c r="B279" t="n">
        <v>95</v>
      </c>
      <c r="C279" t="inlineStr">
        <is>
          <t xml:space="preserve">CONCLUIDO	</t>
        </is>
      </c>
      <c r="D279" t="n">
        <v>3.0845</v>
      </c>
      <c r="E279" t="n">
        <v>32.42</v>
      </c>
      <c r="F279" t="n">
        <v>29.58</v>
      </c>
      <c r="G279" t="n">
        <v>177.48</v>
      </c>
      <c r="H279" t="n">
        <v>2.3</v>
      </c>
      <c r="I279" t="n">
        <v>10</v>
      </c>
      <c r="J279" t="n">
        <v>232.18</v>
      </c>
      <c r="K279" t="n">
        <v>53.44</v>
      </c>
      <c r="L279" t="n">
        <v>30</v>
      </c>
      <c r="M279" t="n">
        <v>4</v>
      </c>
      <c r="N279" t="n">
        <v>53.75</v>
      </c>
      <c r="O279" t="n">
        <v>28870.05</v>
      </c>
      <c r="P279" t="n">
        <v>343.87</v>
      </c>
      <c r="Q279" t="n">
        <v>772.13</v>
      </c>
      <c r="R279" t="n">
        <v>117.66</v>
      </c>
      <c r="S279" t="n">
        <v>98.14</v>
      </c>
      <c r="T279" t="n">
        <v>5850.36</v>
      </c>
      <c r="U279" t="n">
        <v>0.83</v>
      </c>
      <c r="V279" t="n">
        <v>0.87</v>
      </c>
      <c r="W279" t="n">
        <v>12.29</v>
      </c>
      <c r="X279" t="n">
        <v>0.33</v>
      </c>
      <c r="Y279" t="n">
        <v>2</v>
      </c>
      <c r="Z279" t="n">
        <v>10</v>
      </c>
    </row>
    <row r="280">
      <c r="A280" t="n">
        <v>30</v>
      </c>
      <c r="B280" t="n">
        <v>95</v>
      </c>
      <c r="C280" t="inlineStr">
        <is>
          <t xml:space="preserve">CONCLUIDO	</t>
        </is>
      </c>
      <c r="D280" t="n">
        <v>3.0814</v>
      </c>
      <c r="E280" t="n">
        <v>32.45</v>
      </c>
      <c r="F280" t="n">
        <v>29.61</v>
      </c>
      <c r="G280" t="n">
        <v>177.67</v>
      </c>
      <c r="H280" t="n">
        <v>2.36</v>
      </c>
      <c r="I280" t="n">
        <v>10</v>
      </c>
      <c r="J280" t="n">
        <v>233.89</v>
      </c>
      <c r="K280" t="n">
        <v>53.44</v>
      </c>
      <c r="L280" t="n">
        <v>31</v>
      </c>
      <c r="M280" t="n">
        <v>0</v>
      </c>
      <c r="N280" t="n">
        <v>54.46</v>
      </c>
      <c r="O280" t="n">
        <v>29081.05</v>
      </c>
      <c r="P280" t="n">
        <v>345.49</v>
      </c>
      <c r="Q280" t="n">
        <v>772.23</v>
      </c>
      <c r="R280" t="n">
        <v>118.58</v>
      </c>
      <c r="S280" t="n">
        <v>98.14</v>
      </c>
      <c r="T280" t="n">
        <v>6309.87</v>
      </c>
      <c r="U280" t="n">
        <v>0.83</v>
      </c>
      <c r="V280" t="n">
        <v>0.87</v>
      </c>
      <c r="W280" t="n">
        <v>12.3</v>
      </c>
      <c r="X280" t="n">
        <v>0.37</v>
      </c>
      <c r="Y280" t="n">
        <v>2</v>
      </c>
      <c r="Z280" t="n">
        <v>10</v>
      </c>
    </row>
    <row r="281">
      <c r="A281" t="n">
        <v>0</v>
      </c>
      <c r="B281" t="n">
        <v>55</v>
      </c>
      <c r="C281" t="inlineStr">
        <is>
          <t xml:space="preserve">CONCLUIDO	</t>
        </is>
      </c>
      <c r="D281" t="n">
        <v>1.9908</v>
      </c>
      <c r="E281" t="n">
        <v>50.23</v>
      </c>
      <c r="F281" t="n">
        <v>40.96</v>
      </c>
      <c r="G281" t="n">
        <v>8.16</v>
      </c>
      <c r="H281" t="n">
        <v>0.15</v>
      </c>
      <c r="I281" t="n">
        <v>301</v>
      </c>
      <c r="J281" t="n">
        <v>116.05</v>
      </c>
      <c r="K281" t="n">
        <v>43.4</v>
      </c>
      <c r="L281" t="n">
        <v>1</v>
      </c>
      <c r="M281" t="n">
        <v>299</v>
      </c>
      <c r="N281" t="n">
        <v>16.65</v>
      </c>
      <c r="O281" t="n">
        <v>14546.17</v>
      </c>
      <c r="P281" t="n">
        <v>413.8</v>
      </c>
      <c r="Q281" t="n">
        <v>774.49</v>
      </c>
      <c r="R281" t="n">
        <v>497.55</v>
      </c>
      <c r="S281" t="n">
        <v>98.14</v>
      </c>
      <c r="T281" t="n">
        <v>194337.75</v>
      </c>
      <c r="U281" t="n">
        <v>0.2</v>
      </c>
      <c r="V281" t="n">
        <v>0.63</v>
      </c>
      <c r="W281" t="n">
        <v>12.76</v>
      </c>
      <c r="X281" t="n">
        <v>11.67</v>
      </c>
      <c r="Y281" t="n">
        <v>2</v>
      </c>
      <c r="Z281" t="n">
        <v>10</v>
      </c>
    </row>
    <row r="282">
      <c r="A282" t="n">
        <v>1</v>
      </c>
      <c r="B282" t="n">
        <v>55</v>
      </c>
      <c r="C282" t="inlineStr">
        <is>
          <t xml:space="preserve">CONCLUIDO	</t>
        </is>
      </c>
      <c r="D282" t="n">
        <v>2.5696</v>
      </c>
      <c r="E282" t="n">
        <v>38.92</v>
      </c>
      <c r="F282" t="n">
        <v>33.89</v>
      </c>
      <c r="G282" t="n">
        <v>16.53</v>
      </c>
      <c r="H282" t="n">
        <v>0.3</v>
      </c>
      <c r="I282" t="n">
        <v>123</v>
      </c>
      <c r="J282" t="n">
        <v>117.34</v>
      </c>
      <c r="K282" t="n">
        <v>43.4</v>
      </c>
      <c r="L282" t="n">
        <v>2</v>
      </c>
      <c r="M282" t="n">
        <v>121</v>
      </c>
      <c r="N282" t="n">
        <v>16.94</v>
      </c>
      <c r="O282" t="n">
        <v>14705.49</v>
      </c>
      <c r="P282" t="n">
        <v>338.95</v>
      </c>
      <c r="Q282" t="n">
        <v>773.08</v>
      </c>
      <c r="R282" t="n">
        <v>261.53</v>
      </c>
      <c r="S282" t="n">
        <v>98.14</v>
      </c>
      <c r="T282" t="n">
        <v>77218.36</v>
      </c>
      <c r="U282" t="n">
        <v>0.38</v>
      </c>
      <c r="V282" t="n">
        <v>0.76</v>
      </c>
      <c r="W282" t="n">
        <v>12.47</v>
      </c>
      <c r="X282" t="n">
        <v>4.63</v>
      </c>
      <c r="Y282" t="n">
        <v>2</v>
      </c>
      <c r="Z282" t="n">
        <v>10</v>
      </c>
    </row>
    <row r="283">
      <c r="A283" t="n">
        <v>2</v>
      </c>
      <c r="B283" t="n">
        <v>55</v>
      </c>
      <c r="C283" t="inlineStr">
        <is>
          <t xml:space="preserve">CONCLUIDO	</t>
        </is>
      </c>
      <c r="D283" t="n">
        <v>2.7762</v>
      </c>
      <c r="E283" t="n">
        <v>36.02</v>
      </c>
      <c r="F283" t="n">
        <v>32.1</v>
      </c>
      <c r="G283" t="n">
        <v>25.01</v>
      </c>
      <c r="H283" t="n">
        <v>0.45</v>
      </c>
      <c r="I283" t="n">
        <v>77</v>
      </c>
      <c r="J283" t="n">
        <v>118.63</v>
      </c>
      <c r="K283" t="n">
        <v>43.4</v>
      </c>
      <c r="L283" t="n">
        <v>3</v>
      </c>
      <c r="M283" t="n">
        <v>75</v>
      </c>
      <c r="N283" t="n">
        <v>17.23</v>
      </c>
      <c r="O283" t="n">
        <v>14865.24</v>
      </c>
      <c r="P283" t="n">
        <v>316.74</v>
      </c>
      <c r="Q283" t="n">
        <v>772.9</v>
      </c>
      <c r="R283" t="n">
        <v>201.78</v>
      </c>
      <c r="S283" t="n">
        <v>98.14</v>
      </c>
      <c r="T283" t="n">
        <v>47572.84</v>
      </c>
      <c r="U283" t="n">
        <v>0.49</v>
      </c>
      <c r="V283" t="n">
        <v>0.8</v>
      </c>
      <c r="W283" t="n">
        <v>12.39</v>
      </c>
      <c r="X283" t="n">
        <v>2.84</v>
      </c>
      <c r="Y283" t="n">
        <v>2</v>
      </c>
      <c r="Z283" t="n">
        <v>10</v>
      </c>
    </row>
    <row r="284">
      <c r="A284" t="n">
        <v>3</v>
      </c>
      <c r="B284" t="n">
        <v>55</v>
      </c>
      <c r="C284" t="inlineStr">
        <is>
          <t xml:space="preserve">CONCLUIDO	</t>
        </is>
      </c>
      <c r="D284" t="n">
        <v>2.8774</v>
      </c>
      <c r="E284" t="n">
        <v>34.75</v>
      </c>
      <c r="F284" t="n">
        <v>31.33</v>
      </c>
      <c r="G284" t="n">
        <v>33.57</v>
      </c>
      <c r="H284" t="n">
        <v>0.59</v>
      </c>
      <c r="I284" t="n">
        <v>56</v>
      </c>
      <c r="J284" t="n">
        <v>119.93</v>
      </c>
      <c r="K284" t="n">
        <v>43.4</v>
      </c>
      <c r="L284" t="n">
        <v>4</v>
      </c>
      <c r="M284" t="n">
        <v>54</v>
      </c>
      <c r="N284" t="n">
        <v>17.53</v>
      </c>
      <c r="O284" t="n">
        <v>15025.44</v>
      </c>
      <c r="P284" t="n">
        <v>304.99</v>
      </c>
      <c r="Q284" t="n">
        <v>772.63</v>
      </c>
      <c r="R284" t="n">
        <v>176.08</v>
      </c>
      <c r="S284" t="n">
        <v>98.14</v>
      </c>
      <c r="T284" t="n">
        <v>34826.64</v>
      </c>
      <c r="U284" t="n">
        <v>0.5600000000000001</v>
      </c>
      <c r="V284" t="n">
        <v>0.82</v>
      </c>
      <c r="W284" t="n">
        <v>12.36</v>
      </c>
      <c r="X284" t="n">
        <v>2.08</v>
      </c>
      <c r="Y284" t="n">
        <v>2</v>
      </c>
      <c r="Z284" t="n">
        <v>10</v>
      </c>
    </row>
    <row r="285">
      <c r="A285" t="n">
        <v>4</v>
      </c>
      <c r="B285" t="n">
        <v>55</v>
      </c>
      <c r="C285" t="inlineStr">
        <is>
          <t xml:space="preserve">CONCLUIDO	</t>
        </is>
      </c>
      <c r="D285" t="n">
        <v>2.9411</v>
      </c>
      <c r="E285" t="n">
        <v>34</v>
      </c>
      <c r="F285" t="n">
        <v>30.87</v>
      </c>
      <c r="G285" t="n">
        <v>42.09</v>
      </c>
      <c r="H285" t="n">
        <v>0.73</v>
      </c>
      <c r="I285" t="n">
        <v>44</v>
      </c>
      <c r="J285" t="n">
        <v>121.23</v>
      </c>
      <c r="K285" t="n">
        <v>43.4</v>
      </c>
      <c r="L285" t="n">
        <v>5</v>
      </c>
      <c r="M285" t="n">
        <v>42</v>
      </c>
      <c r="N285" t="n">
        <v>17.83</v>
      </c>
      <c r="O285" t="n">
        <v>15186.08</v>
      </c>
      <c r="P285" t="n">
        <v>295.85</v>
      </c>
      <c r="Q285" t="n">
        <v>772.42</v>
      </c>
      <c r="R285" t="n">
        <v>160.12</v>
      </c>
      <c r="S285" t="n">
        <v>98.14</v>
      </c>
      <c r="T285" t="n">
        <v>26910.32</v>
      </c>
      <c r="U285" t="n">
        <v>0.61</v>
      </c>
      <c r="V285" t="n">
        <v>0.83</v>
      </c>
      <c r="W285" t="n">
        <v>12.36</v>
      </c>
      <c r="X285" t="n">
        <v>1.61</v>
      </c>
      <c r="Y285" t="n">
        <v>2</v>
      </c>
      <c r="Z285" t="n">
        <v>10</v>
      </c>
    </row>
    <row r="286">
      <c r="A286" t="n">
        <v>5</v>
      </c>
      <c r="B286" t="n">
        <v>55</v>
      </c>
      <c r="C286" t="inlineStr">
        <is>
          <t xml:space="preserve">CONCLUIDO	</t>
        </is>
      </c>
      <c r="D286" t="n">
        <v>2.9837</v>
      </c>
      <c r="E286" t="n">
        <v>33.52</v>
      </c>
      <c r="F286" t="n">
        <v>30.57</v>
      </c>
      <c r="G286" t="n">
        <v>50.95</v>
      </c>
      <c r="H286" t="n">
        <v>0.86</v>
      </c>
      <c r="I286" t="n">
        <v>36</v>
      </c>
      <c r="J286" t="n">
        <v>122.54</v>
      </c>
      <c r="K286" t="n">
        <v>43.4</v>
      </c>
      <c r="L286" t="n">
        <v>6</v>
      </c>
      <c r="M286" t="n">
        <v>34</v>
      </c>
      <c r="N286" t="n">
        <v>18.14</v>
      </c>
      <c r="O286" t="n">
        <v>15347.16</v>
      </c>
      <c r="P286" t="n">
        <v>288.76</v>
      </c>
      <c r="Q286" t="n">
        <v>772.27</v>
      </c>
      <c r="R286" t="n">
        <v>150.66</v>
      </c>
      <c r="S286" t="n">
        <v>98.14</v>
      </c>
      <c r="T286" t="n">
        <v>22218.11</v>
      </c>
      <c r="U286" t="n">
        <v>0.65</v>
      </c>
      <c r="V286" t="n">
        <v>0.84</v>
      </c>
      <c r="W286" t="n">
        <v>12.33</v>
      </c>
      <c r="X286" t="n">
        <v>1.32</v>
      </c>
      <c r="Y286" t="n">
        <v>2</v>
      </c>
      <c r="Z286" t="n">
        <v>10</v>
      </c>
    </row>
    <row r="287">
      <c r="A287" t="n">
        <v>6</v>
      </c>
      <c r="B287" t="n">
        <v>55</v>
      </c>
      <c r="C287" t="inlineStr">
        <is>
          <t xml:space="preserve">CONCLUIDO	</t>
        </is>
      </c>
      <c r="D287" t="n">
        <v>3.0182</v>
      </c>
      <c r="E287" t="n">
        <v>33.13</v>
      </c>
      <c r="F287" t="n">
        <v>30.33</v>
      </c>
      <c r="G287" t="n">
        <v>60.66</v>
      </c>
      <c r="H287" t="n">
        <v>1</v>
      </c>
      <c r="I287" t="n">
        <v>30</v>
      </c>
      <c r="J287" t="n">
        <v>123.85</v>
      </c>
      <c r="K287" t="n">
        <v>43.4</v>
      </c>
      <c r="L287" t="n">
        <v>7</v>
      </c>
      <c r="M287" t="n">
        <v>28</v>
      </c>
      <c r="N287" t="n">
        <v>18.45</v>
      </c>
      <c r="O287" t="n">
        <v>15508.69</v>
      </c>
      <c r="P287" t="n">
        <v>281.66</v>
      </c>
      <c r="Q287" t="n">
        <v>772.21</v>
      </c>
      <c r="R287" t="n">
        <v>142.92</v>
      </c>
      <c r="S287" t="n">
        <v>98.14</v>
      </c>
      <c r="T287" t="n">
        <v>18378.71</v>
      </c>
      <c r="U287" t="n">
        <v>0.6899999999999999</v>
      </c>
      <c r="V287" t="n">
        <v>0.85</v>
      </c>
      <c r="W287" t="n">
        <v>12.32</v>
      </c>
      <c r="X287" t="n">
        <v>1.08</v>
      </c>
      <c r="Y287" t="n">
        <v>2</v>
      </c>
      <c r="Z287" t="n">
        <v>10</v>
      </c>
    </row>
    <row r="288">
      <c r="A288" t="n">
        <v>7</v>
      </c>
      <c r="B288" t="n">
        <v>55</v>
      </c>
      <c r="C288" t="inlineStr">
        <is>
          <t xml:space="preserve">CONCLUIDO	</t>
        </is>
      </c>
      <c r="D288" t="n">
        <v>3.0403</v>
      </c>
      <c r="E288" t="n">
        <v>32.89</v>
      </c>
      <c r="F288" t="n">
        <v>30.19</v>
      </c>
      <c r="G288" t="n">
        <v>69.66</v>
      </c>
      <c r="H288" t="n">
        <v>1.13</v>
      </c>
      <c r="I288" t="n">
        <v>26</v>
      </c>
      <c r="J288" t="n">
        <v>125.16</v>
      </c>
      <c r="K288" t="n">
        <v>43.4</v>
      </c>
      <c r="L288" t="n">
        <v>8</v>
      </c>
      <c r="M288" t="n">
        <v>24</v>
      </c>
      <c r="N288" t="n">
        <v>18.76</v>
      </c>
      <c r="O288" t="n">
        <v>15670.68</v>
      </c>
      <c r="P288" t="n">
        <v>275.9</v>
      </c>
      <c r="Q288" t="n">
        <v>772.21</v>
      </c>
      <c r="R288" t="n">
        <v>137.83</v>
      </c>
      <c r="S288" t="n">
        <v>98.14</v>
      </c>
      <c r="T288" t="n">
        <v>15855.37</v>
      </c>
      <c r="U288" t="n">
        <v>0.71</v>
      </c>
      <c r="V288" t="n">
        <v>0.85</v>
      </c>
      <c r="W288" t="n">
        <v>12.32</v>
      </c>
      <c r="X288" t="n">
        <v>0.9399999999999999</v>
      </c>
      <c r="Y288" t="n">
        <v>2</v>
      </c>
      <c r="Z288" t="n">
        <v>10</v>
      </c>
    </row>
    <row r="289">
      <c r="A289" t="n">
        <v>8</v>
      </c>
      <c r="B289" t="n">
        <v>55</v>
      </c>
      <c r="C289" t="inlineStr">
        <is>
          <t xml:space="preserve">CONCLUIDO	</t>
        </is>
      </c>
      <c r="D289" t="n">
        <v>3.0574</v>
      </c>
      <c r="E289" t="n">
        <v>32.71</v>
      </c>
      <c r="F289" t="n">
        <v>30.07</v>
      </c>
      <c r="G289" t="n">
        <v>78.45</v>
      </c>
      <c r="H289" t="n">
        <v>1.26</v>
      </c>
      <c r="I289" t="n">
        <v>23</v>
      </c>
      <c r="J289" t="n">
        <v>126.48</v>
      </c>
      <c r="K289" t="n">
        <v>43.4</v>
      </c>
      <c r="L289" t="n">
        <v>9</v>
      </c>
      <c r="M289" t="n">
        <v>21</v>
      </c>
      <c r="N289" t="n">
        <v>19.08</v>
      </c>
      <c r="O289" t="n">
        <v>15833.12</v>
      </c>
      <c r="P289" t="n">
        <v>270.15</v>
      </c>
      <c r="Q289" t="n">
        <v>772.21</v>
      </c>
      <c r="R289" t="n">
        <v>134.25</v>
      </c>
      <c r="S289" t="n">
        <v>98.14</v>
      </c>
      <c r="T289" t="n">
        <v>14077.81</v>
      </c>
      <c r="U289" t="n">
        <v>0.73</v>
      </c>
      <c r="V289" t="n">
        <v>0.85</v>
      </c>
      <c r="W289" t="n">
        <v>12.31</v>
      </c>
      <c r="X289" t="n">
        <v>0.83</v>
      </c>
      <c r="Y289" t="n">
        <v>2</v>
      </c>
      <c r="Z289" t="n">
        <v>10</v>
      </c>
    </row>
    <row r="290">
      <c r="A290" t="n">
        <v>9</v>
      </c>
      <c r="B290" t="n">
        <v>55</v>
      </c>
      <c r="C290" t="inlineStr">
        <is>
          <t xml:space="preserve">CONCLUIDO	</t>
        </is>
      </c>
      <c r="D290" t="n">
        <v>3.0738</v>
      </c>
      <c r="E290" t="n">
        <v>32.53</v>
      </c>
      <c r="F290" t="n">
        <v>29.97</v>
      </c>
      <c r="G290" t="n">
        <v>89.91</v>
      </c>
      <c r="H290" t="n">
        <v>1.38</v>
      </c>
      <c r="I290" t="n">
        <v>20</v>
      </c>
      <c r="J290" t="n">
        <v>127.8</v>
      </c>
      <c r="K290" t="n">
        <v>43.4</v>
      </c>
      <c r="L290" t="n">
        <v>10</v>
      </c>
      <c r="M290" t="n">
        <v>18</v>
      </c>
      <c r="N290" t="n">
        <v>19.4</v>
      </c>
      <c r="O290" t="n">
        <v>15996.02</v>
      </c>
      <c r="P290" t="n">
        <v>263.23</v>
      </c>
      <c r="Q290" t="n">
        <v>772.0700000000001</v>
      </c>
      <c r="R290" t="n">
        <v>130.77</v>
      </c>
      <c r="S290" t="n">
        <v>98.14</v>
      </c>
      <c r="T290" t="n">
        <v>12352.39</v>
      </c>
      <c r="U290" t="n">
        <v>0.75</v>
      </c>
      <c r="V290" t="n">
        <v>0.86</v>
      </c>
      <c r="W290" t="n">
        <v>12.31</v>
      </c>
      <c r="X290" t="n">
        <v>0.72</v>
      </c>
      <c r="Y290" t="n">
        <v>2</v>
      </c>
      <c r="Z290" t="n">
        <v>10</v>
      </c>
    </row>
    <row r="291">
      <c r="A291" t="n">
        <v>10</v>
      </c>
      <c r="B291" t="n">
        <v>55</v>
      </c>
      <c r="C291" t="inlineStr">
        <is>
          <t xml:space="preserve">CONCLUIDO	</t>
        </is>
      </c>
      <c r="D291" t="n">
        <v>3.0874</v>
      </c>
      <c r="E291" t="n">
        <v>32.39</v>
      </c>
      <c r="F291" t="n">
        <v>29.88</v>
      </c>
      <c r="G291" t="n">
        <v>99.59</v>
      </c>
      <c r="H291" t="n">
        <v>1.5</v>
      </c>
      <c r="I291" t="n">
        <v>18</v>
      </c>
      <c r="J291" t="n">
        <v>129.13</v>
      </c>
      <c r="K291" t="n">
        <v>43.4</v>
      </c>
      <c r="L291" t="n">
        <v>11</v>
      </c>
      <c r="M291" t="n">
        <v>16</v>
      </c>
      <c r="N291" t="n">
        <v>19.73</v>
      </c>
      <c r="O291" t="n">
        <v>16159.39</v>
      </c>
      <c r="P291" t="n">
        <v>257.68</v>
      </c>
      <c r="Q291" t="n">
        <v>772.1900000000001</v>
      </c>
      <c r="R291" t="n">
        <v>127.68</v>
      </c>
      <c r="S291" t="n">
        <v>98.14</v>
      </c>
      <c r="T291" t="n">
        <v>10817.46</v>
      </c>
      <c r="U291" t="n">
        <v>0.77</v>
      </c>
      <c r="V291" t="n">
        <v>0.86</v>
      </c>
      <c r="W291" t="n">
        <v>12.3</v>
      </c>
      <c r="X291" t="n">
        <v>0.63</v>
      </c>
      <c r="Y291" t="n">
        <v>2</v>
      </c>
      <c r="Z291" t="n">
        <v>10</v>
      </c>
    </row>
    <row r="292">
      <c r="A292" t="n">
        <v>11</v>
      </c>
      <c r="B292" t="n">
        <v>55</v>
      </c>
      <c r="C292" t="inlineStr">
        <is>
          <t xml:space="preserve">CONCLUIDO	</t>
        </is>
      </c>
      <c r="D292" t="n">
        <v>3.099</v>
      </c>
      <c r="E292" t="n">
        <v>32.27</v>
      </c>
      <c r="F292" t="n">
        <v>29.8</v>
      </c>
      <c r="G292" t="n">
        <v>111.76</v>
      </c>
      <c r="H292" t="n">
        <v>1.63</v>
      </c>
      <c r="I292" t="n">
        <v>16</v>
      </c>
      <c r="J292" t="n">
        <v>130.45</v>
      </c>
      <c r="K292" t="n">
        <v>43.4</v>
      </c>
      <c r="L292" t="n">
        <v>12</v>
      </c>
      <c r="M292" t="n">
        <v>12</v>
      </c>
      <c r="N292" t="n">
        <v>20.05</v>
      </c>
      <c r="O292" t="n">
        <v>16323.22</v>
      </c>
      <c r="P292" t="n">
        <v>250.71</v>
      </c>
      <c r="Q292" t="n">
        <v>772.34</v>
      </c>
      <c r="R292" t="n">
        <v>125.15</v>
      </c>
      <c r="S292" t="n">
        <v>98.14</v>
      </c>
      <c r="T292" t="n">
        <v>9561.379999999999</v>
      </c>
      <c r="U292" t="n">
        <v>0.78</v>
      </c>
      <c r="V292" t="n">
        <v>0.86</v>
      </c>
      <c r="W292" t="n">
        <v>12.3</v>
      </c>
      <c r="X292" t="n">
        <v>0.55</v>
      </c>
      <c r="Y292" t="n">
        <v>2</v>
      </c>
      <c r="Z292" t="n">
        <v>10</v>
      </c>
    </row>
    <row r="293">
      <c r="A293" t="n">
        <v>12</v>
      </c>
      <c r="B293" t="n">
        <v>55</v>
      </c>
      <c r="C293" t="inlineStr">
        <is>
          <t xml:space="preserve">CONCLUIDO	</t>
        </is>
      </c>
      <c r="D293" t="n">
        <v>3.0967</v>
      </c>
      <c r="E293" t="n">
        <v>32.29</v>
      </c>
      <c r="F293" t="n">
        <v>29.83</v>
      </c>
      <c r="G293" t="n">
        <v>111.85</v>
      </c>
      <c r="H293" t="n">
        <v>1.74</v>
      </c>
      <c r="I293" t="n">
        <v>16</v>
      </c>
      <c r="J293" t="n">
        <v>131.79</v>
      </c>
      <c r="K293" t="n">
        <v>43.4</v>
      </c>
      <c r="L293" t="n">
        <v>13</v>
      </c>
      <c r="M293" t="n">
        <v>2</v>
      </c>
      <c r="N293" t="n">
        <v>20.39</v>
      </c>
      <c r="O293" t="n">
        <v>16487.53</v>
      </c>
      <c r="P293" t="n">
        <v>248.78</v>
      </c>
      <c r="Q293" t="n">
        <v>772.37</v>
      </c>
      <c r="R293" t="n">
        <v>125.5</v>
      </c>
      <c r="S293" t="n">
        <v>98.14</v>
      </c>
      <c r="T293" t="n">
        <v>9738.33</v>
      </c>
      <c r="U293" t="n">
        <v>0.78</v>
      </c>
      <c r="V293" t="n">
        <v>0.86</v>
      </c>
      <c r="W293" t="n">
        <v>12.31</v>
      </c>
      <c r="X293" t="n">
        <v>0.58</v>
      </c>
      <c r="Y293" t="n">
        <v>2</v>
      </c>
      <c r="Z293" t="n">
        <v>10</v>
      </c>
    </row>
    <row r="294">
      <c r="A294" t="n">
        <v>13</v>
      </c>
      <c r="B294" t="n">
        <v>55</v>
      </c>
      <c r="C294" t="inlineStr">
        <is>
          <t xml:space="preserve">CONCLUIDO	</t>
        </is>
      </c>
      <c r="D294" t="n">
        <v>3.0964</v>
      </c>
      <c r="E294" t="n">
        <v>32.3</v>
      </c>
      <c r="F294" t="n">
        <v>29.83</v>
      </c>
      <c r="G294" t="n">
        <v>111.86</v>
      </c>
      <c r="H294" t="n">
        <v>1.86</v>
      </c>
      <c r="I294" t="n">
        <v>16</v>
      </c>
      <c r="J294" t="n">
        <v>133.12</v>
      </c>
      <c r="K294" t="n">
        <v>43.4</v>
      </c>
      <c r="L294" t="n">
        <v>14</v>
      </c>
      <c r="M294" t="n">
        <v>0</v>
      </c>
      <c r="N294" t="n">
        <v>20.72</v>
      </c>
      <c r="O294" t="n">
        <v>16652.31</v>
      </c>
      <c r="P294" t="n">
        <v>250.93</v>
      </c>
      <c r="Q294" t="n">
        <v>772.39</v>
      </c>
      <c r="R294" t="n">
        <v>125.48</v>
      </c>
      <c r="S294" t="n">
        <v>98.14</v>
      </c>
      <c r="T294" t="n">
        <v>9728.440000000001</v>
      </c>
      <c r="U294" t="n">
        <v>0.78</v>
      </c>
      <c r="V294" t="n">
        <v>0.86</v>
      </c>
      <c r="W294" t="n">
        <v>12.31</v>
      </c>
      <c r="X294" t="n">
        <v>0.58</v>
      </c>
      <c r="Y294" t="n">
        <v>2</v>
      </c>
      <c r="Z2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INDEX(resultados!$A$2:$ZZ$294, 1, MATCH($B$1, resultados!$A$1:$ZZ$1, 0))</f>
        <v/>
      </c>
      <c r="B7">
        <f>INDEX(resultados!$A$2:$ZZ$294, 1, MATCH($B$2, resultados!$A$1:$ZZ$1, 0))</f>
        <v/>
      </c>
      <c r="C7">
        <f>INDEX(resultados!$A$2:$ZZ$294, 1, MATCH($B$3, resultados!$A$1:$ZZ$1, 0))</f>
        <v/>
      </c>
    </row>
    <row r="8">
      <c r="A8">
        <f>INDEX(resultados!$A$2:$ZZ$294, 2, MATCH($B$1, resultados!$A$1:$ZZ$1, 0))</f>
        <v/>
      </c>
      <c r="B8">
        <f>INDEX(resultados!$A$2:$ZZ$294, 2, MATCH($B$2, resultados!$A$1:$ZZ$1, 0))</f>
        <v/>
      </c>
      <c r="C8">
        <f>INDEX(resultados!$A$2:$ZZ$294, 2, MATCH($B$3, resultados!$A$1:$ZZ$1, 0))</f>
        <v/>
      </c>
    </row>
    <row r="9">
      <c r="A9">
        <f>INDEX(resultados!$A$2:$ZZ$294, 3, MATCH($B$1, resultados!$A$1:$ZZ$1, 0))</f>
        <v/>
      </c>
      <c r="B9">
        <f>INDEX(resultados!$A$2:$ZZ$294, 3, MATCH($B$2, resultados!$A$1:$ZZ$1, 0))</f>
        <v/>
      </c>
      <c r="C9">
        <f>INDEX(resultados!$A$2:$ZZ$294, 3, MATCH($B$3, resultados!$A$1:$ZZ$1, 0))</f>
        <v/>
      </c>
    </row>
    <row r="10">
      <c r="A10">
        <f>INDEX(resultados!$A$2:$ZZ$294, 4, MATCH($B$1, resultados!$A$1:$ZZ$1, 0))</f>
        <v/>
      </c>
      <c r="B10">
        <f>INDEX(resultados!$A$2:$ZZ$294, 4, MATCH($B$2, resultados!$A$1:$ZZ$1, 0))</f>
        <v/>
      </c>
      <c r="C10">
        <f>INDEX(resultados!$A$2:$ZZ$294, 4, MATCH($B$3, resultados!$A$1:$ZZ$1, 0))</f>
        <v/>
      </c>
    </row>
    <row r="11">
      <c r="A11">
        <f>INDEX(resultados!$A$2:$ZZ$294, 5, MATCH($B$1, resultados!$A$1:$ZZ$1, 0))</f>
        <v/>
      </c>
      <c r="B11">
        <f>INDEX(resultados!$A$2:$ZZ$294, 5, MATCH($B$2, resultados!$A$1:$ZZ$1, 0))</f>
        <v/>
      </c>
      <c r="C11">
        <f>INDEX(resultados!$A$2:$ZZ$294, 5, MATCH($B$3, resultados!$A$1:$ZZ$1, 0))</f>
        <v/>
      </c>
    </row>
    <row r="12">
      <c r="A12">
        <f>INDEX(resultados!$A$2:$ZZ$294, 6, MATCH($B$1, resultados!$A$1:$ZZ$1, 0))</f>
        <v/>
      </c>
      <c r="B12">
        <f>INDEX(resultados!$A$2:$ZZ$294, 6, MATCH($B$2, resultados!$A$1:$ZZ$1, 0))</f>
        <v/>
      </c>
      <c r="C12">
        <f>INDEX(resultados!$A$2:$ZZ$294, 6, MATCH($B$3, resultados!$A$1:$ZZ$1, 0))</f>
        <v/>
      </c>
    </row>
    <row r="13">
      <c r="A13">
        <f>INDEX(resultados!$A$2:$ZZ$294, 7, MATCH($B$1, resultados!$A$1:$ZZ$1, 0))</f>
        <v/>
      </c>
      <c r="B13">
        <f>INDEX(resultados!$A$2:$ZZ$294, 7, MATCH($B$2, resultados!$A$1:$ZZ$1, 0))</f>
        <v/>
      </c>
      <c r="C13">
        <f>INDEX(resultados!$A$2:$ZZ$294, 7, MATCH($B$3, resultados!$A$1:$ZZ$1, 0))</f>
        <v/>
      </c>
    </row>
    <row r="14">
      <c r="A14">
        <f>INDEX(resultados!$A$2:$ZZ$294, 8, MATCH($B$1, resultados!$A$1:$ZZ$1, 0))</f>
        <v/>
      </c>
      <c r="B14">
        <f>INDEX(resultados!$A$2:$ZZ$294, 8, MATCH($B$2, resultados!$A$1:$ZZ$1, 0))</f>
        <v/>
      </c>
      <c r="C14">
        <f>INDEX(resultados!$A$2:$ZZ$294, 8, MATCH($B$3, resultados!$A$1:$ZZ$1, 0))</f>
        <v/>
      </c>
    </row>
    <row r="15">
      <c r="A15">
        <f>INDEX(resultados!$A$2:$ZZ$294, 9, MATCH($B$1, resultados!$A$1:$ZZ$1, 0))</f>
        <v/>
      </c>
      <c r="B15">
        <f>INDEX(resultados!$A$2:$ZZ$294, 9, MATCH($B$2, resultados!$A$1:$ZZ$1, 0))</f>
        <v/>
      </c>
      <c r="C15">
        <f>INDEX(resultados!$A$2:$ZZ$294, 9, MATCH($B$3, resultados!$A$1:$ZZ$1, 0))</f>
        <v/>
      </c>
    </row>
    <row r="16">
      <c r="A16">
        <f>INDEX(resultados!$A$2:$ZZ$294, 10, MATCH($B$1, resultados!$A$1:$ZZ$1, 0))</f>
        <v/>
      </c>
      <c r="B16">
        <f>INDEX(resultados!$A$2:$ZZ$294, 10, MATCH($B$2, resultados!$A$1:$ZZ$1, 0))</f>
        <v/>
      </c>
      <c r="C16">
        <f>INDEX(resultados!$A$2:$ZZ$294, 10, MATCH($B$3, resultados!$A$1:$ZZ$1, 0))</f>
        <v/>
      </c>
    </row>
    <row r="17">
      <c r="A17">
        <f>INDEX(resultados!$A$2:$ZZ$294, 11, MATCH($B$1, resultados!$A$1:$ZZ$1, 0))</f>
        <v/>
      </c>
      <c r="B17">
        <f>INDEX(resultados!$A$2:$ZZ$294, 11, MATCH($B$2, resultados!$A$1:$ZZ$1, 0))</f>
        <v/>
      </c>
      <c r="C17">
        <f>INDEX(resultados!$A$2:$ZZ$294, 11, MATCH($B$3, resultados!$A$1:$ZZ$1, 0))</f>
        <v/>
      </c>
    </row>
    <row r="18">
      <c r="A18">
        <f>INDEX(resultados!$A$2:$ZZ$294, 12, MATCH($B$1, resultados!$A$1:$ZZ$1, 0))</f>
        <v/>
      </c>
      <c r="B18">
        <f>INDEX(resultados!$A$2:$ZZ$294, 12, MATCH($B$2, resultados!$A$1:$ZZ$1, 0))</f>
        <v/>
      </c>
      <c r="C18">
        <f>INDEX(resultados!$A$2:$ZZ$294, 12, MATCH($B$3, resultados!$A$1:$ZZ$1, 0))</f>
        <v/>
      </c>
    </row>
    <row r="19">
      <c r="A19">
        <f>INDEX(resultados!$A$2:$ZZ$294, 13, MATCH($B$1, resultados!$A$1:$ZZ$1, 0))</f>
        <v/>
      </c>
      <c r="B19">
        <f>INDEX(resultados!$A$2:$ZZ$294, 13, MATCH($B$2, resultados!$A$1:$ZZ$1, 0))</f>
        <v/>
      </c>
      <c r="C19">
        <f>INDEX(resultados!$A$2:$ZZ$294, 13, MATCH($B$3, resultados!$A$1:$ZZ$1, 0))</f>
        <v/>
      </c>
    </row>
    <row r="20">
      <c r="A20">
        <f>INDEX(resultados!$A$2:$ZZ$294, 14, MATCH($B$1, resultados!$A$1:$ZZ$1, 0))</f>
        <v/>
      </c>
      <c r="B20">
        <f>INDEX(resultados!$A$2:$ZZ$294, 14, MATCH($B$2, resultados!$A$1:$ZZ$1, 0))</f>
        <v/>
      </c>
      <c r="C20">
        <f>INDEX(resultados!$A$2:$ZZ$294, 14, MATCH($B$3, resultados!$A$1:$ZZ$1, 0))</f>
        <v/>
      </c>
    </row>
    <row r="21">
      <c r="A21">
        <f>INDEX(resultados!$A$2:$ZZ$294, 15, MATCH($B$1, resultados!$A$1:$ZZ$1, 0))</f>
        <v/>
      </c>
      <c r="B21">
        <f>INDEX(resultados!$A$2:$ZZ$294, 15, MATCH($B$2, resultados!$A$1:$ZZ$1, 0))</f>
        <v/>
      </c>
      <c r="C21">
        <f>INDEX(resultados!$A$2:$ZZ$294, 15, MATCH($B$3, resultados!$A$1:$ZZ$1, 0))</f>
        <v/>
      </c>
    </row>
    <row r="22">
      <c r="A22">
        <f>INDEX(resultados!$A$2:$ZZ$294, 16, MATCH($B$1, resultados!$A$1:$ZZ$1, 0))</f>
        <v/>
      </c>
      <c r="B22">
        <f>INDEX(resultados!$A$2:$ZZ$294, 16, MATCH($B$2, resultados!$A$1:$ZZ$1, 0))</f>
        <v/>
      </c>
      <c r="C22">
        <f>INDEX(resultados!$A$2:$ZZ$294, 16, MATCH($B$3, resultados!$A$1:$ZZ$1, 0))</f>
        <v/>
      </c>
    </row>
    <row r="23">
      <c r="A23">
        <f>INDEX(resultados!$A$2:$ZZ$294, 17, MATCH($B$1, resultados!$A$1:$ZZ$1, 0))</f>
        <v/>
      </c>
      <c r="B23">
        <f>INDEX(resultados!$A$2:$ZZ$294, 17, MATCH($B$2, resultados!$A$1:$ZZ$1, 0))</f>
        <v/>
      </c>
      <c r="C23">
        <f>INDEX(resultados!$A$2:$ZZ$294, 17, MATCH($B$3, resultados!$A$1:$ZZ$1, 0))</f>
        <v/>
      </c>
    </row>
    <row r="24">
      <c r="A24">
        <f>INDEX(resultados!$A$2:$ZZ$294, 18, MATCH($B$1, resultados!$A$1:$ZZ$1, 0))</f>
        <v/>
      </c>
      <c r="B24">
        <f>INDEX(resultados!$A$2:$ZZ$294, 18, MATCH($B$2, resultados!$A$1:$ZZ$1, 0))</f>
        <v/>
      </c>
      <c r="C24">
        <f>INDEX(resultados!$A$2:$ZZ$294, 18, MATCH($B$3, resultados!$A$1:$ZZ$1, 0))</f>
        <v/>
      </c>
    </row>
    <row r="25">
      <c r="A25">
        <f>INDEX(resultados!$A$2:$ZZ$294, 19, MATCH($B$1, resultados!$A$1:$ZZ$1, 0))</f>
        <v/>
      </c>
      <c r="B25">
        <f>INDEX(resultados!$A$2:$ZZ$294, 19, MATCH($B$2, resultados!$A$1:$ZZ$1, 0))</f>
        <v/>
      </c>
      <c r="C25">
        <f>INDEX(resultados!$A$2:$ZZ$294, 19, MATCH($B$3, resultados!$A$1:$ZZ$1, 0))</f>
        <v/>
      </c>
    </row>
    <row r="26">
      <c r="A26">
        <f>INDEX(resultados!$A$2:$ZZ$294, 20, MATCH($B$1, resultados!$A$1:$ZZ$1, 0))</f>
        <v/>
      </c>
      <c r="B26">
        <f>INDEX(resultados!$A$2:$ZZ$294, 20, MATCH($B$2, resultados!$A$1:$ZZ$1, 0))</f>
        <v/>
      </c>
      <c r="C26">
        <f>INDEX(resultados!$A$2:$ZZ$294, 20, MATCH($B$3, resultados!$A$1:$ZZ$1, 0))</f>
        <v/>
      </c>
    </row>
    <row r="27">
      <c r="A27">
        <f>INDEX(resultados!$A$2:$ZZ$294, 21, MATCH($B$1, resultados!$A$1:$ZZ$1, 0))</f>
        <v/>
      </c>
      <c r="B27">
        <f>INDEX(resultados!$A$2:$ZZ$294, 21, MATCH($B$2, resultados!$A$1:$ZZ$1, 0))</f>
        <v/>
      </c>
      <c r="C27">
        <f>INDEX(resultados!$A$2:$ZZ$294, 21, MATCH($B$3, resultados!$A$1:$ZZ$1, 0))</f>
        <v/>
      </c>
    </row>
    <row r="28">
      <c r="A28">
        <f>INDEX(resultados!$A$2:$ZZ$294, 22, MATCH($B$1, resultados!$A$1:$ZZ$1, 0))</f>
        <v/>
      </c>
      <c r="B28">
        <f>INDEX(resultados!$A$2:$ZZ$294, 22, MATCH($B$2, resultados!$A$1:$ZZ$1, 0))</f>
        <v/>
      </c>
      <c r="C28">
        <f>INDEX(resultados!$A$2:$ZZ$294, 22, MATCH($B$3, resultados!$A$1:$ZZ$1, 0))</f>
        <v/>
      </c>
    </row>
    <row r="29">
      <c r="A29">
        <f>INDEX(resultados!$A$2:$ZZ$294, 23, MATCH($B$1, resultados!$A$1:$ZZ$1, 0))</f>
        <v/>
      </c>
      <c r="B29">
        <f>INDEX(resultados!$A$2:$ZZ$294, 23, MATCH($B$2, resultados!$A$1:$ZZ$1, 0))</f>
        <v/>
      </c>
      <c r="C29">
        <f>INDEX(resultados!$A$2:$ZZ$294, 23, MATCH($B$3, resultados!$A$1:$ZZ$1, 0))</f>
        <v/>
      </c>
    </row>
    <row r="30">
      <c r="A30">
        <f>INDEX(resultados!$A$2:$ZZ$294, 24, MATCH($B$1, resultados!$A$1:$ZZ$1, 0))</f>
        <v/>
      </c>
      <c r="B30">
        <f>INDEX(resultados!$A$2:$ZZ$294, 24, MATCH($B$2, resultados!$A$1:$ZZ$1, 0))</f>
        <v/>
      </c>
      <c r="C30">
        <f>INDEX(resultados!$A$2:$ZZ$294, 24, MATCH($B$3, resultados!$A$1:$ZZ$1, 0))</f>
        <v/>
      </c>
    </row>
    <row r="31">
      <c r="A31">
        <f>INDEX(resultados!$A$2:$ZZ$294, 25, MATCH($B$1, resultados!$A$1:$ZZ$1, 0))</f>
        <v/>
      </c>
      <c r="B31">
        <f>INDEX(resultados!$A$2:$ZZ$294, 25, MATCH($B$2, resultados!$A$1:$ZZ$1, 0))</f>
        <v/>
      </c>
      <c r="C31">
        <f>INDEX(resultados!$A$2:$ZZ$294, 25, MATCH($B$3, resultados!$A$1:$ZZ$1, 0))</f>
        <v/>
      </c>
    </row>
    <row r="32">
      <c r="A32">
        <f>INDEX(resultados!$A$2:$ZZ$294, 26, MATCH($B$1, resultados!$A$1:$ZZ$1, 0))</f>
        <v/>
      </c>
      <c r="B32">
        <f>INDEX(resultados!$A$2:$ZZ$294, 26, MATCH($B$2, resultados!$A$1:$ZZ$1, 0))</f>
        <v/>
      </c>
      <c r="C32">
        <f>INDEX(resultados!$A$2:$ZZ$294, 26, MATCH($B$3, resultados!$A$1:$ZZ$1, 0))</f>
        <v/>
      </c>
    </row>
    <row r="33">
      <c r="A33">
        <f>INDEX(resultados!$A$2:$ZZ$294, 27, MATCH($B$1, resultados!$A$1:$ZZ$1, 0))</f>
        <v/>
      </c>
      <c r="B33">
        <f>INDEX(resultados!$A$2:$ZZ$294, 27, MATCH($B$2, resultados!$A$1:$ZZ$1, 0))</f>
        <v/>
      </c>
      <c r="C33">
        <f>INDEX(resultados!$A$2:$ZZ$294, 27, MATCH($B$3, resultados!$A$1:$ZZ$1, 0))</f>
        <v/>
      </c>
    </row>
    <row r="34">
      <c r="A34">
        <f>INDEX(resultados!$A$2:$ZZ$294, 28, MATCH($B$1, resultados!$A$1:$ZZ$1, 0))</f>
        <v/>
      </c>
      <c r="B34">
        <f>INDEX(resultados!$A$2:$ZZ$294, 28, MATCH($B$2, resultados!$A$1:$ZZ$1, 0))</f>
        <v/>
      </c>
      <c r="C34">
        <f>INDEX(resultados!$A$2:$ZZ$294, 28, MATCH($B$3, resultados!$A$1:$ZZ$1, 0))</f>
        <v/>
      </c>
    </row>
    <row r="35">
      <c r="A35">
        <f>INDEX(resultados!$A$2:$ZZ$294, 29, MATCH($B$1, resultados!$A$1:$ZZ$1, 0))</f>
        <v/>
      </c>
      <c r="B35">
        <f>INDEX(resultados!$A$2:$ZZ$294, 29, MATCH($B$2, resultados!$A$1:$ZZ$1, 0))</f>
        <v/>
      </c>
      <c r="C35">
        <f>INDEX(resultados!$A$2:$ZZ$294, 29, MATCH($B$3, resultados!$A$1:$ZZ$1, 0))</f>
        <v/>
      </c>
    </row>
    <row r="36">
      <c r="A36">
        <f>INDEX(resultados!$A$2:$ZZ$294, 30, MATCH($B$1, resultados!$A$1:$ZZ$1, 0))</f>
        <v/>
      </c>
      <c r="B36">
        <f>INDEX(resultados!$A$2:$ZZ$294, 30, MATCH($B$2, resultados!$A$1:$ZZ$1, 0))</f>
        <v/>
      </c>
      <c r="C36">
        <f>INDEX(resultados!$A$2:$ZZ$294, 30, MATCH($B$3, resultados!$A$1:$ZZ$1, 0))</f>
        <v/>
      </c>
    </row>
    <row r="37">
      <c r="A37">
        <f>INDEX(resultados!$A$2:$ZZ$294, 31, MATCH($B$1, resultados!$A$1:$ZZ$1, 0))</f>
        <v/>
      </c>
      <c r="B37">
        <f>INDEX(resultados!$A$2:$ZZ$294, 31, MATCH($B$2, resultados!$A$1:$ZZ$1, 0))</f>
        <v/>
      </c>
      <c r="C37">
        <f>INDEX(resultados!$A$2:$ZZ$294, 31, MATCH($B$3, resultados!$A$1:$ZZ$1, 0))</f>
        <v/>
      </c>
    </row>
    <row r="38">
      <c r="A38">
        <f>INDEX(resultados!$A$2:$ZZ$294, 32, MATCH($B$1, resultados!$A$1:$ZZ$1, 0))</f>
        <v/>
      </c>
      <c r="B38">
        <f>INDEX(resultados!$A$2:$ZZ$294, 32, MATCH($B$2, resultados!$A$1:$ZZ$1, 0))</f>
        <v/>
      </c>
      <c r="C38">
        <f>INDEX(resultados!$A$2:$ZZ$294, 32, MATCH($B$3, resultados!$A$1:$ZZ$1, 0))</f>
        <v/>
      </c>
    </row>
    <row r="39">
      <c r="A39">
        <f>INDEX(resultados!$A$2:$ZZ$294, 33, MATCH($B$1, resultados!$A$1:$ZZ$1, 0))</f>
        <v/>
      </c>
      <c r="B39">
        <f>INDEX(resultados!$A$2:$ZZ$294, 33, MATCH($B$2, resultados!$A$1:$ZZ$1, 0))</f>
        <v/>
      </c>
      <c r="C39">
        <f>INDEX(resultados!$A$2:$ZZ$294, 33, MATCH($B$3, resultados!$A$1:$ZZ$1, 0))</f>
        <v/>
      </c>
    </row>
    <row r="40">
      <c r="A40">
        <f>INDEX(resultados!$A$2:$ZZ$294, 34, MATCH($B$1, resultados!$A$1:$ZZ$1, 0))</f>
        <v/>
      </c>
      <c r="B40">
        <f>INDEX(resultados!$A$2:$ZZ$294, 34, MATCH($B$2, resultados!$A$1:$ZZ$1, 0))</f>
        <v/>
      </c>
      <c r="C40">
        <f>INDEX(resultados!$A$2:$ZZ$294, 34, MATCH($B$3, resultados!$A$1:$ZZ$1, 0))</f>
        <v/>
      </c>
    </row>
    <row r="41">
      <c r="A41">
        <f>INDEX(resultados!$A$2:$ZZ$294, 35, MATCH($B$1, resultados!$A$1:$ZZ$1, 0))</f>
        <v/>
      </c>
      <c r="B41">
        <f>INDEX(resultados!$A$2:$ZZ$294, 35, MATCH($B$2, resultados!$A$1:$ZZ$1, 0))</f>
        <v/>
      </c>
      <c r="C41">
        <f>INDEX(resultados!$A$2:$ZZ$294, 35, MATCH($B$3, resultados!$A$1:$ZZ$1, 0))</f>
        <v/>
      </c>
    </row>
    <row r="42">
      <c r="A42">
        <f>INDEX(resultados!$A$2:$ZZ$294, 36, MATCH($B$1, resultados!$A$1:$ZZ$1, 0))</f>
        <v/>
      </c>
      <c r="B42">
        <f>INDEX(resultados!$A$2:$ZZ$294, 36, MATCH($B$2, resultados!$A$1:$ZZ$1, 0))</f>
        <v/>
      </c>
      <c r="C42">
        <f>INDEX(resultados!$A$2:$ZZ$294, 36, MATCH($B$3, resultados!$A$1:$ZZ$1, 0))</f>
        <v/>
      </c>
    </row>
    <row r="43">
      <c r="A43">
        <f>INDEX(resultados!$A$2:$ZZ$294, 37, MATCH($B$1, resultados!$A$1:$ZZ$1, 0))</f>
        <v/>
      </c>
      <c r="B43">
        <f>INDEX(resultados!$A$2:$ZZ$294, 37, MATCH($B$2, resultados!$A$1:$ZZ$1, 0))</f>
        <v/>
      </c>
      <c r="C43">
        <f>INDEX(resultados!$A$2:$ZZ$294, 37, MATCH($B$3, resultados!$A$1:$ZZ$1, 0))</f>
        <v/>
      </c>
    </row>
    <row r="44">
      <c r="A44">
        <f>INDEX(resultados!$A$2:$ZZ$294, 38, MATCH($B$1, resultados!$A$1:$ZZ$1, 0))</f>
        <v/>
      </c>
      <c r="B44">
        <f>INDEX(resultados!$A$2:$ZZ$294, 38, MATCH($B$2, resultados!$A$1:$ZZ$1, 0))</f>
        <v/>
      </c>
      <c r="C44">
        <f>INDEX(resultados!$A$2:$ZZ$294, 38, MATCH($B$3, resultados!$A$1:$ZZ$1, 0))</f>
        <v/>
      </c>
    </row>
    <row r="45">
      <c r="A45">
        <f>INDEX(resultados!$A$2:$ZZ$294, 39, MATCH($B$1, resultados!$A$1:$ZZ$1, 0))</f>
        <v/>
      </c>
      <c r="B45">
        <f>INDEX(resultados!$A$2:$ZZ$294, 39, MATCH($B$2, resultados!$A$1:$ZZ$1, 0))</f>
        <v/>
      </c>
      <c r="C45">
        <f>INDEX(resultados!$A$2:$ZZ$294, 39, MATCH($B$3, resultados!$A$1:$ZZ$1, 0))</f>
        <v/>
      </c>
    </row>
    <row r="46">
      <c r="A46">
        <f>INDEX(resultados!$A$2:$ZZ$294, 40, MATCH($B$1, resultados!$A$1:$ZZ$1, 0))</f>
        <v/>
      </c>
      <c r="B46">
        <f>INDEX(resultados!$A$2:$ZZ$294, 40, MATCH($B$2, resultados!$A$1:$ZZ$1, 0))</f>
        <v/>
      </c>
      <c r="C46">
        <f>INDEX(resultados!$A$2:$ZZ$294, 40, MATCH($B$3, resultados!$A$1:$ZZ$1, 0))</f>
        <v/>
      </c>
    </row>
    <row r="47">
      <c r="A47">
        <f>INDEX(resultados!$A$2:$ZZ$294, 41, MATCH($B$1, resultados!$A$1:$ZZ$1, 0))</f>
        <v/>
      </c>
      <c r="B47">
        <f>INDEX(resultados!$A$2:$ZZ$294, 41, MATCH($B$2, resultados!$A$1:$ZZ$1, 0))</f>
        <v/>
      </c>
      <c r="C47">
        <f>INDEX(resultados!$A$2:$ZZ$294, 41, MATCH($B$3, resultados!$A$1:$ZZ$1, 0))</f>
        <v/>
      </c>
    </row>
    <row r="48">
      <c r="A48">
        <f>INDEX(resultados!$A$2:$ZZ$294, 42, MATCH($B$1, resultados!$A$1:$ZZ$1, 0))</f>
        <v/>
      </c>
      <c r="B48">
        <f>INDEX(resultados!$A$2:$ZZ$294, 42, MATCH($B$2, resultados!$A$1:$ZZ$1, 0))</f>
        <v/>
      </c>
      <c r="C48">
        <f>INDEX(resultados!$A$2:$ZZ$294, 42, MATCH($B$3, resultados!$A$1:$ZZ$1, 0))</f>
        <v/>
      </c>
    </row>
    <row r="49">
      <c r="A49">
        <f>INDEX(resultados!$A$2:$ZZ$294, 43, MATCH($B$1, resultados!$A$1:$ZZ$1, 0))</f>
        <v/>
      </c>
      <c r="B49">
        <f>INDEX(resultados!$A$2:$ZZ$294, 43, MATCH($B$2, resultados!$A$1:$ZZ$1, 0))</f>
        <v/>
      </c>
      <c r="C49">
        <f>INDEX(resultados!$A$2:$ZZ$294, 43, MATCH($B$3, resultados!$A$1:$ZZ$1, 0))</f>
        <v/>
      </c>
    </row>
    <row r="50">
      <c r="A50">
        <f>INDEX(resultados!$A$2:$ZZ$294, 44, MATCH($B$1, resultados!$A$1:$ZZ$1, 0))</f>
        <v/>
      </c>
      <c r="B50">
        <f>INDEX(resultados!$A$2:$ZZ$294, 44, MATCH($B$2, resultados!$A$1:$ZZ$1, 0))</f>
        <v/>
      </c>
      <c r="C50">
        <f>INDEX(resultados!$A$2:$ZZ$294, 44, MATCH($B$3, resultados!$A$1:$ZZ$1, 0))</f>
        <v/>
      </c>
    </row>
    <row r="51">
      <c r="A51">
        <f>INDEX(resultados!$A$2:$ZZ$294, 45, MATCH($B$1, resultados!$A$1:$ZZ$1, 0))</f>
        <v/>
      </c>
      <c r="B51">
        <f>INDEX(resultados!$A$2:$ZZ$294, 45, MATCH($B$2, resultados!$A$1:$ZZ$1, 0))</f>
        <v/>
      </c>
      <c r="C51">
        <f>INDEX(resultados!$A$2:$ZZ$294, 45, MATCH($B$3, resultados!$A$1:$ZZ$1, 0))</f>
        <v/>
      </c>
    </row>
    <row r="52">
      <c r="A52">
        <f>INDEX(resultados!$A$2:$ZZ$294, 46, MATCH($B$1, resultados!$A$1:$ZZ$1, 0))</f>
        <v/>
      </c>
      <c r="B52">
        <f>INDEX(resultados!$A$2:$ZZ$294, 46, MATCH($B$2, resultados!$A$1:$ZZ$1, 0))</f>
        <v/>
      </c>
      <c r="C52">
        <f>INDEX(resultados!$A$2:$ZZ$294, 46, MATCH($B$3, resultados!$A$1:$ZZ$1, 0))</f>
        <v/>
      </c>
    </row>
    <row r="53">
      <c r="A53">
        <f>INDEX(resultados!$A$2:$ZZ$294, 47, MATCH($B$1, resultados!$A$1:$ZZ$1, 0))</f>
        <v/>
      </c>
      <c r="B53">
        <f>INDEX(resultados!$A$2:$ZZ$294, 47, MATCH($B$2, resultados!$A$1:$ZZ$1, 0))</f>
        <v/>
      </c>
      <c r="C53">
        <f>INDEX(resultados!$A$2:$ZZ$294, 47, MATCH($B$3, resultados!$A$1:$ZZ$1, 0))</f>
        <v/>
      </c>
    </row>
    <row r="54">
      <c r="A54">
        <f>INDEX(resultados!$A$2:$ZZ$294, 48, MATCH($B$1, resultados!$A$1:$ZZ$1, 0))</f>
        <v/>
      </c>
      <c r="B54">
        <f>INDEX(resultados!$A$2:$ZZ$294, 48, MATCH($B$2, resultados!$A$1:$ZZ$1, 0))</f>
        <v/>
      </c>
      <c r="C54">
        <f>INDEX(resultados!$A$2:$ZZ$294, 48, MATCH($B$3, resultados!$A$1:$ZZ$1, 0))</f>
        <v/>
      </c>
    </row>
    <row r="55">
      <c r="A55">
        <f>INDEX(resultados!$A$2:$ZZ$294, 49, MATCH($B$1, resultados!$A$1:$ZZ$1, 0))</f>
        <v/>
      </c>
      <c r="B55">
        <f>INDEX(resultados!$A$2:$ZZ$294, 49, MATCH($B$2, resultados!$A$1:$ZZ$1, 0))</f>
        <v/>
      </c>
      <c r="C55">
        <f>INDEX(resultados!$A$2:$ZZ$294, 49, MATCH($B$3, resultados!$A$1:$ZZ$1, 0))</f>
        <v/>
      </c>
    </row>
    <row r="56">
      <c r="A56">
        <f>INDEX(resultados!$A$2:$ZZ$294, 50, MATCH($B$1, resultados!$A$1:$ZZ$1, 0))</f>
        <v/>
      </c>
      <c r="B56">
        <f>INDEX(resultados!$A$2:$ZZ$294, 50, MATCH($B$2, resultados!$A$1:$ZZ$1, 0))</f>
        <v/>
      </c>
      <c r="C56">
        <f>INDEX(resultados!$A$2:$ZZ$294, 50, MATCH($B$3, resultados!$A$1:$ZZ$1, 0))</f>
        <v/>
      </c>
    </row>
    <row r="57">
      <c r="A57">
        <f>INDEX(resultados!$A$2:$ZZ$294, 51, MATCH($B$1, resultados!$A$1:$ZZ$1, 0))</f>
        <v/>
      </c>
      <c r="B57">
        <f>INDEX(resultados!$A$2:$ZZ$294, 51, MATCH($B$2, resultados!$A$1:$ZZ$1, 0))</f>
        <v/>
      </c>
      <c r="C57">
        <f>INDEX(resultados!$A$2:$ZZ$294, 51, MATCH($B$3, resultados!$A$1:$ZZ$1, 0))</f>
        <v/>
      </c>
    </row>
    <row r="58">
      <c r="A58">
        <f>INDEX(resultados!$A$2:$ZZ$294, 52, MATCH($B$1, resultados!$A$1:$ZZ$1, 0))</f>
        <v/>
      </c>
      <c r="B58">
        <f>INDEX(resultados!$A$2:$ZZ$294, 52, MATCH($B$2, resultados!$A$1:$ZZ$1, 0))</f>
        <v/>
      </c>
      <c r="C58">
        <f>INDEX(resultados!$A$2:$ZZ$294, 52, MATCH($B$3, resultados!$A$1:$ZZ$1, 0))</f>
        <v/>
      </c>
    </row>
    <row r="59">
      <c r="A59">
        <f>INDEX(resultados!$A$2:$ZZ$294, 53, MATCH($B$1, resultados!$A$1:$ZZ$1, 0))</f>
        <v/>
      </c>
      <c r="B59">
        <f>INDEX(resultados!$A$2:$ZZ$294, 53, MATCH($B$2, resultados!$A$1:$ZZ$1, 0))</f>
        <v/>
      </c>
      <c r="C59">
        <f>INDEX(resultados!$A$2:$ZZ$294, 53, MATCH($B$3, resultados!$A$1:$ZZ$1, 0))</f>
        <v/>
      </c>
    </row>
    <row r="60">
      <c r="A60">
        <f>INDEX(resultados!$A$2:$ZZ$294, 54, MATCH($B$1, resultados!$A$1:$ZZ$1, 0))</f>
        <v/>
      </c>
      <c r="B60">
        <f>INDEX(resultados!$A$2:$ZZ$294, 54, MATCH($B$2, resultados!$A$1:$ZZ$1, 0))</f>
        <v/>
      </c>
      <c r="C60">
        <f>INDEX(resultados!$A$2:$ZZ$294, 54, MATCH($B$3, resultados!$A$1:$ZZ$1, 0))</f>
        <v/>
      </c>
    </row>
    <row r="61">
      <c r="A61">
        <f>INDEX(resultados!$A$2:$ZZ$294, 55, MATCH($B$1, resultados!$A$1:$ZZ$1, 0))</f>
        <v/>
      </c>
      <c r="B61">
        <f>INDEX(resultados!$A$2:$ZZ$294, 55, MATCH($B$2, resultados!$A$1:$ZZ$1, 0))</f>
        <v/>
      </c>
      <c r="C61">
        <f>INDEX(resultados!$A$2:$ZZ$294, 55, MATCH($B$3, resultados!$A$1:$ZZ$1, 0))</f>
        <v/>
      </c>
    </row>
    <row r="62">
      <c r="A62">
        <f>INDEX(resultados!$A$2:$ZZ$294, 56, MATCH($B$1, resultados!$A$1:$ZZ$1, 0))</f>
        <v/>
      </c>
      <c r="B62">
        <f>INDEX(resultados!$A$2:$ZZ$294, 56, MATCH($B$2, resultados!$A$1:$ZZ$1, 0))</f>
        <v/>
      </c>
      <c r="C62">
        <f>INDEX(resultados!$A$2:$ZZ$294, 56, MATCH($B$3, resultados!$A$1:$ZZ$1, 0))</f>
        <v/>
      </c>
    </row>
    <row r="63">
      <c r="A63">
        <f>INDEX(resultados!$A$2:$ZZ$294, 57, MATCH($B$1, resultados!$A$1:$ZZ$1, 0))</f>
        <v/>
      </c>
      <c r="B63">
        <f>INDEX(resultados!$A$2:$ZZ$294, 57, MATCH($B$2, resultados!$A$1:$ZZ$1, 0))</f>
        <v/>
      </c>
      <c r="C63">
        <f>INDEX(resultados!$A$2:$ZZ$294, 57, MATCH($B$3, resultados!$A$1:$ZZ$1, 0))</f>
        <v/>
      </c>
    </row>
    <row r="64">
      <c r="A64">
        <f>INDEX(resultados!$A$2:$ZZ$294, 58, MATCH($B$1, resultados!$A$1:$ZZ$1, 0))</f>
        <v/>
      </c>
      <c r="B64">
        <f>INDEX(resultados!$A$2:$ZZ$294, 58, MATCH($B$2, resultados!$A$1:$ZZ$1, 0))</f>
        <v/>
      </c>
      <c r="C64">
        <f>INDEX(resultados!$A$2:$ZZ$294, 58, MATCH($B$3, resultados!$A$1:$ZZ$1, 0))</f>
        <v/>
      </c>
    </row>
    <row r="65">
      <c r="A65">
        <f>INDEX(resultados!$A$2:$ZZ$294, 59, MATCH($B$1, resultados!$A$1:$ZZ$1, 0))</f>
        <v/>
      </c>
      <c r="B65">
        <f>INDEX(resultados!$A$2:$ZZ$294, 59, MATCH($B$2, resultados!$A$1:$ZZ$1, 0))</f>
        <v/>
      </c>
      <c r="C65">
        <f>INDEX(resultados!$A$2:$ZZ$294, 59, MATCH($B$3, resultados!$A$1:$ZZ$1, 0))</f>
        <v/>
      </c>
    </row>
    <row r="66">
      <c r="A66">
        <f>INDEX(resultados!$A$2:$ZZ$294, 60, MATCH($B$1, resultados!$A$1:$ZZ$1, 0))</f>
        <v/>
      </c>
      <c r="B66">
        <f>INDEX(resultados!$A$2:$ZZ$294, 60, MATCH($B$2, resultados!$A$1:$ZZ$1, 0))</f>
        <v/>
      </c>
      <c r="C66">
        <f>INDEX(resultados!$A$2:$ZZ$294, 60, MATCH($B$3, resultados!$A$1:$ZZ$1, 0))</f>
        <v/>
      </c>
    </row>
    <row r="67">
      <c r="A67">
        <f>INDEX(resultados!$A$2:$ZZ$294, 61, MATCH($B$1, resultados!$A$1:$ZZ$1, 0))</f>
        <v/>
      </c>
      <c r="B67">
        <f>INDEX(resultados!$A$2:$ZZ$294, 61, MATCH($B$2, resultados!$A$1:$ZZ$1, 0))</f>
        <v/>
      </c>
      <c r="C67">
        <f>INDEX(resultados!$A$2:$ZZ$294, 61, MATCH($B$3, resultados!$A$1:$ZZ$1, 0))</f>
        <v/>
      </c>
    </row>
    <row r="68">
      <c r="A68">
        <f>INDEX(resultados!$A$2:$ZZ$294, 62, MATCH($B$1, resultados!$A$1:$ZZ$1, 0))</f>
        <v/>
      </c>
      <c r="B68">
        <f>INDEX(resultados!$A$2:$ZZ$294, 62, MATCH($B$2, resultados!$A$1:$ZZ$1, 0))</f>
        <v/>
      </c>
      <c r="C68">
        <f>INDEX(resultados!$A$2:$ZZ$294, 62, MATCH($B$3, resultados!$A$1:$ZZ$1, 0))</f>
        <v/>
      </c>
    </row>
    <row r="69">
      <c r="A69">
        <f>INDEX(resultados!$A$2:$ZZ$294, 63, MATCH($B$1, resultados!$A$1:$ZZ$1, 0))</f>
        <v/>
      </c>
      <c r="B69">
        <f>INDEX(resultados!$A$2:$ZZ$294, 63, MATCH($B$2, resultados!$A$1:$ZZ$1, 0))</f>
        <v/>
      </c>
      <c r="C69">
        <f>INDEX(resultados!$A$2:$ZZ$294, 63, MATCH($B$3, resultados!$A$1:$ZZ$1, 0))</f>
        <v/>
      </c>
    </row>
    <row r="70">
      <c r="A70">
        <f>INDEX(resultados!$A$2:$ZZ$294, 64, MATCH($B$1, resultados!$A$1:$ZZ$1, 0))</f>
        <v/>
      </c>
      <c r="B70">
        <f>INDEX(resultados!$A$2:$ZZ$294, 64, MATCH($B$2, resultados!$A$1:$ZZ$1, 0))</f>
        <v/>
      </c>
      <c r="C70">
        <f>INDEX(resultados!$A$2:$ZZ$294, 64, MATCH($B$3, resultados!$A$1:$ZZ$1, 0))</f>
        <v/>
      </c>
    </row>
    <row r="71">
      <c r="A71">
        <f>INDEX(resultados!$A$2:$ZZ$294, 65, MATCH($B$1, resultados!$A$1:$ZZ$1, 0))</f>
        <v/>
      </c>
      <c r="B71">
        <f>INDEX(resultados!$A$2:$ZZ$294, 65, MATCH($B$2, resultados!$A$1:$ZZ$1, 0))</f>
        <v/>
      </c>
      <c r="C71">
        <f>INDEX(resultados!$A$2:$ZZ$294, 65, MATCH($B$3, resultados!$A$1:$ZZ$1, 0))</f>
        <v/>
      </c>
    </row>
    <row r="72">
      <c r="A72">
        <f>INDEX(resultados!$A$2:$ZZ$294, 66, MATCH($B$1, resultados!$A$1:$ZZ$1, 0))</f>
        <v/>
      </c>
      <c r="B72">
        <f>INDEX(resultados!$A$2:$ZZ$294, 66, MATCH($B$2, resultados!$A$1:$ZZ$1, 0))</f>
        <v/>
      </c>
      <c r="C72">
        <f>INDEX(resultados!$A$2:$ZZ$294, 66, MATCH($B$3, resultados!$A$1:$ZZ$1, 0))</f>
        <v/>
      </c>
    </row>
    <row r="73">
      <c r="A73">
        <f>INDEX(resultados!$A$2:$ZZ$294, 67, MATCH($B$1, resultados!$A$1:$ZZ$1, 0))</f>
        <v/>
      </c>
      <c r="B73">
        <f>INDEX(resultados!$A$2:$ZZ$294, 67, MATCH($B$2, resultados!$A$1:$ZZ$1, 0))</f>
        <v/>
      </c>
      <c r="C73">
        <f>INDEX(resultados!$A$2:$ZZ$294, 67, MATCH($B$3, resultados!$A$1:$ZZ$1, 0))</f>
        <v/>
      </c>
    </row>
    <row r="74">
      <c r="A74">
        <f>INDEX(resultados!$A$2:$ZZ$294, 68, MATCH($B$1, resultados!$A$1:$ZZ$1, 0))</f>
        <v/>
      </c>
      <c r="B74">
        <f>INDEX(resultados!$A$2:$ZZ$294, 68, MATCH($B$2, resultados!$A$1:$ZZ$1, 0))</f>
        <v/>
      </c>
      <c r="C74">
        <f>INDEX(resultados!$A$2:$ZZ$294, 68, MATCH($B$3, resultados!$A$1:$ZZ$1, 0))</f>
        <v/>
      </c>
    </row>
    <row r="75">
      <c r="A75">
        <f>INDEX(resultados!$A$2:$ZZ$294, 69, MATCH($B$1, resultados!$A$1:$ZZ$1, 0))</f>
        <v/>
      </c>
      <c r="B75">
        <f>INDEX(resultados!$A$2:$ZZ$294, 69, MATCH($B$2, resultados!$A$1:$ZZ$1, 0))</f>
        <v/>
      </c>
      <c r="C75">
        <f>INDEX(resultados!$A$2:$ZZ$294, 69, MATCH($B$3, resultados!$A$1:$ZZ$1, 0))</f>
        <v/>
      </c>
    </row>
    <row r="76">
      <c r="A76">
        <f>INDEX(resultados!$A$2:$ZZ$294, 70, MATCH($B$1, resultados!$A$1:$ZZ$1, 0))</f>
        <v/>
      </c>
      <c r="B76">
        <f>INDEX(resultados!$A$2:$ZZ$294, 70, MATCH($B$2, resultados!$A$1:$ZZ$1, 0))</f>
        <v/>
      </c>
      <c r="C76">
        <f>INDEX(resultados!$A$2:$ZZ$294, 70, MATCH($B$3, resultados!$A$1:$ZZ$1, 0))</f>
        <v/>
      </c>
    </row>
    <row r="77">
      <c r="A77">
        <f>INDEX(resultados!$A$2:$ZZ$294, 71, MATCH($B$1, resultados!$A$1:$ZZ$1, 0))</f>
        <v/>
      </c>
      <c r="B77">
        <f>INDEX(resultados!$A$2:$ZZ$294, 71, MATCH($B$2, resultados!$A$1:$ZZ$1, 0))</f>
        <v/>
      </c>
      <c r="C77">
        <f>INDEX(resultados!$A$2:$ZZ$294, 71, MATCH($B$3, resultados!$A$1:$ZZ$1, 0))</f>
        <v/>
      </c>
    </row>
    <row r="78">
      <c r="A78">
        <f>INDEX(resultados!$A$2:$ZZ$294, 72, MATCH($B$1, resultados!$A$1:$ZZ$1, 0))</f>
        <v/>
      </c>
      <c r="B78">
        <f>INDEX(resultados!$A$2:$ZZ$294, 72, MATCH($B$2, resultados!$A$1:$ZZ$1, 0))</f>
        <v/>
      </c>
      <c r="C78">
        <f>INDEX(resultados!$A$2:$ZZ$294, 72, MATCH($B$3, resultados!$A$1:$ZZ$1, 0))</f>
        <v/>
      </c>
    </row>
    <row r="79">
      <c r="A79">
        <f>INDEX(resultados!$A$2:$ZZ$294, 73, MATCH($B$1, resultados!$A$1:$ZZ$1, 0))</f>
        <v/>
      </c>
      <c r="B79">
        <f>INDEX(resultados!$A$2:$ZZ$294, 73, MATCH($B$2, resultados!$A$1:$ZZ$1, 0))</f>
        <v/>
      </c>
      <c r="C79">
        <f>INDEX(resultados!$A$2:$ZZ$294, 73, MATCH($B$3, resultados!$A$1:$ZZ$1, 0))</f>
        <v/>
      </c>
    </row>
    <row r="80">
      <c r="A80">
        <f>INDEX(resultados!$A$2:$ZZ$294, 74, MATCH($B$1, resultados!$A$1:$ZZ$1, 0))</f>
        <v/>
      </c>
      <c r="B80">
        <f>INDEX(resultados!$A$2:$ZZ$294, 74, MATCH($B$2, resultados!$A$1:$ZZ$1, 0))</f>
        <v/>
      </c>
      <c r="C80">
        <f>INDEX(resultados!$A$2:$ZZ$294, 74, MATCH($B$3, resultados!$A$1:$ZZ$1, 0))</f>
        <v/>
      </c>
    </row>
    <row r="81">
      <c r="A81">
        <f>INDEX(resultados!$A$2:$ZZ$294, 75, MATCH($B$1, resultados!$A$1:$ZZ$1, 0))</f>
        <v/>
      </c>
      <c r="B81">
        <f>INDEX(resultados!$A$2:$ZZ$294, 75, MATCH($B$2, resultados!$A$1:$ZZ$1, 0))</f>
        <v/>
      </c>
      <c r="C81">
        <f>INDEX(resultados!$A$2:$ZZ$294, 75, MATCH($B$3, resultados!$A$1:$ZZ$1, 0))</f>
        <v/>
      </c>
    </row>
    <row r="82">
      <c r="A82">
        <f>INDEX(resultados!$A$2:$ZZ$294, 76, MATCH($B$1, resultados!$A$1:$ZZ$1, 0))</f>
        <v/>
      </c>
      <c r="B82">
        <f>INDEX(resultados!$A$2:$ZZ$294, 76, MATCH($B$2, resultados!$A$1:$ZZ$1, 0))</f>
        <v/>
      </c>
      <c r="C82">
        <f>INDEX(resultados!$A$2:$ZZ$294, 76, MATCH($B$3, resultados!$A$1:$ZZ$1, 0))</f>
        <v/>
      </c>
    </row>
    <row r="83">
      <c r="A83">
        <f>INDEX(resultados!$A$2:$ZZ$294, 77, MATCH($B$1, resultados!$A$1:$ZZ$1, 0))</f>
        <v/>
      </c>
      <c r="B83">
        <f>INDEX(resultados!$A$2:$ZZ$294, 77, MATCH($B$2, resultados!$A$1:$ZZ$1, 0))</f>
        <v/>
      </c>
      <c r="C83">
        <f>INDEX(resultados!$A$2:$ZZ$294, 77, MATCH($B$3, resultados!$A$1:$ZZ$1, 0))</f>
        <v/>
      </c>
    </row>
    <row r="84">
      <c r="A84">
        <f>INDEX(resultados!$A$2:$ZZ$294, 78, MATCH($B$1, resultados!$A$1:$ZZ$1, 0))</f>
        <v/>
      </c>
      <c r="B84">
        <f>INDEX(resultados!$A$2:$ZZ$294, 78, MATCH($B$2, resultados!$A$1:$ZZ$1, 0))</f>
        <v/>
      </c>
      <c r="C84">
        <f>INDEX(resultados!$A$2:$ZZ$294, 78, MATCH($B$3, resultados!$A$1:$ZZ$1, 0))</f>
        <v/>
      </c>
    </row>
    <row r="85">
      <c r="A85">
        <f>INDEX(resultados!$A$2:$ZZ$294, 79, MATCH($B$1, resultados!$A$1:$ZZ$1, 0))</f>
        <v/>
      </c>
      <c r="B85">
        <f>INDEX(resultados!$A$2:$ZZ$294, 79, MATCH($B$2, resultados!$A$1:$ZZ$1, 0))</f>
        <v/>
      </c>
      <c r="C85">
        <f>INDEX(resultados!$A$2:$ZZ$294, 79, MATCH($B$3, resultados!$A$1:$ZZ$1, 0))</f>
        <v/>
      </c>
    </row>
    <row r="86">
      <c r="A86">
        <f>INDEX(resultados!$A$2:$ZZ$294, 80, MATCH($B$1, resultados!$A$1:$ZZ$1, 0))</f>
        <v/>
      </c>
      <c r="B86">
        <f>INDEX(resultados!$A$2:$ZZ$294, 80, MATCH($B$2, resultados!$A$1:$ZZ$1, 0))</f>
        <v/>
      </c>
      <c r="C86">
        <f>INDEX(resultados!$A$2:$ZZ$294, 80, MATCH($B$3, resultados!$A$1:$ZZ$1, 0))</f>
        <v/>
      </c>
    </row>
    <row r="87">
      <c r="A87">
        <f>INDEX(resultados!$A$2:$ZZ$294, 81, MATCH($B$1, resultados!$A$1:$ZZ$1, 0))</f>
        <v/>
      </c>
      <c r="B87">
        <f>INDEX(resultados!$A$2:$ZZ$294, 81, MATCH($B$2, resultados!$A$1:$ZZ$1, 0))</f>
        <v/>
      </c>
      <c r="C87">
        <f>INDEX(resultados!$A$2:$ZZ$294, 81, MATCH($B$3, resultados!$A$1:$ZZ$1, 0))</f>
        <v/>
      </c>
    </row>
    <row r="88">
      <c r="A88">
        <f>INDEX(resultados!$A$2:$ZZ$294, 82, MATCH($B$1, resultados!$A$1:$ZZ$1, 0))</f>
        <v/>
      </c>
      <c r="B88">
        <f>INDEX(resultados!$A$2:$ZZ$294, 82, MATCH($B$2, resultados!$A$1:$ZZ$1, 0))</f>
        <v/>
      </c>
      <c r="C88">
        <f>INDEX(resultados!$A$2:$ZZ$294, 82, MATCH($B$3, resultados!$A$1:$ZZ$1, 0))</f>
        <v/>
      </c>
    </row>
    <row r="89">
      <c r="A89">
        <f>INDEX(resultados!$A$2:$ZZ$294, 83, MATCH($B$1, resultados!$A$1:$ZZ$1, 0))</f>
        <v/>
      </c>
      <c r="B89">
        <f>INDEX(resultados!$A$2:$ZZ$294, 83, MATCH($B$2, resultados!$A$1:$ZZ$1, 0))</f>
        <v/>
      </c>
      <c r="C89">
        <f>INDEX(resultados!$A$2:$ZZ$294, 83, MATCH($B$3, resultados!$A$1:$ZZ$1, 0))</f>
        <v/>
      </c>
    </row>
    <row r="90">
      <c r="A90">
        <f>INDEX(resultados!$A$2:$ZZ$294, 84, MATCH($B$1, resultados!$A$1:$ZZ$1, 0))</f>
        <v/>
      </c>
      <c r="B90">
        <f>INDEX(resultados!$A$2:$ZZ$294, 84, MATCH($B$2, resultados!$A$1:$ZZ$1, 0))</f>
        <v/>
      </c>
      <c r="C90">
        <f>INDEX(resultados!$A$2:$ZZ$294, 84, MATCH($B$3, resultados!$A$1:$ZZ$1, 0))</f>
        <v/>
      </c>
    </row>
    <row r="91">
      <c r="A91">
        <f>INDEX(resultados!$A$2:$ZZ$294, 85, MATCH($B$1, resultados!$A$1:$ZZ$1, 0))</f>
        <v/>
      </c>
      <c r="B91">
        <f>INDEX(resultados!$A$2:$ZZ$294, 85, MATCH($B$2, resultados!$A$1:$ZZ$1, 0))</f>
        <v/>
      </c>
      <c r="C91">
        <f>INDEX(resultados!$A$2:$ZZ$294, 85, MATCH($B$3, resultados!$A$1:$ZZ$1, 0))</f>
        <v/>
      </c>
    </row>
    <row r="92">
      <c r="A92">
        <f>INDEX(resultados!$A$2:$ZZ$294, 86, MATCH($B$1, resultados!$A$1:$ZZ$1, 0))</f>
        <v/>
      </c>
      <c r="B92">
        <f>INDEX(resultados!$A$2:$ZZ$294, 86, MATCH($B$2, resultados!$A$1:$ZZ$1, 0))</f>
        <v/>
      </c>
      <c r="C92">
        <f>INDEX(resultados!$A$2:$ZZ$294, 86, MATCH($B$3, resultados!$A$1:$ZZ$1, 0))</f>
        <v/>
      </c>
    </row>
    <row r="93">
      <c r="A93">
        <f>INDEX(resultados!$A$2:$ZZ$294, 87, MATCH($B$1, resultados!$A$1:$ZZ$1, 0))</f>
        <v/>
      </c>
      <c r="B93">
        <f>INDEX(resultados!$A$2:$ZZ$294, 87, MATCH($B$2, resultados!$A$1:$ZZ$1, 0))</f>
        <v/>
      </c>
      <c r="C93">
        <f>INDEX(resultados!$A$2:$ZZ$294, 87, MATCH($B$3, resultados!$A$1:$ZZ$1, 0))</f>
        <v/>
      </c>
    </row>
    <row r="94">
      <c r="A94">
        <f>INDEX(resultados!$A$2:$ZZ$294, 88, MATCH($B$1, resultados!$A$1:$ZZ$1, 0))</f>
        <v/>
      </c>
      <c r="B94">
        <f>INDEX(resultados!$A$2:$ZZ$294, 88, MATCH($B$2, resultados!$A$1:$ZZ$1, 0))</f>
        <v/>
      </c>
      <c r="C94">
        <f>INDEX(resultados!$A$2:$ZZ$294, 88, MATCH($B$3, resultados!$A$1:$ZZ$1, 0))</f>
        <v/>
      </c>
    </row>
    <row r="95">
      <c r="A95">
        <f>INDEX(resultados!$A$2:$ZZ$294, 89, MATCH($B$1, resultados!$A$1:$ZZ$1, 0))</f>
        <v/>
      </c>
      <c r="B95">
        <f>INDEX(resultados!$A$2:$ZZ$294, 89, MATCH($B$2, resultados!$A$1:$ZZ$1, 0))</f>
        <v/>
      </c>
      <c r="C95">
        <f>INDEX(resultados!$A$2:$ZZ$294, 89, MATCH($B$3, resultados!$A$1:$ZZ$1, 0))</f>
        <v/>
      </c>
    </row>
    <row r="96">
      <c r="A96">
        <f>INDEX(resultados!$A$2:$ZZ$294, 90, MATCH($B$1, resultados!$A$1:$ZZ$1, 0))</f>
        <v/>
      </c>
      <c r="B96">
        <f>INDEX(resultados!$A$2:$ZZ$294, 90, MATCH($B$2, resultados!$A$1:$ZZ$1, 0))</f>
        <v/>
      </c>
      <c r="C96">
        <f>INDEX(resultados!$A$2:$ZZ$294, 90, MATCH($B$3, resultados!$A$1:$ZZ$1, 0))</f>
        <v/>
      </c>
    </row>
    <row r="97">
      <c r="A97">
        <f>INDEX(resultados!$A$2:$ZZ$294, 91, MATCH($B$1, resultados!$A$1:$ZZ$1, 0))</f>
        <v/>
      </c>
      <c r="B97">
        <f>INDEX(resultados!$A$2:$ZZ$294, 91, MATCH($B$2, resultados!$A$1:$ZZ$1, 0))</f>
        <v/>
      </c>
      <c r="C97">
        <f>INDEX(resultados!$A$2:$ZZ$294, 91, MATCH($B$3, resultados!$A$1:$ZZ$1, 0))</f>
        <v/>
      </c>
    </row>
    <row r="98">
      <c r="A98">
        <f>INDEX(resultados!$A$2:$ZZ$294, 92, MATCH($B$1, resultados!$A$1:$ZZ$1, 0))</f>
        <v/>
      </c>
      <c r="B98">
        <f>INDEX(resultados!$A$2:$ZZ$294, 92, MATCH($B$2, resultados!$A$1:$ZZ$1, 0))</f>
        <v/>
      </c>
      <c r="C98">
        <f>INDEX(resultados!$A$2:$ZZ$294, 92, MATCH($B$3, resultados!$A$1:$ZZ$1, 0))</f>
        <v/>
      </c>
    </row>
    <row r="99">
      <c r="A99">
        <f>INDEX(resultados!$A$2:$ZZ$294, 93, MATCH($B$1, resultados!$A$1:$ZZ$1, 0))</f>
        <v/>
      </c>
      <c r="B99">
        <f>INDEX(resultados!$A$2:$ZZ$294, 93, MATCH($B$2, resultados!$A$1:$ZZ$1, 0))</f>
        <v/>
      </c>
      <c r="C99">
        <f>INDEX(resultados!$A$2:$ZZ$294, 93, MATCH($B$3, resultados!$A$1:$ZZ$1, 0))</f>
        <v/>
      </c>
    </row>
    <row r="100">
      <c r="A100">
        <f>INDEX(resultados!$A$2:$ZZ$294, 94, MATCH($B$1, resultados!$A$1:$ZZ$1, 0))</f>
        <v/>
      </c>
      <c r="B100">
        <f>INDEX(resultados!$A$2:$ZZ$294, 94, MATCH($B$2, resultados!$A$1:$ZZ$1, 0))</f>
        <v/>
      </c>
      <c r="C100">
        <f>INDEX(resultados!$A$2:$ZZ$294, 94, MATCH($B$3, resultados!$A$1:$ZZ$1, 0))</f>
        <v/>
      </c>
    </row>
    <row r="101">
      <c r="A101">
        <f>INDEX(resultados!$A$2:$ZZ$294, 95, MATCH($B$1, resultados!$A$1:$ZZ$1, 0))</f>
        <v/>
      </c>
      <c r="B101">
        <f>INDEX(resultados!$A$2:$ZZ$294, 95, MATCH($B$2, resultados!$A$1:$ZZ$1, 0))</f>
        <v/>
      </c>
      <c r="C101">
        <f>INDEX(resultados!$A$2:$ZZ$294, 95, MATCH($B$3, resultados!$A$1:$ZZ$1, 0))</f>
        <v/>
      </c>
    </row>
    <row r="102">
      <c r="A102">
        <f>INDEX(resultados!$A$2:$ZZ$294, 96, MATCH($B$1, resultados!$A$1:$ZZ$1, 0))</f>
        <v/>
      </c>
      <c r="B102">
        <f>INDEX(resultados!$A$2:$ZZ$294, 96, MATCH($B$2, resultados!$A$1:$ZZ$1, 0))</f>
        <v/>
      </c>
      <c r="C102">
        <f>INDEX(resultados!$A$2:$ZZ$294, 96, MATCH($B$3, resultados!$A$1:$ZZ$1, 0))</f>
        <v/>
      </c>
    </row>
    <row r="103">
      <c r="A103">
        <f>INDEX(resultados!$A$2:$ZZ$294, 97, MATCH($B$1, resultados!$A$1:$ZZ$1, 0))</f>
        <v/>
      </c>
      <c r="B103">
        <f>INDEX(resultados!$A$2:$ZZ$294, 97, MATCH($B$2, resultados!$A$1:$ZZ$1, 0))</f>
        <v/>
      </c>
      <c r="C103">
        <f>INDEX(resultados!$A$2:$ZZ$294, 97, MATCH($B$3, resultados!$A$1:$ZZ$1, 0))</f>
        <v/>
      </c>
    </row>
    <row r="104">
      <c r="A104">
        <f>INDEX(resultados!$A$2:$ZZ$294, 98, MATCH($B$1, resultados!$A$1:$ZZ$1, 0))</f>
        <v/>
      </c>
      <c r="B104">
        <f>INDEX(resultados!$A$2:$ZZ$294, 98, MATCH($B$2, resultados!$A$1:$ZZ$1, 0))</f>
        <v/>
      </c>
      <c r="C104">
        <f>INDEX(resultados!$A$2:$ZZ$294, 98, MATCH($B$3, resultados!$A$1:$ZZ$1, 0))</f>
        <v/>
      </c>
    </row>
    <row r="105">
      <c r="A105">
        <f>INDEX(resultados!$A$2:$ZZ$294, 99, MATCH($B$1, resultados!$A$1:$ZZ$1, 0))</f>
        <v/>
      </c>
      <c r="B105">
        <f>INDEX(resultados!$A$2:$ZZ$294, 99, MATCH($B$2, resultados!$A$1:$ZZ$1, 0))</f>
        <v/>
      </c>
      <c r="C105">
        <f>INDEX(resultados!$A$2:$ZZ$294, 99, MATCH($B$3, resultados!$A$1:$ZZ$1, 0))</f>
        <v/>
      </c>
    </row>
    <row r="106">
      <c r="A106">
        <f>INDEX(resultados!$A$2:$ZZ$294, 100, MATCH($B$1, resultados!$A$1:$ZZ$1, 0))</f>
        <v/>
      </c>
      <c r="B106">
        <f>INDEX(resultados!$A$2:$ZZ$294, 100, MATCH($B$2, resultados!$A$1:$ZZ$1, 0))</f>
        <v/>
      </c>
      <c r="C106">
        <f>INDEX(resultados!$A$2:$ZZ$294, 100, MATCH($B$3, resultados!$A$1:$ZZ$1, 0))</f>
        <v/>
      </c>
    </row>
    <row r="107">
      <c r="A107">
        <f>INDEX(resultados!$A$2:$ZZ$294, 101, MATCH($B$1, resultados!$A$1:$ZZ$1, 0))</f>
        <v/>
      </c>
      <c r="B107">
        <f>INDEX(resultados!$A$2:$ZZ$294, 101, MATCH($B$2, resultados!$A$1:$ZZ$1, 0))</f>
        <v/>
      </c>
      <c r="C107">
        <f>INDEX(resultados!$A$2:$ZZ$294, 101, MATCH($B$3, resultados!$A$1:$ZZ$1, 0))</f>
        <v/>
      </c>
    </row>
    <row r="108">
      <c r="A108">
        <f>INDEX(resultados!$A$2:$ZZ$294, 102, MATCH($B$1, resultados!$A$1:$ZZ$1, 0))</f>
        <v/>
      </c>
      <c r="B108">
        <f>INDEX(resultados!$A$2:$ZZ$294, 102, MATCH($B$2, resultados!$A$1:$ZZ$1, 0))</f>
        <v/>
      </c>
      <c r="C108">
        <f>INDEX(resultados!$A$2:$ZZ$294, 102, MATCH($B$3, resultados!$A$1:$ZZ$1, 0))</f>
        <v/>
      </c>
    </row>
    <row r="109">
      <c r="A109">
        <f>INDEX(resultados!$A$2:$ZZ$294, 103, MATCH($B$1, resultados!$A$1:$ZZ$1, 0))</f>
        <v/>
      </c>
      <c r="B109">
        <f>INDEX(resultados!$A$2:$ZZ$294, 103, MATCH($B$2, resultados!$A$1:$ZZ$1, 0))</f>
        <v/>
      </c>
      <c r="C109">
        <f>INDEX(resultados!$A$2:$ZZ$294, 103, MATCH($B$3, resultados!$A$1:$ZZ$1, 0))</f>
        <v/>
      </c>
    </row>
    <row r="110">
      <c r="A110">
        <f>INDEX(resultados!$A$2:$ZZ$294, 104, MATCH($B$1, resultados!$A$1:$ZZ$1, 0))</f>
        <v/>
      </c>
      <c r="B110">
        <f>INDEX(resultados!$A$2:$ZZ$294, 104, MATCH($B$2, resultados!$A$1:$ZZ$1, 0))</f>
        <v/>
      </c>
      <c r="C110">
        <f>INDEX(resultados!$A$2:$ZZ$294, 104, MATCH($B$3, resultados!$A$1:$ZZ$1, 0))</f>
        <v/>
      </c>
    </row>
    <row r="111">
      <c r="A111">
        <f>INDEX(resultados!$A$2:$ZZ$294, 105, MATCH($B$1, resultados!$A$1:$ZZ$1, 0))</f>
        <v/>
      </c>
      <c r="B111">
        <f>INDEX(resultados!$A$2:$ZZ$294, 105, MATCH($B$2, resultados!$A$1:$ZZ$1, 0))</f>
        <v/>
      </c>
      <c r="C111">
        <f>INDEX(resultados!$A$2:$ZZ$294, 105, MATCH($B$3, resultados!$A$1:$ZZ$1, 0))</f>
        <v/>
      </c>
    </row>
    <row r="112">
      <c r="A112">
        <f>INDEX(resultados!$A$2:$ZZ$294, 106, MATCH($B$1, resultados!$A$1:$ZZ$1, 0))</f>
        <v/>
      </c>
      <c r="B112">
        <f>INDEX(resultados!$A$2:$ZZ$294, 106, MATCH($B$2, resultados!$A$1:$ZZ$1, 0))</f>
        <v/>
      </c>
      <c r="C112">
        <f>INDEX(resultados!$A$2:$ZZ$294, 106, MATCH($B$3, resultados!$A$1:$ZZ$1, 0))</f>
        <v/>
      </c>
    </row>
    <row r="113">
      <c r="A113">
        <f>INDEX(resultados!$A$2:$ZZ$294, 107, MATCH($B$1, resultados!$A$1:$ZZ$1, 0))</f>
        <v/>
      </c>
      <c r="B113">
        <f>INDEX(resultados!$A$2:$ZZ$294, 107, MATCH($B$2, resultados!$A$1:$ZZ$1, 0))</f>
        <v/>
      </c>
      <c r="C113">
        <f>INDEX(resultados!$A$2:$ZZ$294, 107, MATCH($B$3, resultados!$A$1:$ZZ$1, 0))</f>
        <v/>
      </c>
    </row>
    <row r="114">
      <c r="A114">
        <f>INDEX(resultados!$A$2:$ZZ$294, 108, MATCH($B$1, resultados!$A$1:$ZZ$1, 0))</f>
        <v/>
      </c>
      <c r="B114">
        <f>INDEX(resultados!$A$2:$ZZ$294, 108, MATCH($B$2, resultados!$A$1:$ZZ$1, 0))</f>
        <v/>
      </c>
      <c r="C114">
        <f>INDEX(resultados!$A$2:$ZZ$294, 108, MATCH($B$3, resultados!$A$1:$ZZ$1, 0))</f>
        <v/>
      </c>
    </row>
    <row r="115">
      <c r="A115">
        <f>INDEX(resultados!$A$2:$ZZ$294, 109, MATCH($B$1, resultados!$A$1:$ZZ$1, 0))</f>
        <v/>
      </c>
      <c r="B115">
        <f>INDEX(resultados!$A$2:$ZZ$294, 109, MATCH($B$2, resultados!$A$1:$ZZ$1, 0))</f>
        <v/>
      </c>
      <c r="C115">
        <f>INDEX(resultados!$A$2:$ZZ$294, 109, MATCH($B$3, resultados!$A$1:$ZZ$1, 0))</f>
        <v/>
      </c>
    </row>
    <row r="116">
      <c r="A116">
        <f>INDEX(resultados!$A$2:$ZZ$294, 110, MATCH($B$1, resultados!$A$1:$ZZ$1, 0))</f>
        <v/>
      </c>
      <c r="B116">
        <f>INDEX(resultados!$A$2:$ZZ$294, 110, MATCH($B$2, resultados!$A$1:$ZZ$1, 0))</f>
        <v/>
      </c>
      <c r="C116">
        <f>INDEX(resultados!$A$2:$ZZ$294, 110, MATCH($B$3, resultados!$A$1:$ZZ$1, 0))</f>
        <v/>
      </c>
    </row>
    <row r="117">
      <c r="A117">
        <f>INDEX(resultados!$A$2:$ZZ$294, 111, MATCH($B$1, resultados!$A$1:$ZZ$1, 0))</f>
        <v/>
      </c>
      <c r="B117">
        <f>INDEX(resultados!$A$2:$ZZ$294, 111, MATCH($B$2, resultados!$A$1:$ZZ$1, 0))</f>
        <v/>
      </c>
      <c r="C117">
        <f>INDEX(resultados!$A$2:$ZZ$294, 111, MATCH($B$3, resultados!$A$1:$ZZ$1, 0))</f>
        <v/>
      </c>
    </row>
    <row r="118">
      <c r="A118">
        <f>INDEX(resultados!$A$2:$ZZ$294, 112, MATCH($B$1, resultados!$A$1:$ZZ$1, 0))</f>
        <v/>
      </c>
      <c r="B118">
        <f>INDEX(resultados!$A$2:$ZZ$294, 112, MATCH($B$2, resultados!$A$1:$ZZ$1, 0))</f>
        <v/>
      </c>
      <c r="C118">
        <f>INDEX(resultados!$A$2:$ZZ$294, 112, MATCH($B$3, resultados!$A$1:$ZZ$1, 0))</f>
        <v/>
      </c>
    </row>
    <row r="119">
      <c r="A119">
        <f>INDEX(resultados!$A$2:$ZZ$294, 113, MATCH($B$1, resultados!$A$1:$ZZ$1, 0))</f>
        <v/>
      </c>
      <c r="B119">
        <f>INDEX(resultados!$A$2:$ZZ$294, 113, MATCH($B$2, resultados!$A$1:$ZZ$1, 0))</f>
        <v/>
      </c>
      <c r="C119">
        <f>INDEX(resultados!$A$2:$ZZ$294, 113, MATCH($B$3, resultados!$A$1:$ZZ$1, 0))</f>
        <v/>
      </c>
    </row>
    <row r="120">
      <c r="A120">
        <f>INDEX(resultados!$A$2:$ZZ$294, 114, MATCH($B$1, resultados!$A$1:$ZZ$1, 0))</f>
        <v/>
      </c>
      <c r="B120">
        <f>INDEX(resultados!$A$2:$ZZ$294, 114, MATCH($B$2, resultados!$A$1:$ZZ$1, 0))</f>
        <v/>
      </c>
      <c r="C120">
        <f>INDEX(resultados!$A$2:$ZZ$294, 114, MATCH($B$3, resultados!$A$1:$ZZ$1, 0))</f>
        <v/>
      </c>
    </row>
    <row r="121">
      <c r="A121">
        <f>INDEX(resultados!$A$2:$ZZ$294, 115, MATCH($B$1, resultados!$A$1:$ZZ$1, 0))</f>
        <v/>
      </c>
      <c r="B121">
        <f>INDEX(resultados!$A$2:$ZZ$294, 115, MATCH($B$2, resultados!$A$1:$ZZ$1, 0))</f>
        <v/>
      </c>
      <c r="C121">
        <f>INDEX(resultados!$A$2:$ZZ$294, 115, MATCH($B$3, resultados!$A$1:$ZZ$1, 0))</f>
        <v/>
      </c>
    </row>
    <row r="122">
      <c r="A122">
        <f>INDEX(resultados!$A$2:$ZZ$294, 116, MATCH($B$1, resultados!$A$1:$ZZ$1, 0))</f>
        <v/>
      </c>
      <c r="B122">
        <f>INDEX(resultados!$A$2:$ZZ$294, 116, MATCH($B$2, resultados!$A$1:$ZZ$1, 0))</f>
        <v/>
      </c>
      <c r="C122">
        <f>INDEX(resultados!$A$2:$ZZ$294, 116, MATCH($B$3, resultados!$A$1:$ZZ$1, 0))</f>
        <v/>
      </c>
    </row>
    <row r="123">
      <c r="A123">
        <f>INDEX(resultados!$A$2:$ZZ$294, 117, MATCH($B$1, resultados!$A$1:$ZZ$1, 0))</f>
        <v/>
      </c>
      <c r="B123">
        <f>INDEX(resultados!$A$2:$ZZ$294, 117, MATCH($B$2, resultados!$A$1:$ZZ$1, 0))</f>
        <v/>
      </c>
      <c r="C123">
        <f>INDEX(resultados!$A$2:$ZZ$294, 117, MATCH($B$3, resultados!$A$1:$ZZ$1, 0))</f>
        <v/>
      </c>
    </row>
    <row r="124">
      <c r="A124">
        <f>INDEX(resultados!$A$2:$ZZ$294, 118, MATCH($B$1, resultados!$A$1:$ZZ$1, 0))</f>
        <v/>
      </c>
      <c r="B124">
        <f>INDEX(resultados!$A$2:$ZZ$294, 118, MATCH($B$2, resultados!$A$1:$ZZ$1, 0))</f>
        <v/>
      </c>
      <c r="C124">
        <f>INDEX(resultados!$A$2:$ZZ$294, 118, MATCH($B$3, resultados!$A$1:$ZZ$1, 0))</f>
        <v/>
      </c>
    </row>
    <row r="125">
      <c r="A125">
        <f>INDEX(resultados!$A$2:$ZZ$294, 119, MATCH($B$1, resultados!$A$1:$ZZ$1, 0))</f>
        <v/>
      </c>
      <c r="B125">
        <f>INDEX(resultados!$A$2:$ZZ$294, 119, MATCH($B$2, resultados!$A$1:$ZZ$1, 0))</f>
        <v/>
      </c>
      <c r="C125">
        <f>INDEX(resultados!$A$2:$ZZ$294, 119, MATCH($B$3, resultados!$A$1:$ZZ$1, 0))</f>
        <v/>
      </c>
    </row>
    <row r="126">
      <c r="A126">
        <f>INDEX(resultados!$A$2:$ZZ$294, 120, MATCH($B$1, resultados!$A$1:$ZZ$1, 0))</f>
        <v/>
      </c>
      <c r="B126">
        <f>INDEX(resultados!$A$2:$ZZ$294, 120, MATCH($B$2, resultados!$A$1:$ZZ$1, 0))</f>
        <v/>
      </c>
      <c r="C126">
        <f>INDEX(resultados!$A$2:$ZZ$294, 120, MATCH($B$3, resultados!$A$1:$ZZ$1, 0))</f>
        <v/>
      </c>
    </row>
    <row r="127">
      <c r="A127">
        <f>INDEX(resultados!$A$2:$ZZ$294, 121, MATCH($B$1, resultados!$A$1:$ZZ$1, 0))</f>
        <v/>
      </c>
      <c r="B127">
        <f>INDEX(resultados!$A$2:$ZZ$294, 121, MATCH($B$2, resultados!$A$1:$ZZ$1, 0))</f>
        <v/>
      </c>
      <c r="C127">
        <f>INDEX(resultados!$A$2:$ZZ$294, 121, MATCH($B$3, resultados!$A$1:$ZZ$1, 0))</f>
        <v/>
      </c>
    </row>
    <row r="128">
      <c r="A128">
        <f>INDEX(resultados!$A$2:$ZZ$294, 122, MATCH($B$1, resultados!$A$1:$ZZ$1, 0))</f>
        <v/>
      </c>
      <c r="B128">
        <f>INDEX(resultados!$A$2:$ZZ$294, 122, MATCH($B$2, resultados!$A$1:$ZZ$1, 0))</f>
        <v/>
      </c>
      <c r="C128">
        <f>INDEX(resultados!$A$2:$ZZ$294, 122, MATCH($B$3, resultados!$A$1:$ZZ$1, 0))</f>
        <v/>
      </c>
    </row>
    <row r="129">
      <c r="A129">
        <f>INDEX(resultados!$A$2:$ZZ$294, 123, MATCH($B$1, resultados!$A$1:$ZZ$1, 0))</f>
        <v/>
      </c>
      <c r="B129">
        <f>INDEX(resultados!$A$2:$ZZ$294, 123, MATCH($B$2, resultados!$A$1:$ZZ$1, 0))</f>
        <v/>
      </c>
      <c r="C129">
        <f>INDEX(resultados!$A$2:$ZZ$294, 123, MATCH($B$3, resultados!$A$1:$ZZ$1, 0))</f>
        <v/>
      </c>
    </row>
    <row r="130">
      <c r="A130">
        <f>INDEX(resultados!$A$2:$ZZ$294, 124, MATCH($B$1, resultados!$A$1:$ZZ$1, 0))</f>
        <v/>
      </c>
      <c r="B130">
        <f>INDEX(resultados!$A$2:$ZZ$294, 124, MATCH($B$2, resultados!$A$1:$ZZ$1, 0))</f>
        <v/>
      </c>
      <c r="C130">
        <f>INDEX(resultados!$A$2:$ZZ$294, 124, MATCH($B$3, resultados!$A$1:$ZZ$1, 0))</f>
        <v/>
      </c>
    </row>
    <row r="131">
      <c r="A131">
        <f>INDEX(resultados!$A$2:$ZZ$294, 125, MATCH($B$1, resultados!$A$1:$ZZ$1, 0))</f>
        <v/>
      </c>
      <c r="B131">
        <f>INDEX(resultados!$A$2:$ZZ$294, 125, MATCH($B$2, resultados!$A$1:$ZZ$1, 0))</f>
        <v/>
      </c>
      <c r="C131">
        <f>INDEX(resultados!$A$2:$ZZ$294, 125, MATCH($B$3, resultados!$A$1:$ZZ$1, 0))</f>
        <v/>
      </c>
    </row>
    <row r="132">
      <c r="A132">
        <f>INDEX(resultados!$A$2:$ZZ$294, 126, MATCH($B$1, resultados!$A$1:$ZZ$1, 0))</f>
        <v/>
      </c>
      <c r="B132">
        <f>INDEX(resultados!$A$2:$ZZ$294, 126, MATCH($B$2, resultados!$A$1:$ZZ$1, 0))</f>
        <v/>
      </c>
      <c r="C132">
        <f>INDEX(resultados!$A$2:$ZZ$294, 126, MATCH($B$3, resultados!$A$1:$ZZ$1, 0))</f>
        <v/>
      </c>
    </row>
    <row r="133">
      <c r="A133">
        <f>INDEX(resultados!$A$2:$ZZ$294, 127, MATCH($B$1, resultados!$A$1:$ZZ$1, 0))</f>
        <v/>
      </c>
      <c r="B133">
        <f>INDEX(resultados!$A$2:$ZZ$294, 127, MATCH($B$2, resultados!$A$1:$ZZ$1, 0))</f>
        <v/>
      </c>
      <c r="C133">
        <f>INDEX(resultados!$A$2:$ZZ$294, 127, MATCH($B$3, resultados!$A$1:$ZZ$1, 0))</f>
        <v/>
      </c>
    </row>
    <row r="134">
      <c r="A134">
        <f>INDEX(resultados!$A$2:$ZZ$294, 128, MATCH($B$1, resultados!$A$1:$ZZ$1, 0))</f>
        <v/>
      </c>
      <c r="B134">
        <f>INDEX(resultados!$A$2:$ZZ$294, 128, MATCH($B$2, resultados!$A$1:$ZZ$1, 0))</f>
        <v/>
      </c>
      <c r="C134">
        <f>INDEX(resultados!$A$2:$ZZ$294, 128, MATCH($B$3, resultados!$A$1:$ZZ$1, 0))</f>
        <v/>
      </c>
    </row>
    <row r="135">
      <c r="A135">
        <f>INDEX(resultados!$A$2:$ZZ$294, 129, MATCH($B$1, resultados!$A$1:$ZZ$1, 0))</f>
        <v/>
      </c>
      <c r="B135">
        <f>INDEX(resultados!$A$2:$ZZ$294, 129, MATCH($B$2, resultados!$A$1:$ZZ$1, 0))</f>
        <v/>
      </c>
      <c r="C135">
        <f>INDEX(resultados!$A$2:$ZZ$294, 129, MATCH($B$3, resultados!$A$1:$ZZ$1, 0))</f>
        <v/>
      </c>
    </row>
    <row r="136">
      <c r="A136">
        <f>INDEX(resultados!$A$2:$ZZ$294, 130, MATCH($B$1, resultados!$A$1:$ZZ$1, 0))</f>
        <v/>
      </c>
      <c r="B136">
        <f>INDEX(resultados!$A$2:$ZZ$294, 130, MATCH($B$2, resultados!$A$1:$ZZ$1, 0))</f>
        <v/>
      </c>
      <c r="C136">
        <f>INDEX(resultados!$A$2:$ZZ$294, 130, MATCH($B$3, resultados!$A$1:$ZZ$1, 0))</f>
        <v/>
      </c>
    </row>
    <row r="137">
      <c r="A137">
        <f>INDEX(resultados!$A$2:$ZZ$294, 131, MATCH($B$1, resultados!$A$1:$ZZ$1, 0))</f>
        <v/>
      </c>
      <c r="B137">
        <f>INDEX(resultados!$A$2:$ZZ$294, 131, MATCH($B$2, resultados!$A$1:$ZZ$1, 0))</f>
        <v/>
      </c>
      <c r="C137">
        <f>INDEX(resultados!$A$2:$ZZ$294, 131, MATCH($B$3, resultados!$A$1:$ZZ$1, 0))</f>
        <v/>
      </c>
    </row>
    <row r="138">
      <c r="A138">
        <f>INDEX(resultados!$A$2:$ZZ$294, 132, MATCH($B$1, resultados!$A$1:$ZZ$1, 0))</f>
        <v/>
      </c>
      <c r="B138">
        <f>INDEX(resultados!$A$2:$ZZ$294, 132, MATCH($B$2, resultados!$A$1:$ZZ$1, 0))</f>
        <v/>
      </c>
      <c r="C138">
        <f>INDEX(resultados!$A$2:$ZZ$294, 132, MATCH($B$3, resultados!$A$1:$ZZ$1, 0))</f>
        <v/>
      </c>
    </row>
    <row r="139">
      <c r="A139">
        <f>INDEX(resultados!$A$2:$ZZ$294, 133, MATCH($B$1, resultados!$A$1:$ZZ$1, 0))</f>
        <v/>
      </c>
      <c r="B139">
        <f>INDEX(resultados!$A$2:$ZZ$294, 133, MATCH($B$2, resultados!$A$1:$ZZ$1, 0))</f>
        <v/>
      </c>
      <c r="C139">
        <f>INDEX(resultados!$A$2:$ZZ$294, 133, MATCH($B$3, resultados!$A$1:$ZZ$1, 0))</f>
        <v/>
      </c>
    </row>
    <row r="140">
      <c r="A140">
        <f>INDEX(resultados!$A$2:$ZZ$294, 134, MATCH($B$1, resultados!$A$1:$ZZ$1, 0))</f>
        <v/>
      </c>
      <c r="B140">
        <f>INDEX(resultados!$A$2:$ZZ$294, 134, MATCH($B$2, resultados!$A$1:$ZZ$1, 0))</f>
        <v/>
      </c>
      <c r="C140">
        <f>INDEX(resultados!$A$2:$ZZ$294, 134, MATCH($B$3, resultados!$A$1:$ZZ$1, 0))</f>
        <v/>
      </c>
    </row>
    <row r="141">
      <c r="A141">
        <f>INDEX(resultados!$A$2:$ZZ$294, 135, MATCH($B$1, resultados!$A$1:$ZZ$1, 0))</f>
        <v/>
      </c>
      <c r="B141">
        <f>INDEX(resultados!$A$2:$ZZ$294, 135, MATCH($B$2, resultados!$A$1:$ZZ$1, 0))</f>
        <v/>
      </c>
      <c r="C141">
        <f>INDEX(resultados!$A$2:$ZZ$294, 135, MATCH($B$3, resultados!$A$1:$ZZ$1, 0))</f>
        <v/>
      </c>
    </row>
    <row r="142">
      <c r="A142">
        <f>INDEX(resultados!$A$2:$ZZ$294, 136, MATCH($B$1, resultados!$A$1:$ZZ$1, 0))</f>
        <v/>
      </c>
      <c r="B142">
        <f>INDEX(resultados!$A$2:$ZZ$294, 136, MATCH($B$2, resultados!$A$1:$ZZ$1, 0))</f>
        <v/>
      </c>
      <c r="C142">
        <f>INDEX(resultados!$A$2:$ZZ$294, 136, MATCH($B$3, resultados!$A$1:$ZZ$1, 0))</f>
        <v/>
      </c>
    </row>
    <row r="143">
      <c r="A143">
        <f>INDEX(resultados!$A$2:$ZZ$294, 137, MATCH($B$1, resultados!$A$1:$ZZ$1, 0))</f>
        <v/>
      </c>
      <c r="B143">
        <f>INDEX(resultados!$A$2:$ZZ$294, 137, MATCH($B$2, resultados!$A$1:$ZZ$1, 0))</f>
        <v/>
      </c>
      <c r="C143">
        <f>INDEX(resultados!$A$2:$ZZ$294, 137, MATCH($B$3, resultados!$A$1:$ZZ$1, 0))</f>
        <v/>
      </c>
    </row>
    <row r="144">
      <c r="A144">
        <f>INDEX(resultados!$A$2:$ZZ$294, 138, MATCH($B$1, resultados!$A$1:$ZZ$1, 0))</f>
        <v/>
      </c>
      <c r="B144">
        <f>INDEX(resultados!$A$2:$ZZ$294, 138, MATCH($B$2, resultados!$A$1:$ZZ$1, 0))</f>
        <v/>
      </c>
      <c r="C144">
        <f>INDEX(resultados!$A$2:$ZZ$294, 138, MATCH($B$3, resultados!$A$1:$ZZ$1, 0))</f>
        <v/>
      </c>
    </row>
    <row r="145">
      <c r="A145">
        <f>INDEX(resultados!$A$2:$ZZ$294, 139, MATCH($B$1, resultados!$A$1:$ZZ$1, 0))</f>
        <v/>
      </c>
      <c r="B145">
        <f>INDEX(resultados!$A$2:$ZZ$294, 139, MATCH($B$2, resultados!$A$1:$ZZ$1, 0))</f>
        <v/>
      </c>
      <c r="C145">
        <f>INDEX(resultados!$A$2:$ZZ$294, 139, MATCH($B$3, resultados!$A$1:$ZZ$1, 0))</f>
        <v/>
      </c>
    </row>
    <row r="146">
      <c r="A146">
        <f>INDEX(resultados!$A$2:$ZZ$294, 140, MATCH($B$1, resultados!$A$1:$ZZ$1, 0))</f>
        <v/>
      </c>
      <c r="B146">
        <f>INDEX(resultados!$A$2:$ZZ$294, 140, MATCH($B$2, resultados!$A$1:$ZZ$1, 0))</f>
        <v/>
      </c>
      <c r="C146">
        <f>INDEX(resultados!$A$2:$ZZ$294, 140, MATCH($B$3, resultados!$A$1:$ZZ$1, 0))</f>
        <v/>
      </c>
    </row>
    <row r="147">
      <c r="A147">
        <f>INDEX(resultados!$A$2:$ZZ$294, 141, MATCH($B$1, resultados!$A$1:$ZZ$1, 0))</f>
        <v/>
      </c>
      <c r="B147">
        <f>INDEX(resultados!$A$2:$ZZ$294, 141, MATCH($B$2, resultados!$A$1:$ZZ$1, 0))</f>
        <v/>
      </c>
      <c r="C147">
        <f>INDEX(resultados!$A$2:$ZZ$294, 141, MATCH($B$3, resultados!$A$1:$ZZ$1, 0))</f>
        <v/>
      </c>
    </row>
    <row r="148">
      <c r="A148">
        <f>INDEX(resultados!$A$2:$ZZ$294, 142, MATCH($B$1, resultados!$A$1:$ZZ$1, 0))</f>
        <v/>
      </c>
      <c r="B148">
        <f>INDEX(resultados!$A$2:$ZZ$294, 142, MATCH($B$2, resultados!$A$1:$ZZ$1, 0))</f>
        <v/>
      </c>
      <c r="C148">
        <f>INDEX(resultados!$A$2:$ZZ$294, 142, MATCH($B$3, resultados!$A$1:$ZZ$1, 0))</f>
        <v/>
      </c>
    </row>
    <row r="149">
      <c r="A149">
        <f>INDEX(resultados!$A$2:$ZZ$294, 143, MATCH($B$1, resultados!$A$1:$ZZ$1, 0))</f>
        <v/>
      </c>
      <c r="B149">
        <f>INDEX(resultados!$A$2:$ZZ$294, 143, MATCH($B$2, resultados!$A$1:$ZZ$1, 0))</f>
        <v/>
      </c>
      <c r="C149">
        <f>INDEX(resultados!$A$2:$ZZ$294, 143, MATCH($B$3, resultados!$A$1:$ZZ$1, 0))</f>
        <v/>
      </c>
    </row>
    <row r="150">
      <c r="A150">
        <f>INDEX(resultados!$A$2:$ZZ$294, 144, MATCH($B$1, resultados!$A$1:$ZZ$1, 0))</f>
        <v/>
      </c>
      <c r="B150">
        <f>INDEX(resultados!$A$2:$ZZ$294, 144, MATCH($B$2, resultados!$A$1:$ZZ$1, 0))</f>
        <v/>
      </c>
      <c r="C150">
        <f>INDEX(resultados!$A$2:$ZZ$294, 144, MATCH($B$3, resultados!$A$1:$ZZ$1, 0))</f>
        <v/>
      </c>
    </row>
    <row r="151">
      <c r="A151">
        <f>INDEX(resultados!$A$2:$ZZ$294, 145, MATCH($B$1, resultados!$A$1:$ZZ$1, 0))</f>
        <v/>
      </c>
      <c r="B151">
        <f>INDEX(resultados!$A$2:$ZZ$294, 145, MATCH($B$2, resultados!$A$1:$ZZ$1, 0))</f>
        <v/>
      </c>
      <c r="C151">
        <f>INDEX(resultados!$A$2:$ZZ$294, 145, MATCH($B$3, resultados!$A$1:$ZZ$1, 0))</f>
        <v/>
      </c>
    </row>
    <row r="152">
      <c r="A152">
        <f>INDEX(resultados!$A$2:$ZZ$294, 146, MATCH($B$1, resultados!$A$1:$ZZ$1, 0))</f>
        <v/>
      </c>
      <c r="B152">
        <f>INDEX(resultados!$A$2:$ZZ$294, 146, MATCH($B$2, resultados!$A$1:$ZZ$1, 0))</f>
        <v/>
      </c>
      <c r="C152">
        <f>INDEX(resultados!$A$2:$ZZ$294, 146, MATCH($B$3, resultados!$A$1:$ZZ$1, 0))</f>
        <v/>
      </c>
    </row>
    <row r="153">
      <c r="A153">
        <f>INDEX(resultados!$A$2:$ZZ$294, 147, MATCH($B$1, resultados!$A$1:$ZZ$1, 0))</f>
        <v/>
      </c>
      <c r="B153">
        <f>INDEX(resultados!$A$2:$ZZ$294, 147, MATCH($B$2, resultados!$A$1:$ZZ$1, 0))</f>
        <v/>
      </c>
      <c r="C153">
        <f>INDEX(resultados!$A$2:$ZZ$294, 147, MATCH($B$3, resultados!$A$1:$ZZ$1, 0))</f>
        <v/>
      </c>
    </row>
    <row r="154">
      <c r="A154">
        <f>INDEX(resultados!$A$2:$ZZ$294, 148, MATCH($B$1, resultados!$A$1:$ZZ$1, 0))</f>
        <v/>
      </c>
      <c r="B154">
        <f>INDEX(resultados!$A$2:$ZZ$294, 148, MATCH($B$2, resultados!$A$1:$ZZ$1, 0))</f>
        <v/>
      </c>
      <c r="C154">
        <f>INDEX(resultados!$A$2:$ZZ$294, 148, MATCH($B$3, resultados!$A$1:$ZZ$1, 0))</f>
        <v/>
      </c>
    </row>
    <row r="155">
      <c r="A155">
        <f>INDEX(resultados!$A$2:$ZZ$294, 149, MATCH($B$1, resultados!$A$1:$ZZ$1, 0))</f>
        <v/>
      </c>
      <c r="B155">
        <f>INDEX(resultados!$A$2:$ZZ$294, 149, MATCH($B$2, resultados!$A$1:$ZZ$1, 0))</f>
        <v/>
      </c>
      <c r="C155">
        <f>INDEX(resultados!$A$2:$ZZ$294, 149, MATCH($B$3, resultados!$A$1:$ZZ$1, 0))</f>
        <v/>
      </c>
    </row>
    <row r="156">
      <c r="A156">
        <f>INDEX(resultados!$A$2:$ZZ$294, 150, MATCH($B$1, resultados!$A$1:$ZZ$1, 0))</f>
        <v/>
      </c>
      <c r="B156">
        <f>INDEX(resultados!$A$2:$ZZ$294, 150, MATCH($B$2, resultados!$A$1:$ZZ$1, 0))</f>
        <v/>
      </c>
      <c r="C156">
        <f>INDEX(resultados!$A$2:$ZZ$294, 150, MATCH($B$3, resultados!$A$1:$ZZ$1, 0))</f>
        <v/>
      </c>
    </row>
    <row r="157">
      <c r="A157">
        <f>INDEX(resultados!$A$2:$ZZ$294, 151, MATCH($B$1, resultados!$A$1:$ZZ$1, 0))</f>
        <v/>
      </c>
      <c r="B157">
        <f>INDEX(resultados!$A$2:$ZZ$294, 151, MATCH($B$2, resultados!$A$1:$ZZ$1, 0))</f>
        <v/>
      </c>
      <c r="C157">
        <f>INDEX(resultados!$A$2:$ZZ$294, 151, MATCH($B$3, resultados!$A$1:$ZZ$1, 0))</f>
        <v/>
      </c>
    </row>
    <row r="158">
      <c r="A158">
        <f>INDEX(resultados!$A$2:$ZZ$294, 152, MATCH($B$1, resultados!$A$1:$ZZ$1, 0))</f>
        <v/>
      </c>
      <c r="B158">
        <f>INDEX(resultados!$A$2:$ZZ$294, 152, MATCH($B$2, resultados!$A$1:$ZZ$1, 0))</f>
        <v/>
      </c>
      <c r="C158">
        <f>INDEX(resultados!$A$2:$ZZ$294, 152, MATCH($B$3, resultados!$A$1:$ZZ$1, 0))</f>
        <v/>
      </c>
    </row>
    <row r="159">
      <c r="A159">
        <f>INDEX(resultados!$A$2:$ZZ$294, 153, MATCH($B$1, resultados!$A$1:$ZZ$1, 0))</f>
        <v/>
      </c>
      <c r="B159">
        <f>INDEX(resultados!$A$2:$ZZ$294, 153, MATCH($B$2, resultados!$A$1:$ZZ$1, 0))</f>
        <v/>
      </c>
      <c r="C159">
        <f>INDEX(resultados!$A$2:$ZZ$294, 153, MATCH($B$3, resultados!$A$1:$ZZ$1, 0))</f>
        <v/>
      </c>
    </row>
    <row r="160">
      <c r="A160">
        <f>INDEX(resultados!$A$2:$ZZ$294, 154, MATCH($B$1, resultados!$A$1:$ZZ$1, 0))</f>
        <v/>
      </c>
      <c r="B160">
        <f>INDEX(resultados!$A$2:$ZZ$294, 154, MATCH($B$2, resultados!$A$1:$ZZ$1, 0))</f>
        <v/>
      </c>
      <c r="C160">
        <f>INDEX(resultados!$A$2:$ZZ$294, 154, MATCH($B$3, resultados!$A$1:$ZZ$1, 0))</f>
        <v/>
      </c>
    </row>
    <row r="161">
      <c r="A161">
        <f>INDEX(resultados!$A$2:$ZZ$294, 155, MATCH($B$1, resultados!$A$1:$ZZ$1, 0))</f>
        <v/>
      </c>
      <c r="B161">
        <f>INDEX(resultados!$A$2:$ZZ$294, 155, MATCH($B$2, resultados!$A$1:$ZZ$1, 0))</f>
        <v/>
      </c>
      <c r="C161">
        <f>INDEX(resultados!$A$2:$ZZ$294, 155, MATCH($B$3, resultados!$A$1:$ZZ$1, 0))</f>
        <v/>
      </c>
    </row>
    <row r="162">
      <c r="A162">
        <f>INDEX(resultados!$A$2:$ZZ$294, 156, MATCH($B$1, resultados!$A$1:$ZZ$1, 0))</f>
        <v/>
      </c>
      <c r="B162">
        <f>INDEX(resultados!$A$2:$ZZ$294, 156, MATCH($B$2, resultados!$A$1:$ZZ$1, 0))</f>
        <v/>
      </c>
      <c r="C162">
        <f>INDEX(resultados!$A$2:$ZZ$294, 156, MATCH($B$3, resultados!$A$1:$ZZ$1, 0))</f>
        <v/>
      </c>
    </row>
    <row r="163">
      <c r="A163">
        <f>INDEX(resultados!$A$2:$ZZ$294, 157, MATCH($B$1, resultados!$A$1:$ZZ$1, 0))</f>
        <v/>
      </c>
      <c r="B163">
        <f>INDEX(resultados!$A$2:$ZZ$294, 157, MATCH($B$2, resultados!$A$1:$ZZ$1, 0))</f>
        <v/>
      </c>
      <c r="C163">
        <f>INDEX(resultados!$A$2:$ZZ$294, 157, MATCH($B$3, resultados!$A$1:$ZZ$1, 0))</f>
        <v/>
      </c>
    </row>
    <row r="164">
      <c r="A164">
        <f>INDEX(resultados!$A$2:$ZZ$294, 158, MATCH($B$1, resultados!$A$1:$ZZ$1, 0))</f>
        <v/>
      </c>
      <c r="B164">
        <f>INDEX(resultados!$A$2:$ZZ$294, 158, MATCH($B$2, resultados!$A$1:$ZZ$1, 0))</f>
        <v/>
      </c>
      <c r="C164">
        <f>INDEX(resultados!$A$2:$ZZ$294, 158, MATCH($B$3, resultados!$A$1:$ZZ$1, 0))</f>
        <v/>
      </c>
    </row>
    <row r="165">
      <c r="A165">
        <f>INDEX(resultados!$A$2:$ZZ$294, 159, MATCH($B$1, resultados!$A$1:$ZZ$1, 0))</f>
        <v/>
      </c>
      <c r="B165">
        <f>INDEX(resultados!$A$2:$ZZ$294, 159, MATCH($B$2, resultados!$A$1:$ZZ$1, 0))</f>
        <v/>
      </c>
      <c r="C165">
        <f>INDEX(resultados!$A$2:$ZZ$294, 159, MATCH($B$3, resultados!$A$1:$ZZ$1, 0))</f>
        <v/>
      </c>
    </row>
    <row r="166">
      <c r="A166">
        <f>INDEX(resultados!$A$2:$ZZ$294, 160, MATCH($B$1, resultados!$A$1:$ZZ$1, 0))</f>
        <v/>
      </c>
      <c r="B166">
        <f>INDEX(resultados!$A$2:$ZZ$294, 160, MATCH($B$2, resultados!$A$1:$ZZ$1, 0))</f>
        <v/>
      </c>
      <c r="C166">
        <f>INDEX(resultados!$A$2:$ZZ$294, 160, MATCH($B$3, resultados!$A$1:$ZZ$1, 0))</f>
        <v/>
      </c>
    </row>
    <row r="167">
      <c r="A167">
        <f>INDEX(resultados!$A$2:$ZZ$294, 161, MATCH($B$1, resultados!$A$1:$ZZ$1, 0))</f>
        <v/>
      </c>
      <c r="B167">
        <f>INDEX(resultados!$A$2:$ZZ$294, 161, MATCH($B$2, resultados!$A$1:$ZZ$1, 0))</f>
        <v/>
      </c>
      <c r="C167">
        <f>INDEX(resultados!$A$2:$ZZ$294, 161, MATCH($B$3, resultados!$A$1:$ZZ$1, 0))</f>
        <v/>
      </c>
    </row>
    <row r="168">
      <c r="A168">
        <f>INDEX(resultados!$A$2:$ZZ$294, 162, MATCH($B$1, resultados!$A$1:$ZZ$1, 0))</f>
        <v/>
      </c>
      <c r="B168">
        <f>INDEX(resultados!$A$2:$ZZ$294, 162, MATCH($B$2, resultados!$A$1:$ZZ$1, 0))</f>
        <v/>
      </c>
      <c r="C168">
        <f>INDEX(resultados!$A$2:$ZZ$294, 162, MATCH($B$3, resultados!$A$1:$ZZ$1, 0))</f>
        <v/>
      </c>
    </row>
    <row r="169">
      <c r="A169">
        <f>INDEX(resultados!$A$2:$ZZ$294, 163, MATCH($B$1, resultados!$A$1:$ZZ$1, 0))</f>
        <v/>
      </c>
      <c r="B169">
        <f>INDEX(resultados!$A$2:$ZZ$294, 163, MATCH($B$2, resultados!$A$1:$ZZ$1, 0))</f>
        <v/>
      </c>
      <c r="C169">
        <f>INDEX(resultados!$A$2:$ZZ$294, 163, MATCH($B$3, resultados!$A$1:$ZZ$1, 0))</f>
        <v/>
      </c>
    </row>
    <row r="170">
      <c r="A170">
        <f>INDEX(resultados!$A$2:$ZZ$294, 164, MATCH($B$1, resultados!$A$1:$ZZ$1, 0))</f>
        <v/>
      </c>
      <c r="B170">
        <f>INDEX(resultados!$A$2:$ZZ$294, 164, MATCH($B$2, resultados!$A$1:$ZZ$1, 0))</f>
        <v/>
      </c>
      <c r="C170">
        <f>INDEX(resultados!$A$2:$ZZ$294, 164, MATCH($B$3, resultados!$A$1:$ZZ$1, 0))</f>
        <v/>
      </c>
    </row>
    <row r="171">
      <c r="A171">
        <f>INDEX(resultados!$A$2:$ZZ$294, 165, MATCH($B$1, resultados!$A$1:$ZZ$1, 0))</f>
        <v/>
      </c>
      <c r="B171">
        <f>INDEX(resultados!$A$2:$ZZ$294, 165, MATCH($B$2, resultados!$A$1:$ZZ$1, 0))</f>
        <v/>
      </c>
      <c r="C171">
        <f>INDEX(resultados!$A$2:$ZZ$294, 165, MATCH($B$3, resultados!$A$1:$ZZ$1, 0))</f>
        <v/>
      </c>
    </row>
    <row r="172">
      <c r="A172">
        <f>INDEX(resultados!$A$2:$ZZ$294, 166, MATCH($B$1, resultados!$A$1:$ZZ$1, 0))</f>
        <v/>
      </c>
      <c r="B172">
        <f>INDEX(resultados!$A$2:$ZZ$294, 166, MATCH($B$2, resultados!$A$1:$ZZ$1, 0))</f>
        <v/>
      </c>
      <c r="C172">
        <f>INDEX(resultados!$A$2:$ZZ$294, 166, MATCH($B$3, resultados!$A$1:$ZZ$1, 0))</f>
        <v/>
      </c>
    </row>
    <row r="173">
      <c r="A173">
        <f>INDEX(resultados!$A$2:$ZZ$294, 167, MATCH($B$1, resultados!$A$1:$ZZ$1, 0))</f>
        <v/>
      </c>
      <c r="B173">
        <f>INDEX(resultados!$A$2:$ZZ$294, 167, MATCH($B$2, resultados!$A$1:$ZZ$1, 0))</f>
        <v/>
      </c>
      <c r="C173">
        <f>INDEX(resultados!$A$2:$ZZ$294, 167, MATCH($B$3, resultados!$A$1:$ZZ$1, 0))</f>
        <v/>
      </c>
    </row>
    <row r="174">
      <c r="A174">
        <f>INDEX(resultados!$A$2:$ZZ$294, 168, MATCH($B$1, resultados!$A$1:$ZZ$1, 0))</f>
        <v/>
      </c>
      <c r="B174">
        <f>INDEX(resultados!$A$2:$ZZ$294, 168, MATCH($B$2, resultados!$A$1:$ZZ$1, 0))</f>
        <v/>
      </c>
      <c r="C174">
        <f>INDEX(resultados!$A$2:$ZZ$294, 168, MATCH($B$3, resultados!$A$1:$ZZ$1, 0))</f>
        <v/>
      </c>
    </row>
    <row r="175">
      <c r="A175">
        <f>INDEX(resultados!$A$2:$ZZ$294, 169, MATCH($B$1, resultados!$A$1:$ZZ$1, 0))</f>
        <v/>
      </c>
      <c r="B175">
        <f>INDEX(resultados!$A$2:$ZZ$294, 169, MATCH($B$2, resultados!$A$1:$ZZ$1, 0))</f>
        <v/>
      </c>
      <c r="C175">
        <f>INDEX(resultados!$A$2:$ZZ$294, 169, MATCH($B$3, resultados!$A$1:$ZZ$1, 0))</f>
        <v/>
      </c>
    </row>
    <row r="176">
      <c r="A176">
        <f>INDEX(resultados!$A$2:$ZZ$294, 170, MATCH($B$1, resultados!$A$1:$ZZ$1, 0))</f>
        <v/>
      </c>
      <c r="B176">
        <f>INDEX(resultados!$A$2:$ZZ$294, 170, MATCH($B$2, resultados!$A$1:$ZZ$1, 0))</f>
        <v/>
      </c>
      <c r="C176">
        <f>INDEX(resultados!$A$2:$ZZ$294, 170, MATCH($B$3, resultados!$A$1:$ZZ$1, 0))</f>
        <v/>
      </c>
    </row>
    <row r="177">
      <c r="A177">
        <f>INDEX(resultados!$A$2:$ZZ$294, 171, MATCH($B$1, resultados!$A$1:$ZZ$1, 0))</f>
        <v/>
      </c>
      <c r="B177">
        <f>INDEX(resultados!$A$2:$ZZ$294, 171, MATCH($B$2, resultados!$A$1:$ZZ$1, 0))</f>
        <v/>
      </c>
      <c r="C177">
        <f>INDEX(resultados!$A$2:$ZZ$294, 171, MATCH($B$3, resultados!$A$1:$ZZ$1, 0))</f>
        <v/>
      </c>
    </row>
    <row r="178">
      <c r="A178">
        <f>INDEX(resultados!$A$2:$ZZ$294, 172, MATCH($B$1, resultados!$A$1:$ZZ$1, 0))</f>
        <v/>
      </c>
      <c r="B178">
        <f>INDEX(resultados!$A$2:$ZZ$294, 172, MATCH($B$2, resultados!$A$1:$ZZ$1, 0))</f>
        <v/>
      </c>
      <c r="C178">
        <f>INDEX(resultados!$A$2:$ZZ$294, 172, MATCH($B$3, resultados!$A$1:$ZZ$1, 0))</f>
        <v/>
      </c>
    </row>
    <row r="179">
      <c r="A179">
        <f>INDEX(resultados!$A$2:$ZZ$294, 173, MATCH($B$1, resultados!$A$1:$ZZ$1, 0))</f>
        <v/>
      </c>
      <c r="B179">
        <f>INDEX(resultados!$A$2:$ZZ$294, 173, MATCH($B$2, resultados!$A$1:$ZZ$1, 0))</f>
        <v/>
      </c>
      <c r="C179">
        <f>INDEX(resultados!$A$2:$ZZ$294, 173, MATCH($B$3, resultados!$A$1:$ZZ$1, 0))</f>
        <v/>
      </c>
    </row>
    <row r="180">
      <c r="A180">
        <f>INDEX(resultados!$A$2:$ZZ$294, 174, MATCH($B$1, resultados!$A$1:$ZZ$1, 0))</f>
        <v/>
      </c>
      <c r="B180">
        <f>INDEX(resultados!$A$2:$ZZ$294, 174, MATCH($B$2, resultados!$A$1:$ZZ$1, 0))</f>
        <v/>
      </c>
      <c r="C180">
        <f>INDEX(resultados!$A$2:$ZZ$294, 174, MATCH($B$3, resultados!$A$1:$ZZ$1, 0))</f>
        <v/>
      </c>
    </row>
    <row r="181">
      <c r="A181">
        <f>INDEX(resultados!$A$2:$ZZ$294, 175, MATCH($B$1, resultados!$A$1:$ZZ$1, 0))</f>
        <v/>
      </c>
      <c r="B181">
        <f>INDEX(resultados!$A$2:$ZZ$294, 175, MATCH($B$2, resultados!$A$1:$ZZ$1, 0))</f>
        <v/>
      </c>
      <c r="C181">
        <f>INDEX(resultados!$A$2:$ZZ$294, 175, MATCH($B$3, resultados!$A$1:$ZZ$1, 0))</f>
        <v/>
      </c>
    </row>
    <row r="182">
      <c r="A182">
        <f>INDEX(resultados!$A$2:$ZZ$294, 176, MATCH($B$1, resultados!$A$1:$ZZ$1, 0))</f>
        <v/>
      </c>
      <c r="B182">
        <f>INDEX(resultados!$A$2:$ZZ$294, 176, MATCH($B$2, resultados!$A$1:$ZZ$1, 0))</f>
        <v/>
      </c>
      <c r="C182">
        <f>INDEX(resultados!$A$2:$ZZ$294, 176, MATCH($B$3, resultados!$A$1:$ZZ$1, 0))</f>
        <v/>
      </c>
    </row>
    <row r="183">
      <c r="A183">
        <f>INDEX(resultados!$A$2:$ZZ$294, 177, MATCH($B$1, resultados!$A$1:$ZZ$1, 0))</f>
        <v/>
      </c>
      <c r="B183">
        <f>INDEX(resultados!$A$2:$ZZ$294, 177, MATCH($B$2, resultados!$A$1:$ZZ$1, 0))</f>
        <v/>
      </c>
      <c r="C183">
        <f>INDEX(resultados!$A$2:$ZZ$294, 177, MATCH($B$3, resultados!$A$1:$ZZ$1, 0))</f>
        <v/>
      </c>
    </row>
    <row r="184">
      <c r="A184">
        <f>INDEX(resultados!$A$2:$ZZ$294, 178, MATCH($B$1, resultados!$A$1:$ZZ$1, 0))</f>
        <v/>
      </c>
      <c r="B184">
        <f>INDEX(resultados!$A$2:$ZZ$294, 178, MATCH($B$2, resultados!$A$1:$ZZ$1, 0))</f>
        <v/>
      </c>
      <c r="C184">
        <f>INDEX(resultados!$A$2:$ZZ$294, 178, MATCH($B$3, resultados!$A$1:$ZZ$1, 0))</f>
        <v/>
      </c>
    </row>
    <row r="185">
      <c r="A185">
        <f>INDEX(resultados!$A$2:$ZZ$294, 179, MATCH($B$1, resultados!$A$1:$ZZ$1, 0))</f>
        <v/>
      </c>
      <c r="B185">
        <f>INDEX(resultados!$A$2:$ZZ$294, 179, MATCH($B$2, resultados!$A$1:$ZZ$1, 0))</f>
        <v/>
      </c>
      <c r="C185">
        <f>INDEX(resultados!$A$2:$ZZ$294, 179, MATCH($B$3, resultados!$A$1:$ZZ$1, 0))</f>
        <v/>
      </c>
    </row>
    <row r="186">
      <c r="A186">
        <f>INDEX(resultados!$A$2:$ZZ$294, 180, MATCH($B$1, resultados!$A$1:$ZZ$1, 0))</f>
        <v/>
      </c>
      <c r="B186">
        <f>INDEX(resultados!$A$2:$ZZ$294, 180, MATCH($B$2, resultados!$A$1:$ZZ$1, 0))</f>
        <v/>
      </c>
      <c r="C186">
        <f>INDEX(resultados!$A$2:$ZZ$294, 180, MATCH($B$3, resultados!$A$1:$ZZ$1, 0))</f>
        <v/>
      </c>
    </row>
    <row r="187">
      <c r="A187">
        <f>INDEX(resultados!$A$2:$ZZ$294, 181, MATCH($B$1, resultados!$A$1:$ZZ$1, 0))</f>
        <v/>
      </c>
      <c r="B187">
        <f>INDEX(resultados!$A$2:$ZZ$294, 181, MATCH($B$2, resultados!$A$1:$ZZ$1, 0))</f>
        <v/>
      </c>
      <c r="C187">
        <f>INDEX(resultados!$A$2:$ZZ$294, 181, MATCH($B$3, resultados!$A$1:$ZZ$1, 0))</f>
        <v/>
      </c>
    </row>
    <row r="188">
      <c r="A188">
        <f>INDEX(resultados!$A$2:$ZZ$294, 182, MATCH($B$1, resultados!$A$1:$ZZ$1, 0))</f>
        <v/>
      </c>
      <c r="B188">
        <f>INDEX(resultados!$A$2:$ZZ$294, 182, MATCH($B$2, resultados!$A$1:$ZZ$1, 0))</f>
        <v/>
      </c>
      <c r="C188">
        <f>INDEX(resultados!$A$2:$ZZ$294, 182, MATCH($B$3, resultados!$A$1:$ZZ$1, 0))</f>
        <v/>
      </c>
    </row>
    <row r="189">
      <c r="A189">
        <f>INDEX(resultados!$A$2:$ZZ$294, 183, MATCH($B$1, resultados!$A$1:$ZZ$1, 0))</f>
        <v/>
      </c>
      <c r="B189">
        <f>INDEX(resultados!$A$2:$ZZ$294, 183, MATCH($B$2, resultados!$A$1:$ZZ$1, 0))</f>
        <v/>
      </c>
      <c r="C189">
        <f>INDEX(resultados!$A$2:$ZZ$294, 183, MATCH($B$3, resultados!$A$1:$ZZ$1, 0))</f>
        <v/>
      </c>
    </row>
    <row r="190">
      <c r="A190">
        <f>INDEX(resultados!$A$2:$ZZ$294, 184, MATCH($B$1, resultados!$A$1:$ZZ$1, 0))</f>
        <v/>
      </c>
      <c r="B190">
        <f>INDEX(resultados!$A$2:$ZZ$294, 184, MATCH($B$2, resultados!$A$1:$ZZ$1, 0))</f>
        <v/>
      </c>
      <c r="C190">
        <f>INDEX(resultados!$A$2:$ZZ$294, 184, MATCH($B$3, resultados!$A$1:$ZZ$1, 0))</f>
        <v/>
      </c>
    </row>
    <row r="191">
      <c r="A191">
        <f>INDEX(resultados!$A$2:$ZZ$294, 185, MATCH($B$1, resultados!$A$1:$ZZ$1, 0))</f>
        <v/>
      </c>
      <c r="B191">
        <f>INDEX(resultados!$A$2:$ZZ$294, 185, MATCH($B$2, resultados!$A$1:$ZZ$1, 0))</f>
        <v/>
      </c>
      <c r="C191">
        <f>INDEX(resultados!$A$2:$ZZ$294, 185, MATCH($B$3, resultados!$A$1:$ZZ$1, 0))</f>
        <v/>
      </c>
    </row>
    <row r="192">
      <c r="A192">
        <f>INDEX(resultados!$A$2:$ZZ$294, 186, MATCH($B$1, resultados!$A$1:$ZZ$1, 0))</f>
        <v/>
      </c>
      <c r="B192">
        <f>INDEX(resultados!$A$2:$ZZ$294, 186, MATCH($B$2, resultados!$A$1:$ZZ$1, 0))</f>
        <v/>
      </c>
      <c r="C192">
        <f>INDEX(resultados!$A$2:$ZZ$294, 186, MATCH($B$3, resultados!$A$1:$ZZ$1, 0))</f>
        <v/>
      </c>
    </row>
    <row r="193">
      <c r="A193">
        <f>INDEX(resultados!$A$2:$ZZ$294, 187, MATCH($B$1, resultados!$A$1:$ZZ$1, 0))</f>
        <v/>
      </c>
      <c r="B193">
        <f>INDEX(resultados!$A$2:$ZZ$294, 187, MATCH($B$2, resultados!$A$1:$ZZ$1, 0))</f>
        <v/>
      </c>
      <c r="C193">
        <f>INDEX(resultados!$A$2:$ZZ$294, 187, MATCH($B$3, resultados!$A$1:$ZZ$1, 0))</f>
        <v/>
      </c>
    </row>
    <row r="194">
      <c r="A194">
        <f>INDEX(resultados!$A$2:$ZZ$294, 188, MATCH($B$1, resultados!$A$1:$ZZ$1, 0))</f>
        <v/>
      </c>
      <c r="B194">
        <f>INDEX(resultados!$A$2:$ZZ$294, 188, MATCH($B$2, resultados!$A$1:$ZZ$1, 0))</f>
        <v/>
      </c>
      <c r="C194">
        <f>INDEX(resultados!$A$2:$ZZ$294, 188, MATCH($B$3, resultados!$A$1:$ZZ$1, 0))</f>
        <v/>
      </c>
    </row>
    <row r="195">
      <c r="A195">
        <f>INDEX(resultados!$A$2:$ZZ$294, 189, MATCH($B$1, resultados!$A$1:$ZZ$1, 0))</f>
        <v/>
      </c>
      <c r="B195">
        <f>INDEX(resultados!$A$2:$ZZ$294, 189, MATCH($B$2, resultados!$A$1:$ZZ$1, 0))</f>
        <v/>
      </c>
      <c r="C195">
        <f>INDEX(resultados!$A$2:$ZZ$294, 189, MATCH($B$3, resultados!$A$1:$ZZ$1, 0))</f>
        <v/>
      </c>
    </row>
    <row r="196">
      <c r="A196">
        <f>INDEX(resultados!$A$2:$ZZ$294, 190, MATCH($B$1, resultados!$A$1:$ZZ$1, 0))</f>
        <v/>
      </c>
      <c r="B196">
        <f>INDEX(resultados!$A$2:$ZZ$294, 190, MATCH($B$2, resultados!$A$1:$ZZ$1, 0))</f>
        <v/>
      </c>
      <c r="C196">
        <f>INDEX(resultados!$A$2:$ZZ$294, 190, MATCH($B$3, resultados!$A$1:$ZZ$1, 0))</f>
        <v/>
      </c>
    </row>
    <row r="197">
      <c r="A197">
        <f>INDEX(resultados!$A$2:$ZZ$294, 191, MATCH($B$1, resultados!$A$1:$ZZ$1, 0))</f>
        <v/>
      </c>
      <c r="B197">
        <f>INDEX(resultados!$A$2:$ZZ$294, 191, MATCH($B$2, resultados!$A$1:$ZZ$1, 0))</f>
        <v/>
      </c>
      <c r="C197">
        <f>INDEX(resultados!$A$2:$ZZ$294, 191, MATCH($B$3, resultados!$A$1:$ZZ$1, 0))</f>
        <v/>
      </c>
    </row>
    <row r="198">
      <c r="A198">
        <f>INDEX(resultados!$A$2:$ZZ$294, 192, MATCH($B$1, resultados!$A$1:$ZZ$1, 0))</f>
        <v/>
      </c>
      <c r="B198">
        <f>INDEX(resultados!$A$2:$ZZ$294, 192, MATCH($B$2, resultados!$A$1:$ZZ$1, 0))</f>
        <v/>
      </c>
      <c r="C198">
        <f>INDEX(resultados!$A$2:$ZZ$294, 192, MATCH($B$3, resultados!$A$1:$ZZ$1, 0))</f>
        <v/>
      </c>
    </row>
    <row r="199">
      <c r="A199">
        <f>INDEX(resultados!$A$2:$ZZ$294, 193, MATCH($B$1, resultados!$A$1:$ZZ$1, 0))</f>
        <v/>
      </c>
      <c r="B199">
        <f>INDEX(resultados!$A$2:$ZZ$294, 193, MATCH($B$2, resultados!$A$1:$ZZ$1, 0))</f>
        <v/>
      </c>
      <c r="C199">
        <f>INDEX(resultados!$A$2:$ZZ$294, 193, MATCH($B$3, resultados!$A$1:$ZZ$1, 0))</f>
        <v/>
      </c>
    </row>
    <row r="200">
      <c r="A200">
        <f>INDEX(resultados!$A$2:$ZZ$294, 194, MATCH($B$1, resultados!$A$1:$ZZ$1, 0))</f>
        <v/>
      </c>
      <c r="B200">
        <f>INDEX(resultados!$A$2:$ZZ$294, 194, MATCH($B$2, resultados!$A$1:$ZZ$1, 0))</f>
        <v/>
      </c>
      <c r="C200">
        <f>INDEX(resultados!$A$2:$ZZ$294, 194, MATCH($B$3, resultados!$A$1:$ZZ$1, 0))</f>
        <v/>
      </c>
    </row>
    <row r="201">
      <c r="A201">
        <f>INDEX(resultados!$A$2:$ZZ$294, 195, MATCH($B$1, resultados!$A$1:$ZZ$1, 0))</f>
        <v/>
      </c>
      <c r="B201">
        <f>INDEX(resultados!$A$2:$ZZ$294, 195, MATCH($B$2, resultados!$A$1:$ZZ$1, 0))</f>
        <v/>
      </c>
      <c r="C201">
        <f>INDEX(resultados!$A$2:$ZZ$294, 195, MATCH($B$3, resultados!$A$1:$ZZ$1, 0))</f>
        <v/>
      </c>
    </row>
    <row r="202">
      <c r="A202">
        <f>INDEX(resultados!$A$2:$ZZ$294, 196, MATCH($B$1, resultados!$A$1:$ZZ$1, 0))</f>
        <v/>
      </c>
      <c r="B202">
        <f>INDEX(resultados!$A$2:$ZZ$294, 196, MATCH($B$2, resultados!$A$1:$ZZ$1, 0))</f>
        <v/>
      </c>
      <c r="C202">
        <f>INDEX(resultados!$A$2:$ZZ$294, 196, MATCH($B$3, resultados!$A$1:$ZZ$1, 0))</f>
        <v/>
      </c>
    </row>
    <row r="203">
      <c r="A203">
        <f>INDEX(resultados!$A$2:$ZZ$294, 197, MATCH($B$1, resultados!$A$1:$ZZ$1, 0))</f>
        <v/>
      </c>
      <c r="B203">
        <f>INDEX(resultados!$A$2:$ZZ$294, 197, MATCH($B$2, resultados!$A$1:$ZZ$1, 0))</f>
        <v/>
      </c>
      <c r="C203">
        <f>INDEX(resultados!$A$2:$ZZ$294, 197, MATCH($B$3, resultados!$A$1:$ZZ$1, 0))</f>
        <v/>
      </c>
    </row>
    <row r="204">
      <c r="A204">
        <f>INDEX(resultados!$A$2:$ZZ$294, 198, MATCH($B$1, resultados!$A$1:$ZZ$1, 0))</f>
        <v/>
      </c>
      <c r="B204">
        <f>INDEX(resultados!$A$2:$ZZ$294, 198, MATCH($B$2, resultados!$A$1:$ZZ$1, 0))</f>
        <v/>
      </c>
      <c r="C204">
        <f>INDEX(resultados!$A$2:$ZZ$294, 198, MATCH($B$3, resultados!$A$1:$ZZ$1, 0))</f>
        <v/>
      </c>
    </row>
    <row r="205">
      <c r="A205">
        <f>INDEX(resultados!$A$2:$ZZ$294, 199, MATCH($B$1, resultados!$A$1:$ZZ$1, 0))</f>
        <v/>
      </c>
      <c r="B205">
        <f>INDEX(resultados!$A$2:$ZZ$294, 199, MATCH($B$2, resultados!$A$1:$ZZ$1, 0))</f>
        <v/>
      </c>
      <c r="C205">
        <f>INDEX(resultados!$A$2:$ZZ$294, 199, MATCH($B$3, resultados!$A$1:$ZZ$1, 0))</f>
        <v/>
      </c>
    </row>
    <row r="206">
      <c r="A206">
        <f>INDEX(resultados!$A$2:$ZZ$294, 200, MATCH($B$1, resultados!$A$1:$ZZ$1, 0))</f>
        <v/>
      </c>
      <c r="B206">
        <f>INDEX(resultados!$A$2:$ZZ$294, 200, MATCH($B$2, resultados!$A$1:$ZZ$1, 0))</f>
        <v/>
      </c>
      <c r="C206">
        <f>INDEX(resultados!$A$2:$ZZ$294, 200, MATCH($B$3, resultados!$A$1:$ZZ$1, 0))</f>
        <v/>
      </c>
    </row>
    <row r="207">
      <c r="A207">
        <f>INDEX(resultados!$A$2:$ZZ$294, 201, MATCH($B$1, resultados!$A$1:$ZZ$1, 0))</f>
        <v/>
      </c>
      <c r="B207">
        <f>INDEX(resultados!$A$2:$ZZ$294, 201, MATCH($B$2, resultados!$A$1:$ZZ$1, 0))</f>
        <v/>
      </c>
      <c r="C207">
        <f>INDEX(resultados!$A$2:$ZZ$294, 201, MATCH($B$3, resultados!$A$1:$ZZ$1, 0))</f>
        <v/>
      </c>
    </row>
    <row r="208">
      <c r="A208">
        <f>INDEX(resultados!$A$2:$ZZ$294, 202, MATCH($B$1, resultados!$A$1:$ZZ$1, 0))</f>
        <v/>
      </c>
      <c r="B208">
        <f>INDEX(resultados!$A$2:$ZZ$294, 202, MATCH($B$2, resultados!$A$1:$ZZ$1, 0))</f>
        <v/>
      </c>
      <c r="C208">
        <f>INDEX(resultados!$A$2:$ZZ$294, 202, MATCH($B$3, resultados!$A$1:$ZZ$1, 0))</f>
        <v/>
      </c>
    </row>
    <row r="209">
      <c r="A209">
        <f>INDEX(resultados!$A$2:$ZZ$294, 203, MATCH($B$1, resultados!$A$1:$ZZ$1, 0))</f>
        <v/>
      </c>
      <c r="B209">
        <f>INDEX(resultados!$A$2:$ZZ$294, 203, MATCH($B$2, resultados!$A$1:$ZZ$1, 0))</f>
        <v/>
      </c>
      <c r="C209">
        <f>INDEX(resultados!$A$2:$ZZ$294, 203, MATCH($B$3, resultados!$A$1:$ZZ$1, 0))</f>
        <v/>
      </c>
    </row>
    <row r="210">
      <c r="A210">
        <f>INDEX(resultados!$A$2:$ZZ$294, 204, MATCH($B$1, resultados!$A$1:$ZZ$1, 0))</f>
        <v/>
      </c>
      <c r="B210">
        <f>INDEX(resultados!$A$2:$ZZ$294, 204, MATCH($B$2, resultados!$A$1:$ZZ$1, 0))</f>
        <v/>
      </c>
      <c r="C210">
        <f>INDEX(resultados!$A$2:$ZZ$294, 204, MATCH($B$3, resultados!$A$1:$ZZ$1, 0))</f>
        <v/>
      </c>
    </row>
    <row r="211">
      <c r="A211">
        <f>INDEX(resultados!$A$2:$ZZ$294, 205, MATCH($B$1, resultados!$A$1:$ZZ$1, 0))</f>
        <v/>
      </c>
      <c r="B211">
        <f>INDEX(resultados!$A$2:$ZZ$294, 205, MATCH($B$2, resultados!$A$1:$ZZ$1, 0))</f>
        <v/>
      </c>
      <c r="C211">
        <f>INDEX(resultados!$A$2:$ZZ$294, 205, MATCH($B$3, resultados!$A$1:$ZZ$1, 0))</f>
        <v/>
      </c>
    </row>
    <row r="212">
      <c r="A212">
        <f>INDEX(resultados!$A$2:$ZZ$294, 206, MATCH($B$1, resultados!$A$1:$ZZ$1, 0))</f>
        <v/>
      </c>
      <c r="B212">
        <f>INDEX(resultados!$A$2:$ZZ$294, 206, MATCH($B$2, resultados!$A$1:$ZZ$1, 0))</f>
        <v/>
      </c>
      <c r="C212">
        <f>INDEX(resultados!$A$2:$ZZ$294, 206, MATCH($B$3, resultados!$A$1:$ZZ$1, 0))</f>
        <v/>
      </c>
    </row>
    <row r="213">
      <c r="A213">
        <f>INDEX(resultados!$A$2:$ZZ$294, 207, MATCH($B$1, resultados!$A$1:$ZZ$1, 0))</f>
        <v/>
      </c>
      <c r="B213">
        <f>INDEX(resultados!$A$2:$ZZ$294, 207, MATCH($B$2, resultados!$A$1:$ZZ$1, 0))</f>
        <v/>
      </c>
      <c r="C213">
        <f>INDEX(resultados!$A$2:$ZZ$294, 207, MATCH($B$3, resultados!$A$1:$ZZ$1, 0))</f>
        <v/>
      </c>
    </row>
    <row r="214">
      <c r="A214">
        <f>INDEX(resultados!$A$2:$ZZ$294, 208, MATCH($B$1, resultados!$A$1:$ZZ$1, 0))</f>
        <v/>
      </c>
      <c r="B214">
        <f>INDEX(resultados!$A$2:$ZZ$294, 208, MATCH($B$2, resultados!$A$1:$ZZ$1, 0))</f>
        <v/>
      </c>
      <c r="C214">
        <f>INDEX(resultados!$A$2:$ZZ$294, 208, MATCH($B$3, resultados!$A$1:$ZZ$1, 0))</f>
        <v/>
      </c>
    </row>
    <row r="215">
      <c r="A215">
        <f>INDEX(resultados!$A$2:$ZZ$294, 209, MATCH($B$1, resultados!$A$1:$ZZ$1, 0))</f>
        <v/>
      </c>
      <c r="B215">
        <f>INDEX(resultados!$A$2:$ZZ$294, 209, MATCH($B$2, resultados!$A$1:$ZZ$1, 0))</f>
        <v/>
      </c>
      <c r="C215">
        <f>INDEX(resultados!$A$2:$ZZ$294, 209, MATCH($B$3, resultados!$A$1:$ZZ$1, 0))</f>
        <v/>
      </c>
    </row>
    <row r="216">
      <c r="A216">
        <f>INDEX(resultados!$A$2:$ZZ$294, 210, MATCH($B$1, resultados!$A$1:$ZZ$1, 0))</f>
        <v/>
      </c>
      <c r="B216">
        <f>INDEX(resultados!$A$2:$ZZ$294, 210, MATCH($B$2, resultados!$A$1:$ZZ$1, 0))</f>
        <v/>
      </c>
      <c r="C216">
        <f>INDEX(resultados!$A$2:$ZZ$294, 210, MATCH($B$3, resultados!$A$1:$ZZ$1, 0))</f>
        <v/>
      </c>
    </row>
    <row r="217">
      <c r="A217">
        <f>INDEX(resultados!$A$2:$ZZ$294, 211, MATCH($B$1, resultados!$A$1:$ZZ$1, 0))</f>
        <v/>
      </c>
      <c r="B217">
        <f>INDEX(resultados!$A$2:$ZZ$294, 211, MATCH($B$2, resultados!$A$1:$ZZ$1, 0))</f>
        <v/>
      </c>
      <c r="C217">
        <f>INDEX(resultados!$A$2:$ZZ$294, 211, MATCH($B$3, resultados!$A$1:$ZZ$1, 0))</f>
        <v/>
      </c>
    </row>
    <row r="218">
      <c r="A218">
        <f>INDEX(resultados!$A$2:$ZZ$294, 212, MATCH($B$1, resultados!$A$1:$ZZ$1, 0))</f>
        <v/>
      </c>
      <c r="B218">
        <f>INDEX(resultados!$A$2:$ZZ$294, 212, MATCH($B$2, resultados!$A$1:$ZZ$1, 0))</f>
        <v/>
      </c>
      <c r="C218">
        <f>INDEX(resultados!$A$2:$ZZ$294, 212, MATCH($B$3, resultados!$A$1:$ZZ$1, 0))</f>
        <v/>
      </c>
    </row>
    <row r="219">
      <c r="A219">
        <f>INDEX(resultados!$A$2:$ZZ$294, 213, MATCH($B$1, resultados!$A$1:$ZZ$1, 0))</f>
        <v/>
      </c>
      <c r="B219">
        <f>INDEX(resultados!$A$2:$ZZ$294, 213, MATCH($B$2, resultados!$A$1:$ZZ$1, 0))</f>
        <v/>
      </c>
      <c r="C219">
        <f>INDEX(resultados!$A$2:$ZZ$294, 213, MATCH($B$3, resultados!$A$1:$ZZ$1, 0))</f>
        <v/>
      </c>
    </row>
    <row r="220">
      <c r="A220">
        <f>INDEX(resultados!$A$2:$ZZ$294, 214, MATCH($B$1, resultados!$A$1:$ZZ$1, 0))</f>
        <v/>
      </c>
      <c r="B220">
        <f>INDEX(resultados!$A$2:$ZZ$294, 214, MATCH($B$2, resultados!$A$1:$ZZ$1, 0))</f>
        <v/>
      </c>
      <c r="C220">
        <f>INDEX(resultados!$A$2:$ZZ$294, 214, MATCH($B$3, resultados!$A$1:$ZZ$1, 0))</f>
        <v/>
      </c>
    </row>
    <row r="221">
      <c r="A221">
        <f>INDEX(resultados!$A$2:$ZZ$294, 215, MATCH($B$1, resultados!$A$1:$ZZ$1, 0))</f>
        <v/>
      </c>
      <c r="B221">
        <f>INDEX(resultados!$A$2:$ZZ$294, 215, MATCH($B$2, resultados!$A$1:$ZZ$1, 0))</f>
        <v/>
      </c>
      <c r="C221">
        <f>INDEX(resultados!$A$2:$ZZ$294, 215, MATCH($B$3, resultados!$A$1:$ZZ$1, 0))</f>
        <v/>
      </c>
    </row>
    <row r="222">
      <c r="A222">
        <f>INDEX(resultados!$A$2:$ZZ$294, 216, MATCH($B$1, resultados!$A$1:$ZZ$1, 0))</f>
        <v/>
      </c>
      <c r="B222">
        <f>INDEX(resultados!$A$2:$ZZ$294, 216, MATCH($B$2, resultados!$A$1:$ZZ$1, 0))</f>
        <v/>
      </c>
      <c r="C222">
        <f>INDEX(resultados!$A$2:$ZZ$294, 216, MATCH($B$3, resultados!$A$1:$ZZ$1, 0))</f>
        <v/>
      </c>
    </row>
    <row r="223">
      <c r="A223">
        <f>INDEX(resultados!$A$2:$ZZ$294, 217, MATCH($B$1, resultados!$A$1:$ZZ$1, 0))</f>
        <v/>
      </c>
      <c r="B223">
        <f>INDEX(resultados!$A$2:$ZZ$294, 217, MATCH($B$2, resultados!$A$1:$ZZ$1, 0))</f>
        <v/>
      </c>
      <c r="C223">
        <f>INDEX(resultados!$A$2:$ZZ$294, 217, MATCH($B$3, resultados!$A$1:$ZZ$1, 0))</f>
        <v/>
      </c>
    </row>
    <row r="224">
      <c r="A224">
        <f>INDEX(resultados!$A$2:$ZZ$294, 218, MATCH($B$1, resultados!$A$1:$ZZ$1, 0))</f>
        <v/>
      </c>
      <c r="B224">
        <f>INDEX(resultados!$A$2:$ZZ$294, 218, MATCH($B$2, resultados!$A$1:$ZZ$1, 0))</f>
        <v/>
      </c>
      <c r="C224">
        <f>INDEX(resultados!$A$2:$ZZ$294, 218, MATCH($B$3, resultados!$A$1:$ZZ$1, 0))</f>
        <v/>
      </c>
    </row>
    <row r="225">
      <c r="A225">
        <f>INDEX(resultados!$A$2:$ZZ$294, 219, MATCH($B$1, resultados!$A$1:$ZZ$1, 0))</f>
        <v/>
      </c>
      <c r="B225">
        <f>INDEX(resultados!$A$2:$ZZ$294, 219, MATCH($B$2, resultados!$A$1:$ZZ$1, 0))</f>
        <v/>
      </c>
      <c r="C225">
        <f>INDEX(resultados!$A$2:$ZZ$294, 219, MATCH($B$3, resultados!$A$1:$ZZ$1, 0))</f>
        <v/>
      </c>
    </row>
    <row r="226">
      <c r="A226">
        <f>INDEX(resultados!$A$2:$ZZ$294, 220, MATCH($B$1, resultados!$A$1:$ZZ$1, 0))</f>
        <v/>
      </c>
      <c r="B226">
        <f>INDEX(resultados!$A$2:$ZZ$294, 220, MATCH($B$2, resultados!$A$1:$ZZ$1, 0))</f>
        <v/>
      </c>
      <c r="C226">
        <f>INDEX(resultados!$A$2:$ZZ$294, 220, MATCH($B$3, resultados!$A$1:$ZZ$1, 0))</f>
        <v/>
      </c>
    </row>
    <row r="227">
      <c r="A227">
        <f>INDEX(resultados!$A$2:$ZZ$294, 221, MATCH($B$1, resultados!$A$1:$ZZ$1, 0))</f>
        <v/>
      </c>
      <c r="B227">
        <f>INDEX(resultados!$A$2:$ZZ$294, 221, MATCH($B$2, resultados!$A$1:$ZZ$1, 0))</f>
        <v/>
      </c>
      <c r="C227">
        <f>INDEX(resultados!$A$2:$ZZ$294, 221, MATCH($B$3, resultados!$A$1:$ZZ$1, 0))</f>
        <v/>
      </c>
    </row>
    <row r="228">
      <c r="A228">
        <f>INDEX(resultados!$A$2:$ZZ$294, 222, MATCH($B$1, resultados!$A$1:$ZZ$1, 0))</f>
        <v/>
      </c>
      <c r="B228">
        <f>INDEX(resultados!$A$2:$ZZ$294, 222, MATCH($B$2, resultados!$A$1:$ZZ$1, 0))</f>
        <v/>
      </c>
      <c r="C228">
        <f>INDEX(resultados!$A$2:$ZZ$294, 222, MATCH($B$3, resultados!$A$1:$ZZ$1, 0))</f>
        <v/>
      </c>
    </row>
    <row r="229">
      <c r="A229">
        <f>INDEX(resultados!$A$2:$ZZ$294, 223, MATCH($B$1, resultados!$A$1:$ZZ$1, 0))</f>
        <v/>
      </c>
      <c r="B229">
        <f>INDEX(resultados!$A$2:$ZZ$294, 223, MATCH($B$2, resultados!$A$1:$ZZ$1, 0))</f>
        <v/>
      </c>
      <c r="C229">
        <f>INDEX(resultados!$A$2:$ZZ$294, 223, MATCH($B$3, resultados!$A$1:$ZZ$1, 0))</f>
        <v/>
      </c>
    </row>
    <row r="230">
      <c r="A230">
        <f>INDEX(resultados!$A$2:$ZZ$294, 224, MATCH($B$1, resultados!$A$1:$ZZ$1, 0))</f>
        <v/>
      </c>
      <c r="B230">
        <f>INDEX(resultados!$A$2:$ZZ$294, 224, MATCH($B$2, resultados!$A$1:$ZZ$1, 0))</f>
        <v/>
      </c>
      <c r="C230">
        <f>INDEX(resultados!$A$2:$ZZ$294, 224, MATCH($B$3, resultados!$A$1:$ZZ$1, 0))</f>
        <v/>
      </c>
    </row>
    <row r="231">
      <c r="A231">
        <f>INDEX(resultados!$A$2:$ZZ$294, 225, MATCH($B$1, resultados!$A$1:$ZZ$1, 0))</f>
        <v/>
      </c>
      <c r="B231">
        <f>INDEX(resultados!$A$2:$ZZ$294, 225, MATCH($B$2, resultados!$A$1:$ZZ$1, 0))</f>
        <v/>
      </c>
      <c r="C231">
        <f>INDEX(resultados!$A$2:$ZZ$294, 225, MATCH($B$3, resultados!$A$1:$ZZ$1, 0))</f>
        <v/>
      </c>
    </row>
    <row r="232">
      <c r="A232">
        <f>INDEX(resultados!$A$2:$ZZ$294, 226, MATCH($B$1, resultados!$A$1:$ZZ$1, 0))</f>
        <v/>
      </c>
      <c r="B232">
        <f>INDEX(resultados!$A$2:$ZZ$294, 226, MATCH($B$2, resultados!$A$1:$ZZ$1, 0))</f>
        <v/>
      </c>
      <c r="C232">
        <f>INDEX(resultados!$A$2:$ZZ$294, 226, MATCH($B$3, resultados!$A$1:$ZZ$1, 0))</f>
        <v/>
      </c>
    </row>
    <row r="233">
      <c r="A233">
        <f>INDEX(resultados!$A$2:$ZZ$294, 227, MATCH($B$1, resultados!$A$1:$ZZ$1, 0))</f>
        <v/>
      </c>
      <c r="B233">
        <f>INDEX(resultados!$A$2:$ZZ$294, 227, MATCH($B$2, resultados!$A$1:$ZZ$1, 0))</f>
        <v/>
      </c>
      <c r="C233">
        <f>INDEX(resultados!$A$2:$ZZ$294, 227, MATCH($B$3, resultados!$A$1:$ZZ$1, 0))</f>
        <v/>
      </c>
    </row>
    <row r="234">
      <c r="A234">
        <f>INDEX(resultados!$A$2:$ZZ$294, 228, MATCH($B$1, resultados!$A$1:$ZZ$1, 0))</f>
        <v/>
      </c>
      <c r="B234">
        <f>INDEX(resultados!$A$2:$ZZ$294, 228, MATCH($B$2, resultados!$A$1:$ZZ$1, 0))</f>
        <v/>
      </c>
      <c r="C234">
        <f>INDEX(resultados!$A$2:$ZZ$294, 228, MATCH($B$3, resultados!$A$1:$ZZ$1, 0))</f>
        <v/>
      </c>
    </row>
    <row r="235">
      <c r="A235">
        <f>INDEX(resultados!$A$2:$ZZ$294, 229, MATCH($B$1, resultados!$A$1:$ZZ$1, 0))</f>
        <v/>
      </c>
      <c r="B235">
        <f>INDEX(resultados!$A$2:$ZZ$294, 229, MATCH($B$2, resultados!$A$1:$ZZ$1, 0))</f>
        <v/>
      </c>
      <c r="C235">
        <f>INDEX(resultados!$A$2:$ZZ$294, 229, MATCH($B$3, resultados!$A$1:$ZZ$1, 0))</f>
        <v/>
      </c>
    </row>
    <row r="236">
      <c r="A236">
        <f>INDEX(resultados!$A$2:$ZZ$294, 230, MATCH($B$1, resultados!$A$1:$ZZ$1, 0))</f>
        <v/>
      </c>
      <c r="B236">
        <f>INDEX(resultados!$A$2:$ZZ$294, 230, MATCH($B$2, resultados!$A$1:$ZZ$1, 0))</f>
        <v/>
      </c>
      <c r="C236">
        <f>INDEX(resultados!$A$2:$ZZ$294, 230, MATCH($B$3, resultados!$A$1:$ZZ$1, 0))</f>
        <v/>
      </c>
    </row>
    <row r="237">
      <c r="A237">
        <f>INDEX(resultados!$A$2:$ZZ$294, 231, MATCH($B$1, resultados!$A$1:$ZZ$1, 0))</f>
        <v/>
      </c>
      <c r="B237">
        <f>INDEX(resultados!$A$2:$ZZ$294, 231, MATCH($B$2, resultados!$A$1:$ZZ$1, 0))</f>
        <v/>
      </c>
      <c r="C237">
        <f>INDEX(resultados!$A$2:$ZZ$294, 231, MATCH($B$3, resultados!$A$1:$ZZ$1, 0))</f>
        <v/>
      </c>
    </row>
    <row r="238">
      <c r="A238">
        <f>INDEX(resultados!$A$2:$ZZ$294, 232, MATCH($B$1, resultados!$A$1:$ZZ$1, 0))</f>
        <v/>
      </c>
      <c r="B238">
        <f>INDEX(resultados!$A$2:$ZZ$294, 232, MATCH($B$2, resultados!$A$1:$ZZ$1, 0))</f>
        <v/>
      </c>
      <c r="C238">
        <f>INDEX(resultados!$A$2:$ZZ$294, 232, MATCH($B$3, resultados!$A$1:$ZZ$1, 0))</f>
        <v/>
      </c>
    </row>
    <row r="239">
      <c r="A239">
        <f>INDEX(resultados!$A$2:$ZZ$294, 233, MATCH($B$1, resultados!$A$1:$ZZ$1, 0))</f>
        <v/>
      </c>
      <c r="B239">
        <f>INDEX(resultados!$A$2:$ZZ$294, 233, MATCH($B$2, resultados!$A$1:$ZZ$1, 0))</f>
        <v/>
      </c>
      <c r="C239">
        <f>INDEX(resultados!$A$2:$ZZ$294, 233, MATCH($B$3, resultados!$A$1:$ZZ$1, 0))</f>
        <v/>
      </c>
    </row>
    <row r="240">
      <c r="A240">
        <f>INDEX(resultados!$A$2:$ZZ$294, 234, MATCH($B$1, resultados!$A$1:$ZZ$1, 0))</f>
        <v/>
      </c>
      <c r="B240">
        <f>INDEX(resultados!$A$2:$ZZ$294, 234, MATCH($B$2, resultados!$A$1:$ZZ$1, 0))</f>
        <v/>
      </c>
      <c r="C240">
        <f>INDEX(resultados!$A$2:$ZZ$294, 234, MATCH($B$3, resultados!$A$1:$ZZ$1, 0))</f>
        <v/>
      </c>
    </row>
    <row r="241">
      <c r="A241">
        <f>INDEX(resultados!$A$2:$ZZ$294, 235, MATCH($B$1, resultados!$A$1:$ZZ$1, 0))</f>
        <v/>
      </c>
      <c r="B241">
        <f>INDEX(resultados!$A$2:$ZZ$294, 235, MATCH($B$2, resultados!$A$1:$ZZ$1, 0))</f>
        <v/>
      </c>
      <c r="C241">
        <f>INDEX(resultados!$A$2:$ZZ$294, 235, MATCH($B$3, resultados!$A$1:$ZZ$1, 0))</f>
        <v/>
      </c>
    </row>
    <row r="242">
      <c r="A242">
        <f>INDEX(resultados!$A$2:$ZZ$294, 236, MATCH($B$1, resultados!$A$1:$ZZ$1, 0))</f>
        <v/>
      </c>
      <c r="B242">
        <f>INDEX(resultados!$A$2:$ZZ$294, 236, MATCH($B$2, resultados!$A$1:$ZZ$1, 0))</f>
        <v/>
      </c>
      <c r="C242">
        <f>INDEX(resultados!$A$2:$ZZ$294, 236, MATCH($B$3, resultados!$A$1:$ZZ$1, 0))</f>
        <v/>
      </c>
    </row>
    <row r="243">
      <c r="A243">
        <f>INDEX(resultados!$A$2:$ZZ$294, 237, MATCH($B$1, resultados!$A$1:$ZZ$1, 0))</f>
        <v/>
      </c>
      <c r="B243">
        <f>INDEX(resultados!$A$2:$ZZ$294, 237, MATCH($B$2, resultados!$A$1:$ZZ$1, 0))</f>
        <v/>
      </c>
      <c r="C243">
        <f>INDEX(resultados!$A$2:$ZZ$294, 237, MATCH($B$3, resultados!$A$1:$ZZ$1, 0))</f>
        <v/>
      </c>
    </row>
    <row r="244">
      <c r="A244">
        <f>INDEX(resultados!$A$2:$ZZ$294, 238, MATCH($B$1, resultados!$A$1:$ZZ$1, 0))</f>
        <v/>
      </c>
      <c r="B244">
        <f>INDEX(resultados!$A$2:$ZZ$294, 238, MATCH($B$2, resultados!$A$1:$ZZ$1, 0))</f>
        <v/>
      </c>
      <c r="C244">
        <f>INDEX(resultados!$A$2:$ZZ$294, 238, MATCH($B$3, resultados!$A$1:$ZZ$1, 0))</f>
        <v/>
      </c>
    </row>
    <row r="245">
      <c r="A245">
        <f>INDEX(resultados!$A$2:$ZZ$294, 239, MATCH($B$1, resultados!$A$1:$ZZ$1, 0))</f>
        <v/>
      </c>
      <c r="B245">
        <f>INDEX(resultados!$A$2:$ZZ$294, 239, MATCH($B$2, resultados!$A$1:$ZZ$1, 0))</f>
        <v/>
      </c>
      <c r="C245">
        <f>INDEX(resultados!$A$2:$ZZ$294, 239, MATCH($B$3, resultados!$A$1:$ZZ$1, 0))</f>
        <v/>
      </c>
    </row>
    <row r="246">
      <c r="A246">
        <f>INDEX(resultados!$A$2:$ZZ$294, 240, MATCH($B$1, resultados!$A$1:$ZZ$1, 0))</f>
        <v/>
      </c>
      <c r="B246">
        <f>INDEX(resultados!$A$2:$ZZ$294, 240, MATCH($B$2, resultados!$A$1:$ZZ$1, 0))</f>
        <v/>
      </c>
      <c r="C246">
        <f>INDEX(resultados!$A$2:$ZZ$294, 240, MATCH($B$3, resultados!$A$1:$ZZ$1, 0))</f>
        <v/>
      </c>
    </row>
    <row r="247">
      <c r="A247">
        <f>INDEX(resultados!$A$2:$ZZ$294, 241, MATCH($B$1, resultados!$A$1:$ZZ$1, 0))</f>
        <v/>
      </c>
      <c r="B247">
        <f>INDEX(resultados!$A$2:$ZZ$294, 241, MATCH($B$2, resultados!$A$1:$ZZ$1, 0))</f>
        <v/>
      </c>
      <c r="C247">
        <f>INDEX(resultados!$A$2:$ZZ$294, 241, MATCH($B$3, resultados!$A$1:$ZZ$1, 0))</f>
        <v/>
      </c>
    </row>
    <row r="248">
      <c r="A248">
        <f>INDEX(resultados!$A$2:$ZZ$294, 242, MATCH($B$1, resultados!$A$1:$ZZ$1, 0))</f>
        <v/>
      </c>
      <c r="B248">
        <f>INDEX(resultados!$A$2:$ZZ$294, 242, MATCH($B$2, resultados!$A$1:$ZZ$1, 0))</f>
        <v/>
      </c>
      <c r="C248">
        <f>INDEX(resultados!$A$2:$ZZ$294, 242, MATCH($B$3, resultados!$A$1:$ZZ$1, 0))</f>
        <v/>
      </c>
    </row>
    <row r="249">
      <c r="A249">
        <f>INDEX(resultados!$A$2:$ZZ$294, 243, MATCH($B$1, resultados!$A$1:$ZZ$1, 0))</f>
        <v/>
      </c>
      <c r="B249">
        <f>INDEX(resultados!$A$2:$ZZ$294, 243, MATCH($B$2, resultados!$A$1:$ZZ$1, 0))</f>
        <v/>
      </c>
      <c r="C249">
        <f>INDEX(resultados!$A$2:$ZZ$294, 243, MATCH($B$3, resultados!$A$1:$ZZ$1, 0))</f>
        <v/>
      </c>
    </row>
    <row r="250">
      <c r="A250">
        <f>INDEX(resultados!$A$2:$ZZ$294, 244, MATCH($B$1, resultados!$A$1:$ZZ$1, 0))</f>
        <v/>
      </c>
      <c r="B250">
        <f>INDEX(resultados!$A$2:$ZZ$294, 244, MATCH($B$2, resultados!$A$1:$ZZ$1, 0))</f>
        <v/>
      </c>
      <c r="C250">
        <f>INDEX(resultados!$A$2:$ZZ$294, 244, MATCH($B$3, resultados!$A$1:$ZZ$1, 0))</f>
        <v/>
      </c>
    </row>
    <row r="251">
      <c r="A251">
        <f>INDEX(resultados!$A$2:$ZZ$294, 245, MATCH($B$1, resultados!$A$1:$ZZ$1, 0))</f>
        <v/>
      </c>
      <c r="B251">
        <f>INDEX(resultados!$A$2:$ZZ$294, 245, MATCH($B$2, resultados!$A$1:$ZZ$1, 0))</f>
        <v/>
      </c>
      <c r="C251">
        <f>INDEX(resultados!$A$2:$ZZ$294, 245, MATCH($B$3, resultados!$A$1:$ZZ$1, 0))</f>
        <v/>
      </c>
    </row>
    <row r="252">
      <c r="A252">
        <f>INDEX(resultados!$A$2:$ZZ$294, 246, MATCH($B$1, resultados!$A$1:$ZZ$1, 0))</f>
        <v/>
      </c>
      <c r="B252">
        <f>INDEX(resultados!$A$2:$ZZ$294, 246, MATCH($B$2, resultados!$A$1:$ZZ$1, 0))</f>
        <v/>
      </c>
      <c r="C252">
        <f>INDEX(resultados!$A$2:$ZZ$294, 246, MATCH($B$3, resultados!$A$1:$ZZ$1, 0))</f>
        <v/>
      </c>
    </row>
    <row r="253">
      <c r="A253">
        <f>INDEX(resultados!$A$2:$ZZ$294, 247, MATCH($B$1, resultados!$A$1:$ZZ$1, 0))</f>
        <v/>
      </c>
      <c r="B253">
        <f>INDEX(resultados!$A$2:$ZZ$294, 247, MATCH($B$2, resultados!$A$1:$ZZ$1, 0))</f>
        <v/>
      </c>
      <c r="C253">
        <f>INDEX(resultados!$A$2:$ZZ$294, 247, MATCH($B$3, resultados!$A$1:$ZZ$1, 0))</f>
        <v/>
      </c>
    </row>
    <row r="254">
      <c r="A254">
        <f>INDEX(resultados!$A$2:$ZZ$294, 248, MATCH($B$1, resultados!$A$1:$ZZ$1, 0))</f>
        <v/>
      </c>
      <c r="B254">
        <f>INDEX(resultados!$A$2:$ZZ$294, 248, MATCH($B$2, resultados!$A$1:$ZZ$1, 0))</f>
        <v/>
      </c>
      <c r="C254">
        <f>INDEX(resultados!$A$2:$ZZ$294, 248, MATCH($B$3, resultados!$A$1:$ZZ$1, 0))</f>
        <v/>
      </c>
    </row>
    <row r="255">
      <c r="A255">
        <f>INDEX(resultados!$A$2:$ZZ$294, 249, MATCH($B$1, resultados!$A$1:$ZZ$1, 0))</f>
        <v/>
      </c>
      <c r="B255">
        <f>INDEX(resultados!$A$2:$ZZ$294, 249, MATCH($B$2, resultados!$A$1:$ZZ$1, 0))</f>
        <v/>
      </c>
      <c r="C255">
        <f>INDEX(resultados!$A$2:$ZZ$294, 249, MATCH($B$3, resultados!$A$1:$ZZ$1, 0))</f>
        <v/>
      </c>
    </row>
    <row r="256">
      <c r="A256">
        <f>INDEX(resultados!$A$2:$ZZ$294, 250, MATCH($B$1, resultados!$A$1:$ZZ$1, 0))</f>
        <v/>
      </c>
      <c r="B256">
        <f>INDEX(resultados!$A$2:$ZZ$294, 250, MATCH($B$2, resultados!$A$1:$ZZ$1, 0))</f>
        <v/>
      </c>
      <c r="C256">
        <f>INDEX(resultados!$A$2:$ZZ$294, 250, MATCH($B$3, resultados!$A$1:$ZZ$1, 0))</f>
        <v/>
      </c>
    </row>
    <row r="257">
      <c r="A257">
        <f>INDEX(resultados!$A$2:$ZZ$294, 251, MATCH($B$1, resultados!$A$1:$ZZ$1, 0))</f>
        <v/>
      </c>
      <c r="B257">
        <f>INDEX(resultados!$A$2:$ZZ$294, 251, MATCH($B$2, resultados!$A$1:$ZZ$1, 0))</f>
        <v/>
      </c>
      <c r="C257">
        <f>INDEX(resultados!$A$2:$ZZ$294, 251, MATCH($B$3, resultados!$A$1:$ZZ$1, 0))</f>
        <v/>
      </c>
    </row>
    <row r="258">
      <c r="A258">
        <f>INDEX(resultados!$A$2:$ZZ$294, 252, MATCH($B$1, resultados!$A$1:$ZZ$1, 0))</f>
        <v/>
      </c>
      <c r="B258">
        <f>INDEX(resultados!$A$2:$ZZ$294, 252, MATCH($B$2, resultados!$A$1:$ZZ$1, 0))</f>
        <v/>
      </c>
      <c r="C258">
        <f>INDEX(resultados!$A$2:$ZZ$294, 252, MATCH($B$3, resultados!$A$1:$ZZ$1, 0))</f>
        <v/>
      </c>
    </row>
    <row r="259">
      <c r="A259">
        <f>INDEX(resultados!$A$2:$ZZ$294, 253, MATCH($B$1, resultados!$A$1:$ZZ$1, 0))</f>
        <v/>
      </c>
      <c r="B259">
        <f>INDEX(resultados!$A$2:$ZZ$294, 253, MATCH($B$2, resultados!$A$1:$ZZ$1, 0))</f>
        <v/>
      </c>
      <c r="C259">
        <f>INDEX(resultados!$A$2:$ZZ$294, 253, MATCH($B$3, resultados!$A$1:$ZZ$1, 0))</f>
        <v/>
      </c>
    </row>
    <row r="260">
      <c r="A260">
        <f>INDEX(resultados!$A$2:$ZZ$294, 254, MATCH($B$1, resultados!$A$1:$ZZ$1, 0))</f>
        <v/>
      </c>
      <c r="B260">
        <f>INDEX(resultados!$A$2:$ZZ$294, 254, MATCH($B$2, resultados!$A$1:$ZZ$1, 0))</f>
        <v/>
      </c>
      <c r="C260">
        <f>INDEX(resultados!$A$2:$ZZ$294, 254, MATCH($B$3, resultados!$A$1:$ZZ$1, 0))</f>
        <v/>
      </c>
    </row>
    <row r="261">
      <c r="A261">
        <f>INDEX(resultados!$A$2:$ZZ$294, 255, MATCH($B$1, resultados!$A$1:$ZZ$1, 0))</f>
        <v/>
      </c>
      <c r="B261">
        <f>INDEX(resultados!$A$2:$ZZ$294, 255, MATCH($B$2, resultados!$A$1:$ZZ$1, 0))</f>
        <v/>
      </c>
      <c r="C261">
        <f>INDEX(resultados!$A$2:$ZZ$294, 255, MATCH($B$3, resultados!$A$1:$ZZ$1, 0))</f>
        <v/>
      </c>
    </row>
    <row r="262">
      <c r="A262">
        <f>INDEX(resultados!$A$2:$ZZ$294, 256, MATCH($B$1, resultados!$A$1:$ZZ$1, 0))</f>
        <v/>
      </c>
      <c r="B262">
        <f>INDEX(resultados!$A$2:$ZZ$294, 256, MATCH($B$2, resultados!$A$1:$ZZ$1, 0))</f>
        <v/>
      </c>
      <c r="C262">
        <f>INDEX(resultados!$A$2:$ZZ$294, 256, MATCH($B$3, resultados!$A$1:$ZZ$1, 0))</f>
        <v/>
      </c>
    </row>
    <row r="263">
      <c r="A263">
        <f>INDEX(resultados!$A$2:$ZZ$294, 257, MATCH($B$1, resultados!$A$1:$ZZ$1, 0))</f>
        <v/>
      </c>
      <c r="B263">
        <f>INDEX(resultados!$A$2:$ZZ$294, 257, MATCH($B$2, resultados!$A$1:$ZZ$1, 0))</f>
        <v/>
      </c>
      <c r="C263">
        <f>INDEX(resultados!$A$2:$ZZ$294, 257, MATCH($B$3, resultados!$A$1:$ZZ$1, 0))</f>
        <v/>
      </c>
    </row>
    <row r="264">
      <c r="A264">
        <f>INDEX(resultados!$A$2:$ZZ$294, 258, MATCH($B$1, resultados!$A$1:$ZZ$1, 0))</f>
        <v/>
      </c>
      <c r="B264">
        <f>INDEX(resultados!$A$2:$ZZ$294, 258, MATCH($B$2, resultados!$A$1:$ZZ$1, 0))</f>
        <v/>
      </c>
      <c r="C264">
        <f>INDEX(resultados!$A$2:$ZZ$294, 258, MATCH($B$3, resultados!$A$1:$ZZ$1, 0))</f>
        <v/>
      </c>
    </row>
    <row r="265">
      <c r="A265">
        <f>INDEX(resultados!$A$2:$ZZ$294, 259, MATCH($B$1, resultados!$A$1:$ZZ$1, 0))</f>
        <v/>
      </c>
      <c r="B265">
        <f>INDEX(resultados!$A$2:$ZZ$294, 259, MATCH($B$2, resultados!$A$1:$ZZ$1, 0))</f>
        <v/>
      </c>
      <c r="C265">
        <f>INDEX(resultados!$A$2:$ZZ$294, 259, MATCH($B$3, resultados!$A$1:$ZZ$1, 0))</f>
        <v/>
      </c>
    </row>
    <row r="266">
      <c r="A266">
        <f>INDEX(resultados!$A$2:$ZZ$294, 260, MATCH($B$1, resultados!$A$1:$ZZ$1, 0))</f>
        <v/>
      </c>
      <c r="B266">
        <f>INDEX(resultados!$A$2:$ZZ$294, 260, MATCH($B$2, resultados!$A$1:$ZZ$1, 0))</f>
        <v/>
      </c>
      <c r="C266">
        <f>INDEX(resultados!$A$2:$ZZ$294, 260, MATCH($B$3, resultados!$A$1:$ZZ$1, 0))</f>
        <v/>
      </c>
    </row>
    <row r="267">
      <c r="A267">
        <f>INDEX(resultados!$A$2:$ZZ$294, 261, MATCH($B$1, resultados!$A$1:$ZZ$1, 0))</f>
        <v/>
      </c>
      <c r="B267">
        <f>INDEX(resultados!$A$2:$ZZ$294, 261, MATCH($B$2, resultados!$A$1:$ZZ$1, 0))</f>
        <v/>
      </c>
      <c r="C267">
        <f>INDEX(resultados!$A$2:$ZZ$294, 261, MATCH($B$3, resultados!$A$1:$ZZ$1, 0))</f>
        <v/>
      </c>
    </row>
    <row r="268">
      <c r="A268">
        <f>INDEX(resultados!$A$2:$ZZ$294, 262, MATCH($B$1, resultados!$A$1:$ZZ$1, 0))</f>
        <v/>
      </c>
      <c r="B268">
        <f>INDEX(resultados!$A$2:$ZZ$294, 262, MATCH($B$2, resultados!$A$1:$ZZ$1, 0))</f>
        <v/>
      </c>
      <c r="C268">
        <f>INDEX(resultados!$A$2:$ZZ$294, 262, MATCH($B$3, resultados!$A$1:$ZZ$1, 0))</f>
        <v/>
      </c>
    </row>
    <row r="269">
      <c r="A269">
        <f>INDEX(resultados!$A$2:$ZZ$294, 263, MATCH($B$1, resultados!$A$1:$ZZ$1, 0))</f>
        <v/>
      </c>
      <c r="B269">
        <f>INDEX(resultados!$A$2:$ZZ$294, 263, MATCH($B$2, resultados!$A$1:$ZZ$1, 0))</f>
        <v/>
      </c>
      <c r="C269">
        <f>INDEX(resultados!$A$2:$ZZ$294, 263, MATCH($B$3, resultados!$A$1:$ZZ$1, 0))</f>
        <v/>
      </c>
    </row>
    <row r="270">
      <c r="A270">
        <f>INDEX(resultados!$A$2:$ZZ$294, 264, MATCH($B$1, resultados!$A$1:$ZZ$1, 0))</f>
        <v/>
      </c>
      <c r="B270">
        <f>INDEX(resultados!$A$2:$ZZ$294, 264, MATCH($B$2, resultados!$A$1:$ZZ$1, 0))</f>
        <v/>
      </c>
      <c r="C270">
        <f>INDEX(resultados!$A$2:$ZZ$294, 264, MATCH($B$3, resultados!$A$1:$ZZ$1, 0))</f>
        <v/>
      </c>
    </row>
    <row r="271">
      <c r="A271">
        <f>INDEX(resultados!$A$2:$ZZ$294, 265, MATCH($B$1, resultados!$A$1:$ZZ$1, 0))</f>
        <v/>
      </c>
      <c r="B271">
        <f>INDEX(resultados!$A$2:$ZZ$294, 265, MATCH($B$2, resultados!$A$1:$ZZ$1, 0))</f>
        <v/>
      </c>
      <c r="C271">
        <f>INDEX(resultados!$A$2:$ZZ$294, 265, MATCH($B$3, resultados!$A$1:$ZZ$1, 0))</f>
        <v/>
      </c>
    </row>
    <row r="272">
      <c r="A272">
        <f>INDEX(resultados!$A$2:$ZZ$294, 266, MATCH($B$1, resultados!$A$1:$ZZ$1, 0))</f>
        <v/>
      </c>
      <c r="B272">
        <f>INDEX(resultados!$A$2:$ZZ$294, 266, MATCH($B$2, resultados!$A$1:$ZZ$1, 0))</f>
        <v/>
      </c>
      <c r="C272">
        <f>INDEX(resultados!$A$2:$ZZ$294, 266, MATCH($B$3, resultados!$A$1:$ZZ$1, 0))</f>
        <v/>
      </c>
    </row>
    <row r="273">
      <c r="A273">
        <f>INDEX(resultados!$A$2:$ZZ$294, 267, MATCH($B$1, resultados!$A$1:$ZZ$1, 0))</f>
        <v/>
      </c>
      <c r="B273">
        <f>INDEX(resultados!$A$2:$ZZ$294, 267, MATCH($B$2, resultados!$A$1:$ZZ$1, 0))</f>
        <v/>
      </c>
      <c r="C273">
        <f>INDEX(resultados!$A$2:$ZZ$294, 267, MATCH($B$3, resultados!$A$1:$ZZ$1, 0))</f>
        <v/>
      </c>
    </row>
    <row r="274">
      <c r="A274">
        <f>INDEX(resultados!$A$2:$ZZ$294, 268, MATCH($B$1, resultados!$A$1:$ZZ$1, 0))</f>
        <v/>
      </c>
      <c r="B274">
        <f>INDEX(resultados!$A$2:$ZZ$294, 268, MATCH($B$2, resultados!$A$1:$ZZ$1, 0))</f>
        <v/>
      </c>
      <c r="C274">
        <f>INDEX(resultados!$A$2:$ZZ$294, 268, MATCH($B$3, resultados!$A$1:$ZZ$1, 0))</f>
        <v/>
      </c>
    </row>
    <row r="275">
      <c r="A275">
        <f>INDEX(resultados!$A$2:$ZZ$294, 269, MATCH($B$1, resultados!$A$1:$ZZ$1, 0))</f>
        <v/>
      </c>
      <c r="B275">
        <f>INDEX(resultados!$A$2:$ZZ$294, 269, MATCH($B$2, resultados!$A$1:$ZZ$1, 0))</f>
        <v/>
      </c>
      <c r="C275">
        <f>INDEX(resultados!$A$2:$ZZ$294, 269, MATCH($B$3, resultados!$A$1:$ZZ$1, 0))</f>
        <v/>
      </c>
    </row>
    <row r="276">
      <c r="A276">
        <f>INDEX(resultados!$A$2:$ZZ$294, 270, MATCH($B$1, resultados!$A$1:$ZZ$1, 0))</f>
        <v/>
      </c>
      <c r="B276">
        <f>INDEX(resultados!$A$2:$ZZ$294, 270, MATCH($B$2, resultados!$A$1:$ZZ$1, 0))</f>
        <v/>
      </c>
      <c r="C276">
        <f>INDEX(resultados!$A$2:$ZZ$294, 270, MATCH($B$3, resultados!$A$1:$ZZ$1, 0))</f>
        <v/>
      </c>
    </row>
    <row r="277">
      <c r="A277">
        <f>INDEX(resultados!$A$2:$ZZ$294, 271, MATCH($B$1, resultados!$A$1:$ZZ$1, 0))</f>
        <v/>
      </c>
      <c r="B277">
        <f>INDEX(resultados!$A$2:$ZZ$294, 271, MATCH($B$2, resultados!$A$1:$ZZ$1, 0))</f>
        <v/>
      </c>
      <c r="C277">
        <f>INDEX(resultados!$A$2:$ZZ$294, 271, MATCH($B$3, resultados!$A$1:$ZZ$1, 0))</f>
        <v/>
      </c>
    </row>
    <row r="278">
      <c r="A278">
        <f>INDEX(resultados!$A$2:$ZZ$294, 272, MATCH($B$1, resultados!$A$1:$ZZ$1, 0))</f>
        <v/>
      </c>
      <c r="B278">
        <f>INDEX(resultados!$A$2:$ZZ$294, 272, MATCH($B$2, resultados!$A$1:$ZZ$1, 0))</f>
        <v/>
      </c>
      <c r="C278">
        <f>INDEX(resultados!$A$2:$ZZ$294, 272, MATCH($B$3, resultados!$A$1:$ZZ$1, 0))</f>
        <v/>
      </c>
    </row>
    <row r="279">
      <c r="A279">
        <f>INDEX(resultados!$A$2:$ZZ$294, 273, MATCH($B$1, resultados!$A$1:$ZZ$1, 0))</f>
        <v/>
      </c>
      <c r="B279">
        <f>INDEX(resultados!$A$2:$ZZ$294, 273, MATCH($B$2, resultados!$A$1:$ZZ$1, 0))</f>
        <v/>
      </c>
      <c r="C279">
        <f>INDEX(resultados!$A$2:$ZZ$294, 273, MATCH($B$3, resultados!$A$1:$ZZ$1, 0))</f>
        <v/>
      </c>
    </row>
    <row r="280">
      <c r="A280">
        <f>INDEX(resultados!$A$2:$ZZ$294, 274, MATCH($B$1, resultados!$A$1:$ZZ$1, 0))</f>
        <v/>
      </c>
      <c r="B280">
        <f>INDEX(resultados!$A$2:$ZZ$294, 274, MATCH($B$2, resultados!$A$1:$ZZ$1, 0))</f>
        <v/>
      </c>
      <c r="C280">
        <f>INDEX(resultados!$A$2:$ZZ$294, 274, MATCH($B$3, resultados!$A$1:$ZZ$1, 0))</f>
        <v/>
      </c>
    </row>
    <row r="281">
      <c r="A281">
        <f>INDEX(resultados!$A$2:$ZZ$294, 275, MATCH($B$1, resultados!$A$1:$ZZ$1, 0))</f>
        <v/>
      </c>
      <c r="B281">
        <f>INDEX(resultados!$A$2:$ZZ$294, 275, MATCH($B$2, resultados!$A$1:$ZZ$1, 0))</f>
        <v/>
      </c>
      <c r="C281">
        <f>INDEX(resultados!$A$2:$ZZ$294, 275, MATCH($B$3, resultados!$A$1:$ZZ$1, 0))</f>
        <v/>
      </c>
    </row>
    <row r="282">
      <c r="A282">
        <f>INDEX(resultados!$A$2:$ZZ$294, 276, MATCH($B$1, resultados!$A$1:$ZZ$1, 0))</f>
        <v/>
      </c>
      <c r="B282">
        <f>INDEX(resultados!$A$2:$ZZ$294, 276, MATCH($B$2, resultados!$A$1:$ZZ$1, 0))</f>
        <v/>
      </c>
      <c r="C282">
        <f>INDEX(resultados!$A$2:$ZZ$294, 276, MATCH($B$3, resultados!$A$1:$ZZ$1, 0))</f>
        <v/>
      </c>
    </row>
    <row r="283">
      <c r="A283">
        <f>INDEX(resultados!$A$2:$ZZ$294, 277, MATCH($B$1, resultados!$A$1:$ZZ$1, 0))</f>
        <v/>
      </c>
      <c r="B283">
        <f>INDEX(resultados!$A$2:$ZZ$294, 277, MATCH($B$2, resultados!$A$1:$ZZ$1, 0))</f>
        <v/>
      </c>
      <c r="C283">
        <f>INDEX(resultados!$A$2:$ZZ$294, 277, MATCH($B$3, resultados!$A$1:$ZZ$1, 0))</f>
        <v/>
      </c>
    </row>
    <row r="284">
      <c r="A284">
        <f>INDEX(resultados!$A$2:$ZZ$294, 278, MATCH($B$1, resultados!$A$1:$ZZ$1, 0))</f>
        <v/>
      </c>
      <c r="B284">
        <f>INDEX(resultados!$A$2:$ZZ$294, 278, MATCH($B$2, resultados!$A$1:$ZZ$1, 0))</f>
        <v/>
      </c>
      <c r="C284">
        <f>INDEX(resultados!$A$2:$ZZ$294, 278, MATCH($B$3, resultados!$A$1:$ZZ$1, 0))</f>
        <v/>
      </c>
    </row>
    <row r="285">
      <c r="A285">
        <f>INDEX(resultados!$A$2:$ZZ$294, 279, MATCH($B$1, resultados!$A$1:$ZZ$1, 0))</f>
        <v/>
      </c>
      <c r="B285">
        <f>INDEX(resultados!$A$2:$ZZ$294, 279, MATCH($B$2, resultados!$A$1:$ZZ$1, 0))</f>
        <v/>
      </c>
      <c r="C285">
        <f>INDEX(resultados!$A$2:$ZZ$294, 279, MATCH($B$3, resultados!$A$1:$ZZ$1, 0))</f>
        <v/>
      </c>
    </row>
    <row r="286">
      <c r="A286">
        <f>INDEX(resultados!$A$2:$ZZ$294, 280, MATCH($B$1, resultados!$A$1:$ZZ$1, 0))</f>
        <v/>
      </c>
      <c r="B286">
        <f>INDEX(resultados!$A$2:$ZZ$294, 280, MATCH($B$2, resultados!$A$1:$ZZ$1, 0))</f>
        <v/>
      </c>
      <c r="C286">
        <f>INDEX(resultados!$A$2:$ZZ$294, 280, MATCH($B$3, resultados!$A$1:$ZZ$1, 0))</f>
        <v/>
      </c>
    </row>
    <row r="287">
      <c r="A287">
        <f>INDEX(resultados!$A$2:$ZZ$294, 281, MATCH($B$1, resultados!$A$1:$ZZ$1, 0))</f>
        <v/>
      </c>
      <c r="B287">
        <f>INDEX(resultados!$A$2:$ZZ$294, 281, MATCH($B$2, resultados!$A$1:$ZZ$1, 0))</f>
        <v/>
      </c>
      <c r="C287">
        <f>INDEX(resultados!$A$2:$ZZ$294, 281, MATCH($B$3, resultados!$A$1:$ZZ$1, 0))</f>
        <v/>
      </c>
    </row>
    <row r="288">
      <c r="A288">
        <f>INDEX(resultados!$A$2:$ZZ$294, 282, MATCH($B$1, resultados!$A$1:$ZZ$1, 0))</f>
        <v/>
      </c>
      <c r="B288">
        <f>INDEX(resultados!$A$2:$ZZ$294, 282, MATCH($B$2, resultados!$A$1:$ZZ$1, 0))</f>
        <v/>
      </c>
      <c r="C288">
        <f>INDEX(resultados!$A$2:$ZZ$294, 282, MATCH($B$3, resultados!$A$1:$ZZ$1, 0))</f>
        <v/>
      </c>
    </row>
    <row r="289">
      <c r="A289">
        <f>INDEX(resultados!$A$2:$ZZ$294, 283, MATCH($B$1, resultados!$A$1:$ZZ$1, 0))</f>
        <v/>
      </c>
      <c r="B289">
        <f>INDEX(resultados!$A$2:$ZZ$294, 283, MATCH($B$2, resultados!$A$1:$ZZ$1, 0))</f>
        <v/>
      </c>
      <c r="C289">
        <f>INDEX(resultados!$A$2:$ZZ$294, 283, MATCH($B$3, resultados!$A$1:$ZZ$1, 0))</f>
        <v/>
      </c>
    </row>
    <row r="290">
      <c r="A290">
        <f>INDEX(resultados!$A$2:$ZZ$294, 284, MATCH($B$1, resultados!$A$1:$ZZ$1, 0))</f>
        <v/>
      </c>
      <c r="B290">
        <f>INDEX(resultados!$A$2:$ZZ$294, 284, MATCH($B$2, resultados!$A$1:$ZZ$1, 0))</f>
        <v/>
      </c>
      <c r="C290">
        <f>INDEX(resultados!$A$2:$ZZ$294, 284, MATCH($B$3, resultados!$A$1:$ZZ$1, 0))</f>
        <v/>
      </c>
    </row>
    <row r="291">
      <c r="A291">
        <f>INDEX(resultados!$A$2:$ZZ$294, 285, MATCH($B$1, resultados!$A$1:$ZZ$1, 0))</f>
        <v/>
      </c>
      <c r="B291">
        <f>INDEX(resultados!$A$2:$ZZ$294, 285, MATCH($B$2, resultados!$A$1:$ZZ$1, 0))</f>
        <v/>
      </c>
      <c r="C291">
        <f>INDEX(resultados!$A$2:$ZZ$294, 285, MATCH($B$3, resultados!$A$1:$ZZ$1, 0))</f>
        <v/>
      </c>
    </row>
    <row r="292">
      <c r="A292">
        <f>INDEX(resultados!$A$2:$ZZ$294, 286, MATCH($B$1, resultados!$A$1:$ZZ$1, 0))</f>
        <v/>
      </c>
      <c r="B292">
        <f>INDEX(resultados!$A$2:$ZZ$294, 286, MATCH($B$2, resultados!$A$1:$ZZ$1, 0))</f>
        <v/>
      </c>
      <c r="C292">
        <f>INDEX(resultados!$A$2:$ZZ$294, 286, MATCH($B$3, resultados!$A$1:$ZZ$1, 0))</f>
        <v/>
      </c>
    </row>
    <row r="293">
      <c r="A293">
        <f>INDEX(resultados!$A$2:$ZZ$294, 287, MATCH($B$1, resultados!$A$1:$ZZ$1, 0))</f>
        <v/>
      </c>
      <c r="B293">
        <f>INDEX(resultados!$A$2:$ZZ$294, 287, MATCH($B$2, resultados!$A$1:$ZZ$1, 0))</f>
        <v/>
      </c>
      <c r="C293">
        <f>INDEX(resultados!$A$2:$ZZ$294, 287, MATCH($B$3, resultados!$A$1:$ZZ$1, 0))</f>
        <v/>
      </c>
    </row>
    <row r="294">
      <c r="A294">
        <f>INDEX(resultados!$A$2:$ZZ$294, 288, MATCH($B$1, resultados!$A$1:$ZZ$1, 0))</f>
        <v/>
      </c>
      <c r="B294">
        <f>INDEX(resultados!$A$2:$ZZ$294, 288, MATCH($B$2, resultados!$A$1:$ZZ$1, 0))</f>
        <v/>
      </c>
      <c r="C294">
        <f>INDEX(resultados!$A$2:$ZZ$294, 288, MATCH($B$3, resultados!$A$1:$ZZ$1, 0))</f>
        <v/>
      </c>
    </row>
    <row r="295">
      <c r="A295">
        <f>INDEX(resultados!$A$2:$ZZ$294, 289, MATCH($B$1, resultados!$A$1:$ZZ$1, 0))</f>
        <v/>
      </c>
      <c r="B295">
        <f>INDEX(resultados!$A$2:$ZZ$294, 289, MATCH($B$2, resultados!$A$1:$ZZ$1, 0))</f>
        <v/>
      </c>
      <c r="C295">
        <f>INDEX(resultados!$A$2:$ZZ$294, 289, MATCH($B$3, resultados!$A$1:$ZZ$1, 0))</f>
        <v/>
      </c>
    </row>
    <row r="296">
      <c r="A296">
        <f>INDEX(resultados!$A$2:$ZZ$294, 290, MATCH($B$1, resultados!$A$1:$ZZ$1, 0))</f>
        <v/>
      </c>
      <c r="B296">
        <f>INDEX(resultados!$A$2:$ZZ$294, 290, MATCH($B$2, resultados!$A$1:$ZZ$1, 0))</f>
        <v/>
      </c>
      <c r="C296">
        <f>INDEX(resultados!$A$2:$ZZ$294, 290, MATCH($B$3, resultados!$A$1:$ZZ$1, 0))</f>
        <v/>
      </c>
    </row>
    <row r="297">
      <c r="A297">
        <f>INDEX(resultados!$A$2:$ZZ$294, 291, MATCH($B$1, resultados!$A$1:$ZZ$1, 0))</f>
        <v/>
      </c>
      <c r="B297">
        <f>INDEX(resultados!$A$2:$ZZ$294, 291, MATCH($B$2, resultados!$A$1:$ZZ$1, 0))</f>
        <v/>
      </c>
      <c r="C297">
        <f>INDEX(resultados!$A$2:$ZZ$294, 291, MATCH($B$3, resultados!$A$1:$ZZ$1, 0))</f>
        <v/>
      </c>
    </row>
    <row r="298">
      <c r="A298">
        <f>INDEX(resultados!$A$2:$ZZ$294, 292, MATCH($B$1, resultados!$A$1:$ZZ$1, 0))</f>
        <v/>
      </c>
      <c r="B298">
        <f>INDEX(resultados!$A$2:$ZZ$294, 292, MATCH($B$2, resultados!$A$1:$ZZ$1, 0))</f>
        <v/>
      </c>
      <c r="C298">
        <f>INDEX(resultados!$A$2:$ZZ$294, 292, MATCH($B$3, resultados!$A$1:$ZZ$1, 0))</f>
        <v/>
      </c>
    </row>
    <row r="299">
      <c r="A299">
        <f>INDEX(resultados!$A$2:$ZZ$294, 293, MATCH($B$1, resultados!$A$1:$ZZ$1, 0))</f>
        <v/>
      </c>
      <c r="B299">
        <f>INDEX(resultados!$A$2:$ZZ$294, 293, MATCH($B$2, resultados!$A$1:$ZZ$1, 0))</f>
        <v/>
      </c>
      <c r="C299">
        <f>INDEX(resultados!$A$2:$ZZ$294, 293,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2.4185</v>
      </c>
      <c r="E2" t="n">
        <v>41.35</v>
      </c>
      <c r="F2" t="n">
        <v>36.53</v>
      </c>
      <c r="G2" t="n">
        <v>11.48</v>
      </c>
      <c r="H2" t="n">
        <v>0.24</v>
      </c>
      <c r="I2" t="n">
        <v>191</v>
      </c>
      <c r="J2" t="n">
        <v>71.52</v>
      </c>
      <c r="K2" t="n">
        <v>32.27</v>
      </c>
      <c r="L2" t="n">
        <v>1</v>
      </c>
      <c r="M2" t="n">
        <v>189</v>
      </c>
      <c r="N2" t="n">
        <v>8.25</v>
      </c>
      <c r="O2" t="n">
        <v>9054.6</v>
      </c>
      <c r="P2" t="n">
        <v>262.84</v>
      </c>
      <c r="Q2" t="n">
        <v>773.59</v>
      </c>
      <c r="R2" t="n">
        <v>349.85</v>
      </c>
      <c r="S2" t="n">
        <v>98.14</v>
      </c>
      <c r="T2" t="n">
        <v>121040.73</v>
      </c>
      <c r="U2" t="n">
        <v>0.28</v>
      </c>
      <c r="V2" t="n">
        <v>0.7</v>
      </c>
      <c r="W2" t="n">
        <v>12.57</v>
      </c>
      <c r="X2" t="n">
        <v>7.26</v>
      </c>
      <c r="Y2" t="n">
        <v>2</v>
      </c>
      <c r="Z2" t="n">
        <v>10</v>
      </c>
      <c r="AA2" t="n">
        <v>231.6531587157816</v>
      </c>
      <c r="AB2" t="n">
        <v>316.9580715708686</v>
      </c>
      <c r="AC2" t="n">
        <v>286.7080380736863</v>
      </c>
      <c r="AD2" t="n">
        <v>231653.1587157816</v>
      </c>
      <c r="AE2" t="n">
        <v>316958.0715708686</v>
      </c>
      <c r="AF2" t="n">
        <v>3.348765542198989e-06</v>
      </c>
      <c r="AG2" t="n">
        <v>9</v>
      </c>
      <c r="AH2" t="n">
        <v>286708.0380736863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2.8232</v>
      </c>
      <c r="E3" t="n">
        <v>35.42</v>
      </c>
      <c r="F3" t="n">
        <v>32.3</v>
      </c>
      <c r="G3" t="n">
        <v>23.64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225.08</v>
      </c>
      <c r="Q3" t="n">
        <v>772.7</v>
      </c>
      <c r="R3" t="n">
        <v>209.03</v>
      </c>
      <c r="S3" t="n">
        <v>98.14</v>
      </c>
      <c r="T3" t="n">
        <v>51175.48</v>
      </c>
      <c r="U3" t="n">
        <v>0.47</v>
      </c>
      <c r="V3" t="n">
        <v>0.79</v>
      </c>
      <c r="W3" t="n">
        <v>12.38</v>
      </c>
      <c r="X3" t="n">
        <v>3.04</v>
      </c>
      <c r="Y3" t="n">
        <v>2</v>
      </c>
      <c r="Z3" t="n">
        <v>10</v>
      </c>
      <c r="AA3" t="n">
        <v>180.9685317284724</v>
      </c>
      <c r="AB3" t="n">
        <v>247.6091288789368</v>
      </c>
      <c r="AC3" t="n">
        <v>223.977661140398</v>
      </c>
      <c r="AD3" t="n">
        <v>180968.5317284724</v>
      </c>
      <c r="AE3" t="n">
        <v>247609.1288789368</v>
      </c>
      <c r="AF3" t="n">
        <v>3.909131643058171e-06</v>
      </c>
      <c r="AG3" t="n">
        <v>8</v>
      </c>
      <c r="AH3" t="n">
        <v>223977.661140398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2.9605</v>
      </c>
      <c r="E4" t="n">
        <v>33.78</v>
      </c>
      <c r="F4" t="n">
        <v>31.14</v>
      </c>
      <c r="G4" t="n">
        <v>36.64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208.72</v>
      </c>
      <c r="Q4" t="n">
        <v>772.38</v>
      </c>
      <c r="R4" t="n">
        <v>169.68</v>
      </c>
      <c r="S4" t="n">
        <v>98.14</v>
      </c>
      <c r="T4" t="n">
        <v>31654.01</v>
      </c>
      <c r="U4" t="n">
        <v>0.58</v>
      </c>
      <c r="V4" t="n">
        <v>0.82</v>
      </c>
      <c r="W4" t="n">
        <v>12.36</v>
      </c>
      <c r="X4" t="n">
        <v>1.89</v>
      </c>
      <c r="Y4" t="n">
        <v>2</v>
      </c>
      <c r="Z4" t="n">
        <v>10</v>
      </c>
      <c r="AA4" t="n">
        <v>167.4233387642758</v>
      </c>
      <c r="AB4" t="n">
        <v>229.0759982935932</v>
      </c>
      <c r="AC4" t="n">
        <v>207.2133065267015</v>
      </c>
      <c r="AD4" t="n">
        <v>167423.3387642758</v>
      </c>
      <c r="AE4" t="n">
        <v>229075.9982935932</v>
      </c>
      <c r="AF4" t="n">
        <v>4.099243492941951e-06</v>
      </c>
      <c r="AG4" t="n">
        <v>8</v>
      </c>
      <c r="AH4" t="n">
        <v>207213.3065267015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3.0264</v>
      </c>
      <c r="E5" t="n">
        <v>33.04</v>
      </c>
      <c r="F5" t="n">
        <v>30.62</v>
      </c>
      <c r="G5" t="n">
        <v>49.66</v>
      </c>
      <c r="H5" t="n">
        <v>0.93</v>
      </c>
      <c r="I5" t="n">
        <v>37</v>
      </c>
      <c r="J5" t="n">
        <v>75.06999999999999</v>
      </c>
      <c r="K5" t="n">
        <v>32.27</v>
      </c>
      <c r="L5" t="n">
        <v>4</v>
      </c>
      <c r="M5" t="n">
        <v>35</v>
      </c>
      <c r="N5" t="n">
        <v>8.800000000000001</v>
      </c>
      <c r="O5" t="n">
        <v>9492.549999999999</v>
      </c>
      <c r="P5" t="n">
        <v>196.57</v>
      </c>
      <c r="Q5" t="n">
        <v>772.3200000000001</v>
      </c>
      <c r="R5" t="n">
        <v>152.46</v>
      </c>
      <c r="S5" t="n">
        <v>98.14</v>
      </c>
      <c r="T5" t="n">
        <v>23114.94</v>
      </c>
      <c r="U5" t="n">
        <v>0.64</v>
      </c>
      <c r="V5" t="n">
        <v>0.84</v>
      </c>
      <c r="W5" t="n">
        <v>12.33</v>
      </c>
      <c r="X5" t="n">
        <v>1.37</v>
      </c>
      <c r="Y5" t="n">
        <v>2</v>
      </c>
      <c r="Z5" t="n">
        <v>10</v>
      </c>
      <c r="AA5" t="n">
        <v>159.4397003374548</v>
      </c>
      <c r="AB5" t="n">
        <v>218.1524319847528</v>
      </c>
      <c r="AC5" t="n">
        <v>197.3322700550518</v>
      </c>
      <c r="AD5" t="n">
        <v>159439.7003374549</v>
      </c>
      <c r="AE5" t="n">
        <v>218152.4319847528</v>
      </c>
      <c r="AF5" t="n">
        <v>4.190491642303503e-06</v>
      </c>
      <c r="AG5" t="n">
        <v>8</v>
      </c>
      <c r="AH5" t="n">
        <v>197332.2700550518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3.0727</v>
      </c>
      <c r="E6" t="n">
        <v>32.54</v>
      </c>
      <c r="F6" t="n">
        <v>30.26</v>
      </c>
      <c r="G6" t="n">
        <v>64.84999999999999</v>
      </c>
      <c r="H6" t="n">
        <v>1.15</v>
      </c>
      <c r="I6" t="n">
        <v>28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185.58</v>
      </c>
      <c r="Q6" t="n">
        <v>772.41</v>
      </c>
      <c r="R6" t="n">
        <v>140.18</v>
      </c>
      <c r="S6" t="n">
        <v>98.14</v>
      </c>
      <c r="T6" t="n">
        <v>17018.93</v>
      </c>
      <c r="U6" t="n">
        <v>0.7</v>
      </c>
      <c r="V6" t="n">
        <v>0.85</v>
      </c>
      <c r="W6" t="n">
        <v>12.33</v>
      </c>
      <c r="X6" t="n">
        <v>1.02</v>
      </c>
      <c r="Y6" t="n">
        <v>2</v>
      </c>
      <c r="Z6" t="n">
        <v>10</v>
      </c>
      <c r="AA6" t="n">
        <v>152.9508571137022</v>
      </c>
      <c r="AB6" t="n">
        <v>209.2741104184596</v>
      </c>
      <c r="AC6" t="n">
        <v>189.3012830382402</v>
      </c>
      <c r="AD6" t="n">
        <v>152950.8571137022</v>
      </c>
      <c r="AE6" t="n">
        <v>209274.1104184596</v>
      </c>
      <c r="AF6" t="n">
        <v>4.254600736619738e-06</v>
      </c>
      <c r="AG6" t="n">
        <v>8</v>
      </c>
      <c r="AH6" t="n">
        <v>189301.2830382402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3.0751</v>
      </c>
      <c r="E7" t="n">
        <v>32.52</v>
      </c>
      <c r="F7" t="n">
        <v>30.25</v>
      </c>
      <c r="G7" t="n">
        <v>67.23</v>
      </c>
      <c r="H7" t="n">
        <v>1.36</v>
      </c>
      <c r="I7" t="n">
        <v>27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186.58</v>
      </c>
      <c r="Q7" t="n">
        <v>772.7</v>
      </c>
      <c r="R7" t="n">
        <v>139.11</v>
      </c>
      <c r="S7" t="n">
        <v>98.14</v>
      </c>
      <c r="T7" t="n">
        <v>16488.35</v>
      </c>
      <c r="U7" t="n">
        <v>0.71</v>
      </c>
      <c r="V7" t="n">
        <v>0.85</v>
      </c>
      <c r="W7" t="n">
        <v>12.35</v>
      </c>
      <c r="X7" t="n">
        <v>1</v>
      </c>
      <c r="Y7" t="n">
        <v>2</v>
      </c>
      <c r="Z7" t="n">
        <v>10</v>
      </c>
      <c r="AA7" t="n">
        <v>153.3173304344388</v>
      </c>
      <c r="AB7" t="n">
        <v>209.775535383553</v>
      </c>
      <c r="AC7" t="n">
        <v>189.7548527084196</v>
      </c>
      <c r="AD7" t="n">
        <v>153317.3304344388</v>
      </c>
      <c r="AE7" t="n">
        <v>209775.535383553</v>
      </c>
      <c r="AF7" t="n">
        <v>4.257923886217123e-06</v>
      </c>
      <c r="AG7" t="n">
        <v>8</v>
      </c>
      <c r="AH7" t="n">
        <v>189754.8527084196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2.7597</v>
      </c>
      <c r="E2" t="n">
        <v>36.24</v>
      </c>
      <c r="F2" t="n">
        <v>33.34</v>
      </c>
      <c r="G2" t="n">
        <v>18.52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106</v>
      </c>
      <c r="N2" t="n">
        <v>4.24</v>
      </c>
      <c r="O2" t="n">
        <v>5140</v>
      </c>
      <c r="P2" t="n">
        <v>147.76</v>
      </c>
      <c r="Q2" t="n">
        <v>773.17</v>
      </c>
      <c r="R2" t="n">
        <v>243.02</v>
      </c>
      <c r="S2" t="n">
        <v>98.14</v>
      </c>
      <c r="T2" t="n">
        <v>68038.81</v>
      </c>
      <c r="U2" t="n">
        <v>0.4</v>
      </c>
      <c r="V2" t="n">
        <v>0.77</v>
      </c>
      <c r="W2" t="n">
        <v>12.45</v>
      </c>
      <c r="X2" t="n">
        <v>4.08</v>
      </c>
      <c r="Y2" t="n">
        <v>2</v>
      </c>
      <c r="Z2" t="n">
        <v>10</v>
      </c>
      <c r="AA2" t="n">
        <v>141.6866300479059</v>
      </c>
      <c r="AB2" t="n">
        <v>193.861898004419</v>
      </c>
      <c r="AC2" t="n">
        <v>175.3599905458148</v>
      </c>
      <c r="AD2" t="n">
        <v>141686.6300479058</v>
      </c>
      <c r="AE2" t="n">
        <v>193861.898004419</v>
      </c>
      <c r="AF2" t="n">
        <v>3.908270495262644e-06</v>
      </c>
      <c r="AG2" t="n">
        <v>8</v>
      </c>
      <c r="AH2" t="n">
        <v>175359.9905458148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2.9811</v>
      </c>
      <c r="E3" t="n">
        <v>33.54</v>
      </c>
      <c r="F3" t="n">
        <v>31.26</v>
      </c>
      <c r="G3" t="n">
        <v>35.39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126.74</v>
      </c>
      <c r="Q3" t="n">
        <v>773.04</v>
      </c>
      <c r="R3" t="n">
        <v>171.62</v>
      </c>
      <c r="S3" t="n">
        <v>98.14</v>
      </c>
      <c r="T3" t="n">
        <v>32611.41</v>
      </c>
      <c r="U3" t="n">
        <v>0.57</v>
      </c>
      <c r="V3" t="n">
        <v>0.82</v>
      </c>
      <c r="W3" t="n">
        <v>12.41</v>
      </c>
      <c r="X3" t="n">
        <v>2</v>
      </c>
      <c r="Y3" t="n">
        <v>2</v>
      </c>
      <c r="Z3" t="n">
        <v>10</v>
      </c>
      <c r="AA3" t="n">
        <v>125.3807916275129</v>
      </c>
      <c r="AB3" t="n">
        <v>171.5515305148276</v>
      </c>
      <c r="AC3" t="n">
        <v>155.1788932166255</v>
      </c>
      <c r="AD3" t="n">
        <v>125380.7916275129</v>
      </c>
      <c r="AE3" t="n">
        <v>171551.5305148276</v>
      </c>
      <c r="AF3" t="n">
        <v>4.221815839920088e-06</v>
      </c>
      <c r="AG3" t="n">
        <v>8</v>
      </c>
      <c r="AH3" t="n">
        <v>155178.8932166255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31.27</v>
      </c>
      <c r="G4" t="n">
        <v>35.4</v>
      </c>
      <c r="H4" t="n">
        <v>1.22</v>
      </c>
      <c r="I4" t="n">
        <v>53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129.98</v>
      </c>
      <c r="Q4" t="n">
        <v>772.73</v>
      </c>
      <c r="R4" t="n">
        <v>171.55</v>
      </c>
      <c r="S4" t="n">
        <v>98.14</v>
      </c>
      <c r="T4" t="n">
        <v>32579.46</v>
      </c>
      <c r="U4" t="n">
        <v>0.57</v>
      </c>
      <c r="V4" t="n">
        <v>0.82</v>
      </c>
      <c r="W4" t="n">
        <v>12.43</v>
      </c>
      <c r="X4" t="n">
        <v>2.01</v>
      </c>
      <c r="Y4" t="n">
        <v>2</v>
      </c>
      <c r="Z4" t="n">
        <v>10</v>
      </c>
      <c r="AA4" t="n">
        <v>126.8826781017881</v>
      </c>
      <c r="AB4" t="n">
        <v>173.6064778474849</v>
      </c>
      <c r="AC4" t="n">
        <v>157.0377192599913</v>
      </c>
      <c r="AD4" t="n">
        <v>126882.6781017881</v>
      </c>
      <c r="AE4" t="n">
        <v>173606.4778474849</v>
      </c>
      <c r="AF4" t="n">
        <v>4.22054126534831e-06</v>
      </c>
      <c r="AG4" t="n">
        <v>8</v>
      </c>
      <c r="AH4" t="n">
        <v>157037.7192599913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1.7693</v>
      </c>
      <c r="E2" t="n">
        <v>56.52</v>
      </c>
      <c r="F2" t="n">
        <v>43.69</v>
      </c>
      <c r="G2" t="n">
        <v>7.14</v>
      </c>
      <c r="H2" t="n">
        <v>0.12</v>
      </c>
      <c r="I2" t="n">
        <v>367</v>
      </c>
      <c r="J2" t="n">
        <v>141.81</v>
      </c>
      <c r="K2" t="n">
        <v>47.83</v>
      </c>
      <c r="L2" t="n">
        <v>1</v>
      </c>
      <c r="M2" t="n">
        <v>365</v>
      </c>
      <c r="N2" t="n">
        <v>22.98</v>
      </c>
      <c r="O2" t="n">
        <v>17723.39</v>
      </c>
      <c r="P2" t="n">
        <v>503.82</v>
      </c>
      <c r="Q2" t="n">
        <v>774.91</v>
      </c>
      <c r="R2" t="n">
        <v>587.75</v>
      </c>
      <c r="S2" t="n">
        <v>98.14</v>
      </c>
      <c r="T2" t="n">
        <v>239107.27</v>
      </c>
      <c r="U2" t="n">
        <v>0.17</v>
      </c>
      <c r="V2" t="n">
        <v>0.59</v>
      </c>
      <c r="W2" t="n">
        <v>12.9</v>
      </c>
      <c r="X2" t="n">
        <v>14.39</v>
      </c>
      <c r="Y2" t="n">
        <v>2</v>
      </c>
      <c r="Z2" t="n">
        <v>10</v>
      </c>
      <c r="AA2" t="n">
        <v>524.9471870411636</v>
      </c>
      <c r="AB2" t="n">
        <v>718.2559003451304</v>
      </c>
      <c r="AC2" t="n">
        <v>649.7065652946778</v>
      </c>
      <c r="AD2" t="n">
        <v>524947.1870411636</v>
      </c>
      <c r="AE2" t="n">
        <v>718255.9003451304</v>
      </c>
      <c r="AF2" t="n">
        <v>2.361956857209214e-06</v>
      </c>
      <c r="AG2" t="n">
        <v>13</v>
      </c>
      <c r="AH2" t="n">
        <v>649706.5652946779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</v>
      </c>
      <c r="E3" t="n">
        <v>41.15</v>
      </c>
      <c r="F3" t="n">
        <v>34.74</v>
      </c>
      <c r="G3" t="n">
        <v>14.37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143</v>
      </c>
      <c r="N3" t="n">
        <v>23.34</v>
      </c>
      <c r="O3" t="n">
        <v>17891.86</v>
      </c>
      <c r="P3" t="n">
        <v>398.33</v>
      </c>
      <c r="Q3" t="n">
        <v>773.46</v>
      </c>
      <c r="R3" t="n">
        <v>289.27</v>
      </c>
      <c r="S3" t="n">
        <v>98.14</v>
      </c>
      <c r="T3" t="n">
        <v>90979.42</v>
      </c>
      <c r="U3" t="n">
        <v>0.34</v>
      </c>
      <c r="V3" t="n">
        <v>0.74</v>
      </c>
      <c r="W3" t="n">
        <v>12.52</v>
      </c>
      <c r="X3" t="n">
        <v>5.47</v>
      </c>
      <c r="Y3" t="n">
        <v>2</v>
      </c>
      <c r="Z3" t="n">
        <v>10</v>
      </c>
      <c r="AA3" t="n">
        <v>314.4260842722539</v>
      </c>
      <c r="AB3" t="n">
        <v>430.2116400011357</v>
      </c>
      <c r="AC3" t="n">
        <v>389.1528448852555</v>
      </c>
      <c r="AD3" t="n">
        <v>314426.0842722539</v>
      </c>
      <c r="AE3" t="n">
        <v>430211.6400011356</v>
      </c>
      <c r="AF3" t="n">
        <v>3.243969458553321e-06</v>
      </c>
      <c r="AG3" t="n">
        <v>9</v>
      </c>
      <c r="AH3" t="n">
        <v>389152.8448852555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2.6697</v>
      </c>
      <c r="E4" t="n">
        <v>37.46</v>
      </c>
      <c r="F4" t="n">
        <v>32.63</v>
      </c>
      <c r="G4" t="n">
        <v>21.75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371.17</v>
      </c>
      <c r="Q4" t="n">
        <v>772.4</v>
      </c>
      <c r="R4" t="n">
        <v>218.98</v>
      </c>
      <c r="S4" t="n">
        <v>98.14</v>
      </c>
      <c r="T4" t="n">
        <v>56109.94</v>
      </c>
      <c r="U4" t="n">
        <v>0.45</v>
      </c>
      <c r="V4" t="n">
        <v>0.79</v>
      </c>
      <c r="W4" t="n">
        <v>12.43</v>
      </c>
      <c r="X4" t="n">
        <v>3.38</v>
      </c>
      <c r="Y4" t="n">
        <v>2</v>
      </c>
      <c r="Z4" t="n">
        <v>10</v>
      </c>
      <c r="AA4" t="n">
        <v>277.4078443536073</v>
      </c>
      <c r="AB4" t="n">
        <v>379.5616510149586</v>
      </c>
      <c r="AC4" t="n">
        <v>343.3368197602132</v>
      </c>
      <c r="AD4" t="n">
        <v>277407.8443536073</v>
      </c>
      <c r="AE4" t="n">
        <v>379561.6510149586</v>
      </c>
      <c r="AF4" t="n">
        <v>3.563961013785926e-06</v>
      </c>
      <c r="AG4" t="n">
        <v>9</v>
      </c>
      <c r="AH4" t="n">
        <v>343336.8197602132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2.7962</v>
      </c>
      <c r="E5" t="n">
        <v>35.76</v>
      </c>
      <c r="F5" t="n">
        <v>31.66</v>
      </c>
      <c r="G5" t="n">
        <v>29.22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63</v>
      </c>
      <c r="N5" t="n">
        <v>24.09</v>
      </c>
      <c r="O5" t="n">
        <v>18230.35</v>
      </c>
      <c r="P5" t="n">
        <v>356.76</v>
      </c>
      <c r="Q5" t="n">
        <v>772.39</v>
      </c>
      <c r="R5" t="n">
        <v>187</v>
      </c>
      <c r="S5" t="n">
        <v>98.14</v>
      </c>
      <c r="T5" t="n">
        <v>40241.56</v>
      </c>
      <c r="U5" t="n">
        <v>0.52</v>
      </c>
      <c r="V5" t="n">
        <v>0.8100000000000001</v>
      </c>
      <c r="W5" t="n">
        <v>12.38</v>
      </c>
      <c r="X5" t="n">
        <v>2.41</v>
      </c>
      <c r="Y5" t="n">
        <v>2</v>
      </c>
      <c r="Z5" t="n">
        <v>10</v>
      </c>
      <c r="AA5" t="n">
        <v>252.8923677153571</v>
      </c>
      <c r="AB5" t="n">
        <v>346.0184943318438</v>
      </c>
      <c r="AC5" t="n">
        <v>312.9949748729227</v>
      </c>
      <c r="AD5" t="n">
        <v>252892.3677153571</v>
      </c>
      <c r="AE5" t="n">
        <v>346018.4943318438</v>
      </c>
      <c r="AF5" t="n">
        <v>3.73283432099045e-06</v>
      </c>
      <c r="AG5" t="n">
        <v>8</v>
      </c>
      <c r="AH5" t="n">
        <v>312994.9748729228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2.8706</v>
      </c>
      <c r="E6" t="n">
        <v>34.84</v>
      </c>
      <c r="F6" t="n">
        <v>31.13</v>
      </c>
      <c r="G6" t="n">
        <v>36.63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347.52</v>
      </c>
      <c r="Q6" t="n">
        <v>772.4</v>
      </c>
      <c r="R6" t="n">
        <v>169.59</v>
      </c>
      <c r="S6" t="n">
        <v>98.14</v>
      </c>
      <c r="T6" t="n">
        <v>31608.69</v>
      </c>
      <c r="U6" t="n">
        <v>0.58</v>
      </c>
      <c r="V6" t="n">
        <v>0.82</v>
      </c>
      <c r="W6" t="n">
        <v>12.35</v>
      </c>
      <c r="X6" t="n">
        <v>1.88</v>
      </c>
      <c r="Y6" t="n">
        <v>2</v>
      </c>
      <c r="Z6" t="n">
        <v>10</v>
      </c>
      <c r="AA6" t="n">
        <v>243.2872389277276</v>
      </c>
      <c r="AB6" t="n">
        <v>332.8763333762401</v>
      </c>
      <c r="AC6" t="n">
        <v>301.107083313779</v>
      </c>
      <c r="AD6" t="n">
        <v>243287.2389277276</v>
      </c>
      <c r="AE6" t="n">
        <v>332876.3333762401</v>
      </c>
      <c r="AF6" t="n">
        <v>3.832155855030108e-06</v>
      </c>
      <c r="AG6" t="n">
        <v>8</v>
      </c>
      <c r="AH6" t="n">
        <v>301107.083313779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2.9215</v>
      </c>
      <c r="E7" t="n">
        <v>34.23</v>
      </c>
      <c r="F7" t="n">
        <v>30.79</v>
      </c>
      <c r="G7" t="n">
        <v>43.98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340.42</v>
      </c>
      <c r="Q7" t="n">
        <v>772.4</v>
      </c>
      <c r="R7" t="n">
        <v>157.97</v>
      </c>
      <c r="S7" t="n">
        <v>98.14</v>
      </c>
      <c r="T7" t="n">
        <v>25841.49</v>
      </c>
      <c r="U7" t="n">
        <v>0.62</v>
      </c>
      <c r="V7" t="n">
        <v>0.83</v>
      </c>
      <c r="W7" t="n">
        <v>12.34</v>
      </c>
      <c r="X7" t="n">
        <v>1.54</v>
      </c>
      <c r="Y7" t="n">
        <v>2</v>
      </c>
      <c r="Z7" t="n">
        <v>10</v>
      </c>
      <c r="AA7" t="n">
        <v>236.6470274498813</v>
      </c>
      <c r="AB7" t="n">
        <v>323.7909030868001</v>
      </c>
      <c r="AC7" t="n">
        <v>292.8887537396787</v>
      </c>
      <c r="AD7" t="n">
        <v>236647.0274498813</v>
      </c>
      <c r="AE7" t="n">
        <v>323790.9030868001</v>
      </c>
      <c r="AF7" t="n">
        <v>3.900105667968529e-06</v>
      </c>
      <c r="AG7" t="n">
        <v>8</v>
      </c>
      <c r="AH7" t="n">
        <v>292888.7537396787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2.9552</v>
      </c>
      <c r="E8" t="n">
        <v>33.84</v>
      </c>
      <c r="F8" t="n">
        <v>30.57</v>
      </c>
      <c r="G8" t="n">
        <v>50.95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334.54</v>
      </c>
      <c r="Q8" t="n">
        <v>772.3099999999999</v>
      </c>
      <c r="R8" t="n">
        <v>150.68</v>
      </c>
      <c r="S8" t="n">
        <v>98.14</v>
      </c>
      <c r="T8" t="n">
        <v>22228.61</v>
      </c>
      <c r="U8" t="n">
        <v>0.65</v>
      </c>
      <c r="V8" t="n">
        <v>0.84</v>
      </c>
      <c r="W8" t="n">
        <v>12.33</v>
      </c>
      <c r="X8" t="n">
        <v>1.32</v>
      </c>
      <c r="Y8" t="n">
        <v>2</v>
      </c>
      <c r="Z8" t="n">
        <v>10</v>
      </c>
      <c r="AA8" t="n">
        <v>231.8362687320906</v>
      </c>
      <c r="AB8" t="n">
        <v>317.2086107734264</v>
      </c>
      <c r="AC8" t="n">
        <v>286.934666166386</v>
      </c>
      <c r="AD8" t="n">
        <v>231836.2687320906</v>
      </c>
      <c r="AE8" t="n">
        <v>317208.6107734264</v>
      </c>
      <c r="AF8" t="n">
        <v>3.945094050994557e-06</v>
      </c>
      <c r="AG8" t="n">
        <v>8</v>
      </c>
      <c r="AH8" t="n">
        <v>286934.666166386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2.9853</v>
      </c>
      <c r="E9" t="n">
        <v>33.5</v>
      </c>
      <c r="F9" t="n">
        <v>30.37</v>
      </c>
      <c r="G9" t="n">
        <v>58.79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329.09</v>
      </c>
      <c r="Q9" t="n">
        <v>772.3200000000001</v>
      </c>
      <c r="R9" t="n">
        <v>144.12</v>
      </c>
      <c r="S9" t="n">
        <v>98.14</v>
      </c>
      <c r="T9" t="n">
        <v>18972.62</v>
      </c>
      <c r="U9" t="n">
        <v>0.68</v>
      </c>
      <c r="V9" t="n">
        <v>0.85</v>
      </c>
      <c r="W9" t="n">
        <v>12.32</v>
      </c>
      <c r="X9" t="n">
        <v>1.12</v>
      </c>
      <c r="Y9" t="n">
        <v>2</v>
      </c>
      <c r="Z9" t="n">
        <v>10</v>
      </c>
      <c r="AA9" t="n">
        <v>227.5391708981182</v>
      </c>
      <c r="AB9" t="n">
        <v>311.3291319424114</v>
      </c>
      <c r="AC9" t="n">
        <v>281.6163165431008</v>
      </c>
      <c r="AD9" t="n">
        <v>227539.1708981182</v>
      </c>
      <c r="AE9" t="n">
        <v>311329.1319424114</v>
      </c>
      <c r="AF9" t="n">
        <v>3.985276553341246e-06</v>
      </c>
      <c r="AG9" t="n">
        <v>8</v>
      </c>
      <c r="AH9" t="n">
        <v>281616.3165431008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3.0097</v>
      </c>
      <c r="E10" t="n">
        <v>33.23</v>
      </c>
      <c r="F10" t="n">
        <v>30.22</v>
      </c>
      <c r="G10" t="n">
        <v>67.15000000000001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323.86</v>
      </c>
      <c r="Q10" t="n">
        <v>772.41</v>
      </c>
      <c r="R10" t="n">
        <v>139.16</v>
      </c>
      <c r="S10" t="n">
        <v>98.14</v>
      </c>
      <c r="T10" t="n">
        <v>16512.28</v>
      </c>
      <c r="U10" t="n">
        <v>0.71</v>
      </c>
      <c r="V10" t="n">
        <v>0.85</v>
      </c>
      <c r="W10" t="n">
        <v>12.31</v>
      </c>
      <c r="X10" t="n">
        <v>0.97</v>
      </c>
      <c r="Y10" t="n">
        <v>2</v>
      </c>
      <c r="Z10" t="n">
        <v>10</v>
      </c>
      <c r="AA10" t="n">
        <v>223.7579341786449</v>
      </c>
      <c r="AB10" t="n">
        <v>306.1554770464398</v>
      </c>
      <c r="AC10" t="n">
        <v>276.9364280091289</v>
      </c>
      <c r="AD10" t="n">
        <v>223757.9341786448</v>
      </c>
      <c r="AE10" t="n">
        <v>306155.4770464398</v>
      </c>
      <c r="AF10" t="n">
        <v>4.017849744612317e-06</v>
      </c>
      <c r="AG10" t="n">
        <v>8</v>
      </c>
      <c r="AH10" t="n">
        <v>276936.4280091288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3.0256</v>
      </c>
      <c r="E11" t="n">
        <v>33.05</v>
      </c>
      <c r="F11" t="n">
        <v>30.13</v>
      </c>
      <c r="G11" t="n">
        <v>75.33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319.26</v>
      </c>
      <c r="Q11" t="n">
        <v>772.29</v>
      </c>
      <c r="R11" t="n">
        <v>136.15</v>
      </c>
      <c r="S11" t="n">
        <v>98.14</v>
      </c>
      <c r="T11" t="n">
        <v>15024.71</v>
      </c>
      <c r="U11" t="n">
        <v>0.72</v>
      </c>
      <c r="V11" t="n">
        <v>0.85</v>
      </c>
      <c r="W11" t="n">
        <v>12.31</v>
      </c>
      <c r="X11" t="n">
        <v>0.88</v>
      </c>
      <c r="Y11" t="n">
        <v>2</v>
      </c>
      <c r="Z11" t="n">
        <v>10</v>
      </c>
      <c r="AA11" t="n">
        <v>220.7946837392887</v>
      </c>
      <c r="AB11" t="n">
        <v>302.1010270659317</v>
      </c>
      <c r="AC11" t="n">
        <v>273.2689290443029</v>
      </c>
      <c r="AD11" t="n">
        <v>220794.6837392887</v>
      </c>
      <c r="AE11" t="n">
        <v>302101.0270659317</v>
      </c>
      <c r="AF11" t="n">
        <v>4.039075717612727e-06</v>
      </c>
      <c r="AG11" t="n">
        <v>8</v>
      </c>
      <c r="AH11" t="n">
        <v>273268.9290443029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3.0404</v>
      </c>
      <c r="E12" t="n">
        <v>32.89</v>
      </c>
      <c r="F12" t="n">
        <v>30.03</v>
      </c>
      <c r="G12" t="n">
        <v>81.89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314.8</v>
      </c>
      <c r="Q12" t="n">
        <v>772.11</v>
      </c>
      <c r="R12" t="n">
        <v>132.74</v>
      </c>
      <c r="S12" t="n">
        <v>98.14</v>
      </c>
      <c r="T12" t="n">
        <v>13328</v>
      </c>
      <c r="U12" t="n">
        <v>0.74</v>
      </c>
      <c r="V12" t="n">
        <v>0.85</v>
      </c>
      <c r="W12" t="n">
        <v>12.31</v>
      </c>
      <c r="X12" t="n">
        <v>0.78</v>
      </c>
      <c r="Y12" t="n">
        <v>2</v>
      </c>
      <c r="Z12" t="n">
        <v>10</v>
      </c>
      <c r="AA12" t="n">
        <v>217.9764160496865</v>
      </c>
      <c r="AB12" t="n">
        <v>298.2449488798245</v>
      </c>
      <c r="AC12" t="n">
        <v>269.7808695482368</v>
      </c>
      <c r="AD12" t="n">
        <v>217976.4160496865</v>
      </c>
      <c r="AE12" t="n">
        <v>298244.9488798245</v>
      </c>
      <c r="AF12" t="n">
        <v>4.058833227072229e-06</v>
      </c>
      <c r="AG12" t="n">
        <v>8</v>
      </c>
      <c r="AH12" t="n">
        <v>269780.8695482368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3.0539</v>
      </c>
      <c r="E13" t="n">
        <v>32.74</v>
      </c>
      <c r="F13" t="n">
        <v>29.94</v>
      </c>
      <c r="G13" t="n">
        <v>89.81999999999999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310.46</v>
      </c>
      <c r="Q13" t="n">
        <v>772.15</v>
      </c>
      <c r="R13" t="n">
        <v>129.85</v>
      </c>
      <c r="S13" t="n">
        <v>98.14</v>
      </c>
      <c r="T13" t="n">
        <v>11894.35</v>
      </c>
      <c r="U13" t="n">
        <v>0.76</v>
      </c>
      <c r="V13" t="n">
        <v>0.86</v>
      </c>
      <c r="W13" t="n">
        <v>12.3</v>
      </c>
      <c r="X13" t="n">
        <v>0.6899999999999999</v>
      </c>
      <c r="Y13" t="n">
        <v>2</v>
      </c>
      <c r="Z13" t="n">
        <v>10</v>
      </c>
      <c r="AA13" t="n">
        <v>215.3090613658876</v>
      </c>
      <c r="AB13" t="n">
        <v>294.5953565260692</v>
      </c>
      <c r="AC13" t="n">
        <v>266.4795891664877</v>
      </c>
      <c r="AD13" t="n">
        <v>215309.0613658876</v>
      </c>
      <c r="AE13" t="n">
        <v>294595.3565260692</v>
      </c>
      <c r="AF13" t="n">
        <v>4.076855279619747e-06</v>
      </c>
      <c r="AG13" t="n">
        <v>8</v>
      </c>
      <c r="AH13" t="n">
        <v>266479.5891664877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3.0651</v>
      </c>
      <c r="E14" t="n">
        <v>32.62</v>
      </c>
      <c r="F14" t="n">
        <v>29.88</v>
      </c>
      <c r="G14" t="n">
        <v>99.59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305.25</v>
      </c>
      <c r="Q14" t="n">
        <v>772.33</v>
      </c>
      <c r="R14" t="n">
        <v>127.83</v>
      </c>
      <c r="S14" t="n">
        <v>98.14</v>
      </c>
      <c r="T14" t="n">
        <v>10894.41</v>
      </c>
      <c r="U14" t="n">
        <v>0.77</v>
      </c>
      <c r="V14" t="n">
        <v>0.86</v>
      </c>
      <c r="W14" t="n">
        <v>12.3</v>
      </c>
      <c r="X14" t="n">
        <v>0.63</v>
      </c>
      <c r="Y14" t="n">
        <v>2</v>
      </c>
      <c r="Z14" t="n">
        <v>10</v>
      </c>
      <c r="AA14" t="n">
        <v>212.4068954743276</v>
      </c>
      <c r="AB14" t="n">
        <v>290.6244851187158</v>
      </c>
      <c r="AC14" t="n">
        <v>262.8876921530979</v>
      </c>
      <c r="AD14" t="n">
        <v>212406.8954743276</v>
      </c>
      <c r="AE14" t="n">
        <v>290624.4851187158</v>
      </c>
      <c r="AF14" t="n">
        <v>4.091806908399911e-06</v>
      </c>
      <c r="AG14" t="n">
        <v>8</v>
      </c>
      <c r="AH14" t="n">
        <v>262887.6921530979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3.072</v>
      </c>
      <c r="E15" t="n">
        <v>32.55</v>
      </c>
      <c r="F15" t="n">
        <v>29.83</v>
      </c>
      <c r="G15" t="n">
        <v>105.29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301.46</v>
      </c>
      <c r="Q15" t="n">
        <v>772.16</v>
      </c>
      <c r="R15" t="n">
        <v>126.32</v>
      </c>
      <c r="S15" t="n">
        <v>98.14</v>
      </c>
      <c r="T15" t="n">
        <v>10142.57</v>
      </c>
      <c r="U15" t="n">
        <v>0.78</v>
      </c>
      <c r="V15" t="n">
        <v>0.86</v>
      </c>
      <c r="W15" t="n">
        <v>12.29</v>
      </c>
      <c r="X15" t="n">
        <v>0.58</v>
      </c>
      <c r="Y15" t="n">
        <v>2</v>
      </c>
      <c r="Z15" t="n">
        <v>10</v>
      </c>
      <c r="AA15" t="n">
        <v>210.3660532547831</v>
      </c>
      <c r="AB15" t="n">
        <v>287.8321147583321</v>
      </c>
      <c r="AC15" t="n">
        <v>260.3618217007919</v>
      </c>
      <c r="AD15" t="n">
        <v>210366.0532547831</v>
      </c>
      <c r="AE15" t="n">
        <v>287832.1147583321</v>
      </c>
      <c r="AF15" t="n">
        <v>4.101018179701975e-06</v>
      </c>
      <c r="AG15" t="n">
        <v>8</v>
      </c>
      <c r="AH15" t="n">
        <v>260361.8217007919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3.0777</v>
      </c>
      <c r="E16" t="n">
        <v>32.49</v>
      </c>
      <c r="F16" t="n">
        <v>29.8</v>
      </c>
      <c r="G16" t="n">
        <v>111.76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296.84</v>
      </c>
      <c r="Q16" t="n">
        <v>772.14</v>
      </c>
      <c r="R16" t="n">
        <v>125.12</v>
      </c>
      <c r="S16" t="n">
        <v>98.14</v>
      </c>
      <c r="T16" t="n">
        <v>9546.879999999999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208.0343615610441</v>
      </c>
      <c r="AB16" t="n">
        <v>284.6417913159825</v>
      </c>
      <c r="AC16" t="n">
        <v>257.475978250132</v>
      </c>
      <c r="AD16" t="n">
        <v>208034.3615610441</v>
      </c>
      <c r="AE16" t="n">
        <v>284641.7913159825</v>
      </c>
      <c r="AF16" t="n">
        <v>4.108627490777594e-06</v>
      </c>
      <c r="AG16" t="n">
        <v>8</v>
      </c>
      <c r="AH16" t="n">
        <v>257475.978250132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3.0845</v>
      </c>
      <c r="E17" t="n">
        <v>32.42</v>
      </c>
      <c r="F17" t="n">
        <v>29.76</v>
      </c>
      <c r="G17" t="n">
        <v>119.04</v>
      </c>
      <c r="H17" t="n">
        <v>1.74</v>
      </c>
      <c r="I17" t="n">
        <v>15</v>
      </c>
      <c r="J17" t="n">
        <v>162.75</v>
      </c>
      <c r="K17" t="n">
        <v>47.83</v>
      </c>
      <c r="L17" t="n">
        <v>16</v>
      </c>
      <c r="M17" t="n">
        <v>13</v>
      </c>
      <c r="N17" t="n">
        <v>28.92</v>
      </c>
      <c r="O17" t="n">
        <v>20306.85</v>
      </c>
      <c r="P17" t="n">
        <v>291.48</v>
      </c>
      <c r="Q17" t="n">
        <v>772.1</v>
      </c>
      <c r="R17" t="n">
        <v>123.68</v>
      </c>
      <c r="S17" t="n">
        <v>98.14</v>
      </c>
      <c r="T17" t="n">
        <v>8832.639999999999</v>
      </c>
      <c r="U17" t="n">
        <v>0.79</v>
      </c>
      <c r="V17" t="n">
        <v>0.86</v>
      </c>
      <c r="W17" t="n">
        <v>12.3</v>
      </c>
      <c r="X17" t="n">
        <v>0.51</v>
      </c>
      <c r="Y17" t="n">
        <v>2</v>
      </c>
      <c r="Z17" t="n">
        <v>10</v>
      </c>
      <c r="AA17" t="n">
        <v>205.32874847325</v>
      </c>
      <c r="AB17" t="n">
        <v>280.9398521260393</v>
      </c>
      <c r="AC17" t="n">
        <v>254.1273469407715</v>
      </c>
      <c r="AD17" t="n">
        <v>205328.74847325</v>
      </c>
      <c r="AE17" t="n">
        <v>280939.8521260393</v>
      </c>
      <c r="AF17" t="n">
        <v>4.117705265394122e-06</v>
      </c>
      <c r="AG17" t="n">
        <v>8</v>
      </c>
      <c r="AH17" t="n">
        <v>254127.3469407715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3.089</v>
      </c>
      <c r="E18" t="n">
        <v>32.37</v>
      </c>
      <c r="F18" t="n">
        <v>29.74</v>
      </c>
      <c r="G18" t="n">
        <v>127.46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287.15</v>
      </c>
      <c r="Q18" t="n">
        <v>772.12</v>
      </c>
      <c r="R18" t="n">
        <v>122.9</v>
      </c>
      <c r="S18" t="n">
        <v>98.14</v>
      </c>
      <c r="T18" t="n">
        <v>8448.459999999999</v>
      </c>
      <c r="U18" t="n">
        <v>0.8</v>
      </c>
      <c r="V18" t="n">
        <v>0.86</v>
      </c>
      <c r="W18" t="n">
        <v>12.3</v>
      </c>
      <c r="X18" t="n">
        <v>0.49</v>
      </c>
      <c r="Y18" t="n">
        <v>2</v>
      </c>
      <c r="Z18" t="n">
        <v>10</v>
      </c>
      <c r="AA18" t="n">
        <v>203.2031735169336</v>
      </c>
      <c r="AB18" t="n">
        <v>278.0315466970598</v>
      </c>
      <c r="AC18" t="n">
        <v>251.4966061001006</v>
      </c>
      <c r="AD18" t="n">
        <v>203203.1735169336</v>
      </c>
      <c r="AE18" t="n">
        <v>278031.5466970598</v>
      </c>
      <c r="AF18" t="n">
        <v>4.123712616243295e-06</v>
      </c>
      <c r="AG18" t="n">
        <v>8</v>
      </c>
      <c r="AH18" t="n">
        <v>251496.6061001006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3.0947</v>
      </c>
      <c r="E19" t="n">
        <v>32.31</v>
      </c>
      <c r="F19" t="n">
        <v>29.71</v>
      </c>
      <c r="G19" t="n">
        <v>137.12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287.08</v>
      </c>
      <c r="Q19" t="n">
        <v>772.1799999999999</v>
      </c>
      <c r="R19" t="n">
        <v>121.82</v>
      </c>
      <c r="S19" t="n">
        <v>98.14</v>
      </c>
      <c r="T19" t="n">
        <v>7914.24</v>
      </c>
      <c r="U19" t="n">
        <v>0.8100000000000001</v>
      </c>
      <c r="V19" t="n">
        <v>0.86</v>
      </c>
      <c r="W19" t="n">
        <v>12.3</v>
      </c>
      <c r="X19" t="n">
        <v>0.46</v>
      </c>
      <c r="Y19" t="n">
        <v>2</v>
      </c>
      <c r="Z19" t="n">
        <v>10</v>
      </c>
      <c r="AA19" t="n">
        <v>202.8977509424031</v>
      </c>
      <c r="AB19" t="n">
        <v>277.6136540562943</v>
      </c>
      <c r="AC19" t="n">
        <v>251.1185965464536</v>
      </c>
      <c r="AD19" t="n">
        <v>202897.7509424031</v>
      </c>
      <c r="AE19" t="n">
        <v>277613.6540562942</v>
      </c>
      <c r="AF19" t="n">
        <v>4.131321927318914e-06</v>
      </c>
      <c r="AG19" t="n">
        <v>8</v>
      </c>
      <c r="AH19" t="n">
        <v>251118.5965464536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3.0939</v>
      </c>
      <c r="E20" t="n">
        <v>32.32</v>
      </c>
      <c r="F20" t="n">
        <v>29.72</v>
      </c>
      <c r="G20" t="n">
        <v>137.16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2</v>
      </c>
      <c r="N20" t="n">
        <v>30.24</v>
      </c>
      <c r="O20" t="n">
        <v>20838.81</v>
      </c>
      <c r="P20" t="n">
        <v>283.95</v>
      </c>
      <c r="Q20" t="n">
        <v>772.2</v>
      </c>
      <c r="R20" t="n">
        <v>121.86</v>
      </c>
      <c r="S20" t="n">
        <v>98.14</v>
      </c>
      <c r="T20" t="n">
        <v>7931.59</v>
      </c>
      <c r="U20" t="n">
        <v>0.8100000000000001</v>
      </c>
      <c r="V20" t="n">
        <v>0.86</v>
      </c>
      <c r="W20" t="n">
        <v>12.31</v>
      </c>
      <c r="X20" t="n">
        <v>0.47</v>
      </c>
      <c r="Y20" t="n">
        <v>2</v>
      </c>
      <c r="Z20" t="n">
        <v>10</v>
      </c>
      <c r="AA20" t="n">
        <v>201.562710951949</v>
      </c>
      <c r="AB20" t="n">
        <v>275.7869934435483</v>
      </c>
      <c r="AC20" t="n">
        <v>249.4662698588532</v>
      </c>
      <c r="AD20" t="n">
        <v>201562.7109519489</v>
      </c>
      <c r="AE20" t="n">
        <v>275786.9934435483</v>
      </c>
      <c r="AF20" t="n">
        <v>4.130253953834617e-06</v>
      </c>
      <c r="AG20" t="n">
        <v>8</v>
      </c>
      <c r="AH20" t="n">
        <v>249466.2698588532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3.0936</v>
      </c>
      <c r="E21" t="n">
        <v>32.33</v>
      </c>
      <c r="F21" t="n">
        <v>29.72</v>
      </c>
      <c r="G21" t="n">
        <v>137.18</v>
      </c>
      <c r="H21" t="n">
        <v>2.1</v>
      </c>
      <c r="I21" t="n">
        <v>13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285.85</v>
      </c>
      <c r="Q21" t="n">
        <v>772.23</v>
      </c>
      <c r="R21" t="n">
        <v>121.98</v>
      </c>
      <c r="S21" t="n">
        <v>98.14</v>
      </c>
      <c r="T21" t="n">
        <v>7992.44</v>
      </c>
      <c r="U21" t="n">
        <v>0.8</v>
      </c>
      <c r="V21" t="n">
        <v>0.86</v>
      </c>
      <c r="W21" t="n">
        <v>12.31</v>
      </c>
      <c r="X21" t="n">
        <v>0.47</v>
      </c>
      <c r="Y21" t="n">
        <v>2</v>
      </c>
      <c r="Z21" t="n">
        <v>10</v>
      </c>
      <c r="AA21" t="n">
        <v>202.4118095861279</v>
      </c>
      <c r="AB21" t="n">
        <v>276.9487676544193</v>
      </c>
      <c r="AC21" t="n">
        <v>250.5171659695994</v>
      </c>
      <c r="AD21" t="n">
        <v>202411.8095861279</v>
      </c>
      <c r="AE21" t="n">
        <v>276948.7676544194</v>
      </c>
      <c r="AF21" t="n">
        <v>4.129853463778004e-06</v>
      </c>
      <c r="AG21" t="n">
        <v>8</v>
      </c>
      <c r="AH21" t="n">
        <v>250517.1659695994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1.5013</v>
      </c>
      <c r="E2" t="n">
        <v>66.61</v>
      </c>
      <c r="F2" t="n">
        <v>47.73</v>
      </c>
      <c r="G2" t="n">
        <v>6.18</v>
      </c>
      <c r="H2" t="n">
        <v>0.1</v>
      </c>
      <c r="I2" t="n">
        <v>463</v>
      </c>
      <c r="J2" t="n">
        <v>176.73</v>
      </c>
      <c r="K2" t="n">
        <v>52.44</v>
      </c>
      <c r="L2" t="n">
        <v>1</v>
      </c>
      <c r="M2" t="n">
        <v>461</v>
      </c>
      <c r="N2" t="n">
        <v>33.29</v>
      </c>
      <c r="O2" t="n">
        <v>22031.19</v>
      </c>
      <c r="P2" t="n">
        <v>634.12</v>
      </c>
      <c r="Q2" t="n">
        <v>775.28</v>
      </c>
      <c r="R2" t="n">
        <v>723.42</v>
      </c>
      <c r="S2" t="n">
        <v>98.14</v>
      </c>
      <c r="T2" t="n">
        <v>306463.97</v>
      </c>
      <c r="U2" t="n">
        <v>0.14</v>
      </c>
      <c r="V2" t="n">
        <v>0.54</v>
      </c>
      <c r="W2" t="n">
        <v>13.05</v>
      </c>
      <c r="X2" t="n">
        <v>18.42</v>
      </c>
      <c r="Y2" t="n">
        <v>2</v>
      </c>
      <c r="Z2" t="n">
        <v>10</v>
      </c>
      <c r="AA2" t="n">
        <v>744.6432207104743</v>
      </c>
      <c r="AB2" t="n">
        <v>1018.853705916438</v>
      </c>
      <c r="AC2" t="n">
        <v>921.6157381939298</v>
      </c>
      <c r="AD2" t="n">
        <v>744643.2207104743</v>
      </c>
      <c r="AE2" t="n">
        <v>1018853.705916438</v>
      </c>
      <c r="AF2" t="n">
        <v>1.97803065181682e-06</v>
      </c>
      <c r="AG2" t="n">
        <v>15</v>
      </c>
      <c r="AH2" t="n">
        <v>921615.7381939298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2.2502</v>
      </c>
      <c r="E3" t="n">
        <v>44.44</v>
      </c>
      <c r="F3" t="n">
        <v>35.87</v>
      </c>
      <c r="G3" t="n">
        <v>12.44</v>
      </c>
      <c r="H3" t="n">
        <v>0.2</v>
      </c>
      <c r="I3" t="n">
        <v>173</v>
      </c>
      <c r="J3" t="n">
        <v>178.21</v>
      </c>
      <c r="K3" t="n">
        <v>52.44</v>
      </c>
      <c r="L3" t="n">
        <v>2</v>
      </c>
      <c r="M3" t="n">
        <v>171</v>
      </c>
      <c r="N3" t="n">
        <v>33.77</v>
      </c>
      <c r="O3" t="n">
        <v>22213.89</v>
      </c>
      <c r="P3" t="n">
        <v>475.65</v>
      </c>
      <c r="Q3" t="n">
        <v>773.29</v>
      </c>
      <c r="R3" t="n">
        <v>326.53</v>
      </c>
      <c r="S3" t="n">
        <v>98.14</v>
      </c>
      <c r="T3" t="n">
        <v>109468.92</v>
      </c>
      <c r="U3" t="n">
        <v>0.3</v>
      </c>
      <c r="V3" t="n">
        <v>0.72</v>
      </c>
      <c r="W3" t="n">
        <v>12.57</v>
      </c>
      <c r="X3" t="n">
        <v>6.6</v>
      </c>
      <c r="Y3" t="n">
        <v>2</v>
      </c>
      <c r="Z3" t="n">
        <v>10</v>
      </c>
      <c r="AA3" t="n">
        <v>392.5589315164056</v>
      </c>
      <c r="AB3" t="n">
        <v>537.1164485785288</v>
      </c>
      <c r="AC3" t="n">
        <v>485.8548085738635</v>
      </c>
      <c r="AD3" t="n">
        <v>392558.9315164056</v>
      </c>
      <c r="AE3" t="n">
        <v>537116.4485785288</v>
      </c>
      <c r="AF3" t="n">
        <v>2.96474027357504e-06</v>
      </c>
      <c r="AG3" t="n">
        <v>10</v>
      </c>
      <c r="AH3" t="n">
        <v>485854.8085738635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2.5312</v>
      </c>
      <c r="E4" t="n">
        <v>39.51</v>
      </c>
      <c r="F4" t="n">
        <v>33.28</v>
      </c>
      <c r="G4" t="n">
        <v>18.66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439.27</v>
      </c>
      <c r="Q4" t="n">
        <v>772.78</v>
      </c>
      <c r="R4" t="n">
        <v>240.98</v>
      </c>
      <c r="S4" t="n">
        <v>98.14</v>
      </c>
      <c r="T4" t="n">
        <v>67023.88</v>
      </c>
      <c r="U4" t="n">
        <v>0.41</v>
      </c>
      <c r="V4" t="n">
        <v>0.77</v>
      </c>
      <c r="W4" t="n">
        <v>12.45</v>
      </c>
      <c r="X4" t="n">
        <v>4.02</v>
      </c>
      <c r="Y4" t="n">
        <v>2</v>
      </c>
      <c r="Z4" t="n">
        <v>10</v>
      </c>
      <c r="AA4" t="n">
        <v>328.7102210816496</v>
      </c>
      <c r="AB4" t="n">
        <v>449.7558261553915</v>
      </c>
      <c r="AC4" t="n">
        <v>406.8317613433867</v>
      </c>
      <c r="AD4" t="n">
        <v>328710.2210816496</v>
      </c>
      <c r="AE4" t="n">
        <v>449755.8261553915</v>
      </c>
      <c r="AF4" t="n">
        <v>3.334970482834033e-06</v>
      </c>
      <c r="AG4" t="n">
        <v>9</v>
      </c>
      <c r="AH4" t="n">
        <v>406831.7613433867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</v>
      </c>
      <c r="E5" t="n">
        <v>37.27</v>
      </c>
      <c r="F5" t="n">
        <v>32.11</v>
      </c>
      <c r="G5" t="n">
        <v>25.02</v>
      </c>
      <c r="H5" t="n">
        <v>0.39</v>
      </c>
      <c r="I5" t="n">
        <v>77</v>
      </c>
      <c r="J5" t="n">
        <v>181.19</v>
      </c>
      <c r="K5" t="n">
        <v>52.44</v>
      </c>
      <c r="L5" t="n">
        <v>4</v>
      </c>
      <c r="M5" t="n">
        <v>75</v>
      </c>
      <c r="N5" t="n">
        <v>34.75</v>
      </c>
      <c r="O5" t="n">
        <v>22581.25</v>
      </c>
      <c r="P5" t="n">
        <v>421.63</v>
      </c>
      <c r="Q5" t="n">
        <v>772.7</v>
      </c>
      <c r="R5" t="n">
        <v>202.17</v>
      </c>
      <c r="S5" t="n">
        <v>98.14</v>
      </c>
      <c r="T5" t="n">
        <v>47766.75</v>
      </c>
      <c r="U5" t="n">
        <v>0.49</v>
      </c>
      <c r="V5" t="n">
        <v>0.8</v>
      </c>
      <c r="W5" t="n">
        <v>12.39</v>
      </c>
      <c r="X5" t="n">
        <v>2.86</v>
      </c>
      <c r="Y5" t="n">
        <v>2</v>
      </c>
      <c r="Z5" t="n">
        <v>10</v>
      </c>
      <c r="AA5" t="n">
        <v>304.4211327213779</v>
      </c>
      <c r="AB5" t="n">
        <v>416.5224239019162</v>
      </c>
      <c r="AC5" t="n">
        <v>376.7701083576101</v>
      </c>
      <c r="AD5" t="n">
        <v>304421.1327213779</v>
      </c>
      <c r="AE5" t="n">
        <v>416522.4239019162</v>
      </c>
      <c r="AF5" t="n">
        <v>3.53497384854761e-06</v>
      </c>
      <c r="AG5" t="n">
        <v>9</v>
      </c>
      <c r="AH5" t="n">
        <v>376770.1083576101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2.7776</v>
      </c>
      <c r="E6" t="n">
        <v>36</v>
      </c>
      <c r="F6" t="n">
        <v>31.45</v>
      </c>
      <c r="G6" t="n">
        <v>31.45</v>
      </c>
      <c r="H6" t="n">
        <v>0.49</v>
      </c>
      <c r="I6" t="n">
        <v>60</v>
      </c>
      <c r="J6" t="n">
        <v>182.69</v>
      </c>
      <c r="K6" t="n">
        <v>52.44</v>
      </c>
      <c r="L6" t="n">
        <v>5</v>
      </c>
      <c r="M6" t="n">
        <v>58</v>
      </c>
      <c r="N6" t="n">
        <v>35.25</v>
      </c>
      <c r="O6" t="n">
        <v>22766.06</v>
      </c>
      <c r="P6" t="n">
        <v>410.58</v>
      </c>
      <c r="Q6" t="n">
        <v>772.55</v>
      </c>
      <c r="R6" t="n">
        <v>179.81</v>
      </c>
      <c r="S6" t="n">
        <v>98.14</v>
      </c>
      <c r="T6" t="n">
        <v>36674.68</v>
      </c>
      <c r="U6" t="n">
        <v>0.55</v>
      </c>
      <c r="V6" t="n">
        <v>0.82</v>
      </c>
      <c r="W6" t="n">
        <v>12.37</v>
      </c>
      <c r="X6" t="n">
        <v>2.19</v>
      </c>
      <c r="Y6" t="n">
        <v>2</v>
      </c>
      <c r="Z6" t="n">
        <v>10</v>
      </c>
      <c r="AA6" t="n">
        <v>282.9726352858061</v>
      </c>
      <c r="AB6" t="n">
        <v>387.1756434696424</v>
      </c>
      <c r="AC6" t="n">
        <v>350.2241434613275</v>
      </c>
      <c r="AD6" t="n">
        <v>282972.6352858061</v>
      </c>
      <c r="AE6" t="n">
        <v>387175.6434696424</v>
      </c>
      <c r="AF6" t="n">
        <v>3.659613627180709e-06</v>
      </c>
      <c r="AG6" t="n">
        <v>8</v>
      </c>
      <c r="AH6" t="n">
        <v>350224.1434613275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2.834</v>
      </c>
      <c r="E7" t="n">
        <v>35.29</v>
      </c>
      <c r="F7" t="n">
        <v>31.09</v>
      </c>
      <c r="G7" t="n">
        <v>37.3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403.34</v>
      </c>
      <c r="Q7" t="n">
        <v>772.47</v>
      </c>
      <c r="R7" t="n">
        <v>168.1</v>
      </c>
      <c r="S7" t="n">
        <v>98.14</v>
      </c>
      <c r="T7" t="n">
        <v>30866.33</v>
      </c>
      <c r="U7" t="n">
        <v>0.58</v>
      </c>
      <c r="V7" t="n">
        <v>0.83</v>
      </c>
      <c r="W7" t="n">
        <v>12.35</v>
      </c>
      <c r="X7" t="n">
        <v>1.84</v>
      </c>
      <c r="Y7" t="n">
        <v>2</v>
      </c>
      <c r="Z7" t="n">
        <v>10</v>
      </c>
      <c r="AA7" t="n">
        <v>274.9017239374924</v>
      </c>
      <c r="AB7" t="n">
        <v>376.1326664994006</v>
      </c>
      <c r="AC7" t="n">
        <v>340.23509271421</v>
      </c>
      <c r="AD7" t="n">
        <v>274901.7239374924</v>
      </c>
      <c r="AE7" t="n">
        <v>376132.6664994006</v>
      </c>
      <c r="AF7" t="n">
        <v>3.733923178078244e-06</v>
      </c>
      <c r="AG7" t="n">
        <v>8</v>
      </c>
      <c r="AH7" t="n">
        <v>340235.09271421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2.8824</v>
      </c>
      <c r="E8" t="n">
        <v>34.69</v>
      </c>
      <c r="F8" t="n">
        <v>30.78</v>
      </c>
      <c r="G8" t="n">
        <v>43.97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397.08</v>
      </c>
      <c r="Q8" t="n">
        <v>772.47</v>
      </c>
      <c r="R8" t="n">
        <v>157.81</v>
      </c>
      <c r="S8" t="n">
        <v>98.14</v>
      </c>
      <c r="T8" t="n">
        <v>25763.59</v>
      </c>
      <c r="U8" t="n">
        <v>0.62</v>
      </c>
      <c r="V8" t="n">
        <v>0.83</v>
      </c>
      <c r="W8" t="n">
        <v>12.33</v>
      </c>
      <c r="X8" t="n">
        <v>1.53</v>
      </c>
      <c r="Y8" t="n">
        <v>2</v>
      </c>
      <c r="Z8" t="n">
        <v>10</v>
      </c>
      <c r="AA8" t="n">
        <v>268.2046642972213</v>
      </c>
      <c r="AB8" t="n">
        <v>366.9694540461622</v>
      </c>
      <c r="AC8" t="n">
        <v>331.9464043968593</v>
      </c>
      <c r="AD8" t="n">
        <v>268204.6642972212</v>
      </c>
      <c r="AE8" t="n">
        <v>366969.4540461623</v>
      </c>
      <c r="AF8" t="n">
        <v>3.797692367146341e-06</v>
      </c>
      <c r="AG8" t="n">
        <v>8</v>
      </c>
      <c r="AH8" t="n">
        <v>331946.4043968593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30.61</v>
      </c>
      <c r="G9" t="n">
        <v>49.64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392.49</v>
      </c>
      <c r="Q9" t="n">
        <v>772.28</v>
      </c>
      <c r="R9" t="n">
        <v>152.12</v>
      </c>
      <c r="S9" t="n">
        <v>98.14</v>
      </c>
      <c r="T9" t="n">
        <v>22941.61</v>
      </c>
      <c r="U9" t="n">
        <v>0.65</v>
      </c>
      <c r="V9" t="n">
        <v>0.84</v>
      </c>
      <c r="W9" t="n">
        <v>12.33</v>
      </c>
      <c r="X9" t="n">
        <v>1.36</v>
      </c>
      <c r="Y9" t="n">
        <v>2</v>
      </c>
      <c r="Z9" t="n">
        <v>10</v>
      </c>
      <c r="AA9" t="n">
        <v>263.9155991651681</v>
      </c>
      <c r="AB9" t="n">
        <v>361.100965912288</v>
      </c>
      <c r="AC9" t="n">
        <v>326.6379965340072</v>
      </c>
      <c r="AD9" t="n">
        <v>263915.5991651681</v>
      </c>
      <c r="AE9" t="n">
        <v>361100.965912288</v>
      </c>
      <c r="AF9" t="n">
        <v>3.835901178778052e-06</v>
      </c>
      <c r="AG9" t="n">
        <v>8</v>
      </c>
      <c r="AH9" t="n">
        <v>326637.9965340072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2.9451</v>
      </c>
      <c r="E10" t="n">
        <v>33.95</v>
      </c>
      <c r="F10" t="n">
        <v>30.4</v>
      </c>
      <c r="G10" t="n">
        <v>56.99</v>
      </c>
      <c r="H10" t="n">
        <v>0.85</v>
      </c>
      <c r="I10" t="n">
        <v>32</v>
      </c>
      <c r="J10" t="n">
        <v>188.74</v>
      </c>
      <c r="K10" t="n">
        <v>52.44</v>
      </c>
      <c r="L10" t="n">
        <v>9</v>
      </c>
      <c r="M10" t="n">
        <v>30</v>
      </c>
      <c r="N10" t="n">
        <v>37.3</v>
      </c>
      <c r="O10" t="n">
        <v>23511.69</v>
      </c>
      <c r="P10" t="n">
        <v>387.27</v>
      </c>
      <c r="Q10" t="n">
        <v>772.3200000000001</v>
      </c>
      <c r="R10" t="n">
        <v>144.82</v>
      </c>
      <c r="S10" t="n">
        <v>98.14</v>
      </c>
      <c r="T10" t="n">
        <v>19317.49</v>
      </c>
      <c r="U10" t="n">
        <v>0.68</v>
      </c>
      <c r="V10" t="n">
        <v>0.84</v>
      </c>
      <c r="W10" t="n">
        <v>12.32</v>
      </c>
      <c r="X10" t="n">
        <v>1.15</v>
      </c>
      <c r="Y10" t="n">
        <v>2</v>
      </c>
      <c r="Z10" t="n">
        <v>10</v>
      </c>
      <c r="AA10" t="n">
        <v>259.0830218017264</v>
      </c>
      <c r="AB10" t="n">
        <v>354.4888203653607</v>
      </c>
      <c r="AC10" t="n">
        <v>320.656904877874</v>
      </c>
      <c r="AD10" t="n">
        <v>259083.0218017264</v>
      </c>
      <c r="AE10" t="n">
        <v>354488.8203653606</v>
      </c>
      <c r="AF10" t="n">
        <v>3.880302452984557e-06</v>
      </c>
      <c r="AG10" t="n">
        <v>8</v>
      </c>
      <c r="AH10" t="n">
        <v>320656.904877874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2.9635</v>
      </c>
      <c r="E11" t="n">
        <v>33.74</v>
      </c>
      <c r="F11" t="n">
        <v>30.29</v>
      </c>
      <c r="G11" t="n">
        <v>62.67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383.72</v>
      </c>
      <c r="Q11" t="n">
        <v>772.22</v>
      </c>
      <c r="R11" t="n">
        <v>141.57</v>
      </c>
      <c r="S11" t="n">
        <v>98.14</v>
      </c>
      <c r="T11" t="n">
        <v>17706.6</v>
      </c>
      <c r="U11" t="n">
        <v>0.6899999999999999</v>
      </c>
      <c r="V11" t="n">
        <v>0.85</v>
      </c>
      <c r="W11" t="n">
        <v>12.32</v>
      </c>
      <c r="X11" t="n">
        <v>1.04</v>
      </c>
      <c r="Y11" t="n">
        <v>2</v>
      </c>
      <c r="Z11" t="n">
        <v>10</v>
      </c>
      <c r="AA11" t="n">
        <v>256.1721798329924</v>
      </c>
      <c r="AB11" t="n">
        <v>350.5060779662887</v>
      </c>
      <c r="AC11" t="n">
        <v>317.0542698236608</v>
      </c>
      <c r="AD11" t="n">
        <v>256172.1798329924</v>
      </c>
      <c r="AE11" t="n">
        <v>350506.0779662887</v>
      </c>
      <c r="AF11" t="n">
        <v>3.904545285192263e-06</v>
      </c>
      <c r="AG11" t="n">
        <v>8</v>
      </c>
      <c r="AH11" t="n">
        <v>317054.2698236608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2.9823</v>
      </c>
      <c r="E12" t="n">
        <v>33.53</v>
      </c>
      <c r="F12" t="n">
        <v>30.19</v>
      </c>
      <c r="G12" t="n">
        <v>69.66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379.91</v>
      </c>
      <c r="Q12" t="n">
        <v>772.25</v>
      </c>
      <c r="R12" t="n">
        <v>137.98</v>
      </c>
      <c r="S12" t="n">
        <v>98.14</v>
      </c>
      <c r="T12" t="n">
        <v>15926.84</v>
      </c>
      <c r="U12" t="n">
        <v>0.71</v>
      </c>
      <c r="V12" t="n">
        <v>0.85</v>
      </c>
      <c r="W12" t="n">
        <v>12.31</v>
      </c>
      <c r="X12" t="n">
        <v>0.9399999999999999</v>
      </c>
      <c r="Y12" t="n">
        <v>2</v>
      </c>
      <c r="Z12" t="n">
        <v>10</v>
      </c>
      <c r="AA12" t="n">
        <v>253.1587465277742</v>
      </c>
      <c r="AB12" t="n">
        <v>346.3829655747965</v>
      </c>
      <c r="AC12" t="n">
        <v>313.3246614919867</v>
      </c>
      <c r="AD12" t="n">
        <v>253158.7465277742</v>
      </c>
      <c r="AE12" t="n">
        <v>346382.9655747965</v>
      </c>
      <c r="AF12" t="n">
        <v>3.929315135491441e-06</v>
      </c>
      <c r="AG12" t="n">
        <v>8</v>
      </c>
      <c r="AH12" t="n">
        <v>313324.6614919867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2.9957</v>
      </c>
      <c r="E13" t="n">
        <v>33.38</v>
      </c>
      <c r="F13" t="n">
        <v>30.11</v>
      </c>
      <c r="G13" t="n">
        <v>75.27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376.24</v>
      </c>
      <c r="Q13" t="n">
        <v>772.16</v>
      </c>
      <c r="R13" t="n">
        <v>135.33</v>
      </c>
      <c r="S13" t="n">
        <v>98.14</v>
      </c>
      <c r="T13" t="n">
        <v>14611.63</v>
      </c>
      <c r="U13" t="n">
        <v>0.73</v>
      </c>
      <c r="V13" t="n">
        <v>0.85</v>
      </c>
      <c r="W13" t="n">
        <v>12.31</v>
      </c>
      <c r="X13" t="n">
        <v>0.86</v>
      </c>
      <c r="Y13" t="n">
        <v>2</v>
      </c>
      <c r="Z13" t="n">
        <v>10</v>
      </c>
      <c r="AA13" t="n">
        <v>250.5956388411789</v>
      </c>
      <c r="AB13" t="n">
        <v>342.8760085616679</v>
      </c>
      <c r="AC13" t="n">
        <v>310.1524035341449</v>
      </c>
      <c r="AD13" t="n">
        <v>250595.6388411789</v>
      </c>
      <c r="AE13" t="n">
        <v>342876.0085616679</v>
      </c>
      <c r="AF13" t="n">
        <v>3.946970241555749e-06</v>
      </c>
      <c r="AG13" t="n">
        <v>8</v>
      </c>
      <c r="AH13" t="n">
        <v>310152.4035341449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3.0088</v>
      </c>
      <c r="E14" t="n">
        <v>33.24</v>
      </c>
      <c r="F14" t="n">
        <v>30.03</v>
      </c>
      <c r="G14" t="n">
        <v>81.91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373.14</v>
      </c>
      <c r="Q14" t="n">
        <v>772.28</v>
      </c>
      <c r="R14" t="n">
        <v>132.72</v>
      </c>
      <c r="S14" t="n">
        <v>98.14</v>
      </c>
      <c r="T14" t="n">
        <v>13317.66</v>
      </c>
      <c r="U14" t="n">
        <v>0.74</v>
      </c>
      <c r="V14" t="n">
        <v>0.85</v>
      </c>
      <c r="W14" t="n">
        <v>12.31</v>
      </c>
      <c r="X14" t="n">
        <v>0.79</v>
      </c>
      <c r="Y14" t="n">
        <v>2</v>
      </c>
      <c r="Z14" t="n">
        <v>10</v>
      </c>
      <c r="AA14" t="n">
        <v>248.3315662796614</v>
      </c>
      <c r="AB14" t="n">
        <v>339.7782045991692</v>
      </c>
      <c r="AC14" t="n">
        <v>307.350249634031</v>
      </c>
      <c r="AD14" t="n">
        <v>248331.5662796614</v>
      </c>
      <c r="AE14" t="n">
        <v>339778.2045991692</v>
      </c>
      <c r="AF14" t="n">
        <v>3.964230084051453e-06</v>
      </c>
      <c r="AG14" t="n">
        <v>8</v>
      </c>
      <c r="AH14" t="n">
        <v>307350.249634031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3.022</v>
      </c>
      <c r="E15" t="n">
        <v>33.09</v>
      </c>
      <c r="F15" t="n">
        <v>29.96</v>
      </c>
      <c r="G15" t="n">
        <v>89.88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369.44</v>
      </c>
      <c r="Q15" t="n">
        <v>772.12</v>
      </c>
      <c r="R15" t="n">
        <v>130.36</v>
      </c>
      <c r="S15" t="n">
        <v>98.14</v>
      </c>
      <c r="T15" t="n">
        <v>12147.41</v>
      </c>
      <c r="U15" t="n">
        <v>0.75</v>
      </c>
      <c r="V15" t="n">
        <v>0.86</v>
      </c>
      <c r="W15" t="n">
        <v>12.31</v>
      </c>
      <c r="X15" t="n">
        <v>0.71</v>
      </c>
      <c r="Y15" t="n">
        <v>2</v>
      </c>
      <c r="Z15" t="n">
        <v>10</v>
      </c>
      <c r="AA15" t="n">
        <v>245.8165108010801</v>
      </c>
      <c r="AB15" t="n">
        <v>336.3369947369592</v>
      </c>
      <c r="AC15" t="n">
        <v>304.2374640113009</v>
      </c>
      <c r="AD15" t="n">
        <v>245816.5108010801</v>
      </c>
      <c r="AE15" t="n">
        <v>336336.9947369592</v>
      </c>
      <c r="AF15" t="n">
        <v>3.981621681070025e-06</v>
      </c>
      <c r="AG15" t="n">
        <v>8</v>
      </c>
      <c r="AH15" t="n">
        <v>304237.4640113009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3.0278</v>
      </c>
      <c r="E16" t="n">
        <v>33.03</v>
      </c>
      <c r="F16" t="n">
        <v>29.93</v>
      </c>
      <c r="G16" t="n">
        <v>94.52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366.97</v>
      </c>
      <c r="Q16" t="n">
        <v>772.16</v>
      </c>
      <c r="R16" t="n">
        <v>129.27</v>
      </c>
      <c r="S16" t="n">
        <v>98.14</v>
      </c>
      <c r="T16" t="n">
        <v>11609.96</v>
      </c>
      <c r="U16" t="n">
        <v>0.76</v>
      </c>
      <c r="V16" t="n">
        <v>0.86</v>
      </c>
      <c r="W16" t="n">
        <v>12.31</v>
      </c>
      <c r="X16" t="n">
        <v>0.68</v>
      </c>
      <c r="Y16" t="n">
        <v>2</v>
      </c>
      <c r="Z16" t="n">
        <v>10</v>
      </c>
      <c r="AA16" t="n">
        <v>244.3394207258242</v>
      </c>
      <c r="AB16" t="n">
        <v>334.3159749313801</v>
      </c>
      <c r="AC16" t="n">
        <v>302.4093274994464</v>
      </c>
      <c r="AD16" t="n">
        <v>244339.4207258242</v>
      </c>
      <c r="AE16" t="n">
        <v>334315.9749313801</v>
      </c>
      <c r="AF16" t="n">
        <v>3.989263443396368e-06</v>
      </c>
      <c r="AG16" t="n">
        <v>8</v>
      </c>
      <c r="AH16" t="n">
        <v>302409.3274994464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3.0346</v>
      </c>
      <c r="E17" t="n">
        <v>32.95</v>
      </c>
      <c r="F17" t="n">
        <v>29.89</v>
      </c>
      <c r="G17" t="n">
        <v>99.64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364.54</v>
      </c>
      <c r="Q17" t="n">
        <v>772.16</v>
      </c>
      <c r="R17" t="n">
        <v>128.28</v>
      </c>
      <c r="S17" t="n">
        <v>98.14</v>
      </c>
      <c r="T17" t="n">
        <v>11118.76</v>
      </c>
      <c r="U17" t="n">
        <v>0.77</v>
      </c>
      <c r="V17" t="n">
        <v>0.86</v>
      </c>
      <c r="W17" t="n">
        <v>12.3</v>
      </c>
      <c r="X17" t="n">
        <v>0.64</v>
      </c>
      <c r="Y17" t="n">
        <v>2</v>
      </c>
      <c r="Z17" t="n">
        <v>10</v>
      </c>
      <c r="AA17" t="n">
        <v>242.8210309680967</v>
      </c>
      <c r="AB17" t="n">
        <v>332.23844707823</v>
      </c>
      <c r="AC17" t="n">
        <v>300.5300759887716</v>
      </c>
      <c r="AD17" t="n">
        <v>242821.0309680967</v>
      </c>
      <c r="AE17" t="n">
        <v>332238.44707823</v>
      </c>
      <c r="AF17" t="n">
        <v>3.99822275095139e-06</v>
      </c>
      <c r="AG17" t="n">
        <v>8</v>
      </c>
      <c r="AH17" t="n">
        <v>300530.0759887716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3.0432</v>
      </c>
      <c r="E18" t="n">
        <v>32.86</v>
      </c>
      <c r="F18" t="n">
        <v>29.84</v>
      </c>
      <c r="G18" t="n">
        <v>105.3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360.24</v>
      </c>
      <c r="Q18" t="n">
        <v>772.23</v>
      </c>
      <c r="R18" t="n">
        <v>126.27</v>
      </c>
      <c r="S18" t="n">
        <v>98.14</v>
      </c>
      <c r="T18" t="n">
        <v>10120.7</v>
      </c>
      <c r="U18" t="n">
        <v>0.78</v>
      </c>
      <c r="V18" t="n">
        <v>0.86</v>
      </c>
      <c r="W18" t="n">
        <v>12.3</v>
      </c>
      <c r="X18" t="n">
        <v>0.59</v>
      </c>
      <c r="Y18" t="n">
        <v>2</v>
      </c>
      <c r="Z18" t="n">
        <v>10</v>
      </c>
      <c r="AA18" t="n">
        <v>240.3623214433364</v>
      </c>
      <c r="AB18" t="n">
        <v>328.8743322358458</v>
      </c>
      <c r="AC18" t="n">
        <v>297.4870275453787</v>
      </c>
      <c r="AD18" t="n">
        <v>240362.3214433364</v>
      </c>
      <c r="AE18" t="n">
        <v>328874.3322358458</v>
      </c>
      <c r="AF18" t="n">
        <v>4.009553639918035e-06</v>
      </c>
      <c r="AG18" t="n">
        <v>8</v>
      </c>
      <c r="AH18" t="n">
        <v>297487.0275453787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3.0486</v>
      </c>
      <c r="E19" t="n">
        <v>32.8</v>
      </c>
      <c r="F19" t="n">
        <v>29.81</v>
      </c>
      <c r="G19" t="n">
        <v>111.8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357.87</v>
      </c>
      <c r="Q19" t="n">
        <v>772.13</v>
      </c>
      <c r="R19" t="n">
        <v>125.54</v>
      </c>
      <c r="S19" t="n">
        <v>98.14</v>
      </c>
      <c r="T19" t="n">
        <v>9758.41</v>
      </c>
      <c r="U19" t="n">
        <v>0.78</v>
      </c>
      <c r="V19" t="n">
        <v>0.86</v>
      </c>
      <c r="W19" t="n">
        <v>12.3</v>
      </c>
      <c r="X19" t="n">
        <v>0.57</v>
      </c>
      <c r="Y19" t="n">
        <v>2</v>
      </c>
      <c r="Z19" t="n">
        <v>10</v>
      </c>
      <c r="AA19" t="n">
        <v>238.9736087616989</v>
      </c>
      <c r="AB19" t="n">
        <v>326.9742342791508</v>
      </c>
      <c r="AC19" t="n">
        <v>295.7682722708659</v>
      </c>
      <c r="AD19" t="n">
        <v>238973.6087616989</v>
      </c>
      <c r="AE19" t="n">
        <v>326974.2342791508</v>
      </c>
      <c r="AF19" t="n">
        <v>4.016668384152905e-06</v>
      </c>
      <c r="AG19" t="n">
        <v>8</v>
      </c>
      <c r="AH19" t="n">
        <v>295768.2722708659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3.0554</v>
      </c>
      <c r="E20" t="n">
        <v>32.73</v>
      </c>
      <c r="F20" t="n">
        <v>29.77</v>
      </c>
      <c r="G20" t="n">
        <v>119.1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355.19</v>
      </c>
      <c r="Q20" t="n">
        <v>772.08</v>
      </c>
      <c r="R20" t="n">
        <v>124.39</v>
      </c>
      <c r="S20" t="n">
        <v>98.14</v>
      </c>
      <c r="T20" t="n">
        <v>9186.42</v>
      </c>
      <c r="U20" t="n">
        <v>0.79</v>
      </c>
      <c r="V20" t="n">
        <v>0.86</v>
      </c>
      <c r="W20" t="n">
        <v>12.29</v>
      </c>
      <c r="X20" t="n">
        <v>0.53</v>
      </c>
      <c r="Y20" t="n">
        <v>2</v>
      </c>
      <c r="Z20" t="n">
        <v>10</v>
      </c>
      <c r="AA20" t="n">
        <v>237.3661791459764</v>
      </c>
      <c r="AB20" t="n">
        <v>324.7748781641306</v>
      </c>
      <c r="AC20" t="n">
        <v>293.7788196166468</v>
      </c>
      <c r="AD20" t="n">
        <v>237366.1791459764</v>
      </c>
      <c r="AE20" t="n">
        <v>324774.8781641306</v>
      </c>
      <c r="AF20" t="n">
        <v>4.025627691707927e-06</v>
      </c>
      <c r="AG20" t="n">
        <v>8</v>
      </c>
      <c r="AH20" t="n">
        <v>293778.8196166468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3.064</v>
      </c>
      <c r="E21" t="n">
        <v>32.64</v>
      </c>
      <c r="F21" t="n">
        <v>29.72</v>
      </c>
      <c r="G21" t="n">
        <v>127.37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352.29</v>
      </c>
      <c r="Q21" t="n">
        <v>772.13</v>
      </c>
      <c r="R21" t="n">
        <v>122.47</v>
      </c>
      <c r="S21" t="n">
        <v>98.14</v>
      </c>
      <c r="T21" t="n">
        <v>8233.32</v>
      </c>
      <c r="U21" t="n">
        <v>0.8</v>
      </c>
      <c r="V21" t="n">
        <v>0.86</v>
      </c>
      <c r="W21" t="n">
        <v>12.29</v>
      </c>
      <c r="X21" t="n">
        <v>0.47</v>
      </c>
      <c r="Y21" t="n">
        <v>2</v>
      </c>
      <c r="Z21" t="n">
        <v>10</v>
      </c>
      <c r="AA21" t="n">
        <v>235.5611048634552</v>
      </c>
      <c r="AB21" t="n">
        <v>322.3050958965293</v>
      </c>
      <c r="AC21" t="n">
        <v>291.5447499023034</v>
      </c>
      <c r="AD21" t="n">
        <v>235561.1048634552</v>
      </c>
      <c r="AE21" t="n">
        <v>322305.0958965293</v>
      </c>
      <c r="AF21" t="n">
        <v>4.036958580674573e-06</v>
      </c>
      <c r="AG21" t="n">
        <v>8</v>
      </c>
      <c r="AH21" t="n">
        <v>291544.7499023034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3.0709</v>
      </c>
      <c r="E22" t="n">
        <v>32.56</v>
      </c>
      <c r="F22" t="n">
        <v>29.68</v>
      </c>
      <c r="G22" t="n">
        <v>136.99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348.22</v>
      </c>
      <c r="Q22" t="n">
        <v>772.09</v>
      </c>
      <c r="R22" t="n">
        <v>121.15</v>
      </c>
      <c r="S22" t="n">
        <v>98.14</v>
      </c>
      <c r="T22" t="n">
        <v>7579.66</v>
      </c>
      <c r="U22" t="n">
        <v>0.8100000000000001</v>
      </c>
      <c r="V22" t="n">
        <v>0.86</v>
      </c>
      <c r="W22" t="n">
        <v>12.29</v>
      </c>
      <c r="X22" t="n">
        <v>0.43</v>
      </c>
      <c r="Y22" t="n">
        <v>2</v>
      </c>
      <c r="Z22" t="n">
        <v>10</v>
      </c>
      <c r="AA22" t="n">
        <v>233.347912949595</v>
      </c>
      <c r="AB22" t="n">
        <v>319.2769090808511</v>
      </c>
      <c r="AC22" t="n">
        <v>288.8055689862256</v>
      </c>
      <c r="AD22" t="n">
        <v>233347.912949595</v>
      </c>
      <c r="AE22" t="n">
        <v>319276.9090808511</v>
      </c>
      <c r="AF22" t="n">
        <v>4.046049642752462e-06</v>
      </c>
      <c r="AG22" t="n">
        <v>8</v>
      </c>
      <c r="AH22" t="n">
        <v>288805.5689862256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3.0701</v>
      </c>
      <c r="E23" t="n">
        <v>32.57</v>
      </c>
      <c r="F23" t="n">
        <v>29.69</v>
      </c>
      <c r="G23" t="n">
        <v>137.03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346.6</v>
      </c>
      <c r="Q23" t="n">
        <v>772.05</v>
      </c>
      <c r="R23" t="n">
        <v>121.41</v>
      </c>
      <c r="S23" t="n">
        <v>98.14</v>
      </c>
      <c r="T23" t="n">
        <v>7707.24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232.679943436636</v>
      </c>
      <c r="AB23" t="n">
        <v>318.3629637244859</v>
      </c>
      <c r="AC23" t="n">
        <v>287.9788492919413</v>
      </c>
      <c r="AD23" t="n">
        <v>232679.943436636</v>
      </c>
      <c r="AE23" t="n">
        <v>318362.9637244859</v>
      </c>
      <c r="AF23" t="n">
        <v>4.044995606569518e-06</v>
      </c>
      <c r="AG23" t="n">
        <v>8</v>
      </c>
      <c r="AH23" t="n">
        <v>287978.8492919413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3.0764</v>
      </c>
      <c r="E24" t="n">
        <v>32.51</v>
      </c>
      <c r="F24" t="n">
        <v>29.66</v>
      </c>
      <c r="G24" t="n">
        <v>148.29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343.7</v>
      </c>
      <c r="Q24" t="n">
        <v>772.14</v>
      </c>
      <c r="R24" t="n">
        <v>120.58</v>
      </c>
      <c r="S24" t="n">
        <v>98.14</v>
      </c>
      <c r="T24" t="n">
        <v>7297.46</v>
      </c>
      <c r="U24" t="n">
        <v>0.8100000000000001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231.0331854309135</v>
      </c>
      <c r="AB24" t="n">
        <v>316.1097967712217</v>
      </c>
      <c r="AC24" t="n">
        <v>285.9407214303562</v>
      </c>
      <c r="AD24" t="n">
        <v>231033.1854309135</v>
      </c>
      <c r="AE24" t="n">
        <v>316109.7967712217</v>
      </c>
      <c r="AF24" t="n">
        <v>4.0532961415102e-06</v>
      </c>
      <c r="AG24" t="n">
        <v>8</v>
      </c>
      <c r="AH24" t="n">
        <v>285940.7214303562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3.0761</v>
      </c>
      <c r="E25" t="n">
        <v>32.51</v>
      </c>
      <c r="F25" t="n">
        <v>29.66</v>
      </c>
      <c r="G25" t="n">
        <v>148.31</v>
      </c>
      <c r="H25" t="n">
        <v>2.01</v>
      </c>
      <c r="I25" t="n">
        <v>12</v>
      </c>
      <c r="J25" t="n">
        <v>212.27</v>
      </c>
      <c r="K25" t="n">
        <v>52.44</v>
      </c>
      <c r="L25" t="n">
        <v>24</v>
      </c>
      <c r="M25" t="n">
        <v>10</v>
      </c>
      <c r="N25" t="n">
        <v>45.82</v>
      </c>
      <c r="O25" t="n">
        <v>26413.56</v>
      </c>
      <c r="P25" t="n">
        <v>340.21</v>
      </c>
      <c r="Q25" t="n">
        <v>772.13</v>
      </c>
      <c r="R25" t="n">
        <v>120.57</v>
      </c>
      <c r="S25" t="n">
        <v>98.14</v>
      </c>
      <c r="T25" t="n">
        <v>7293.11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229.5060432213472</v>
      </c>
      <c r="AB25" t="n">
        <v>314.0202934273348</v>
      </c>
      <c r="AC25" t="n">
        <v>284.0506373529729</v>
      </c>
      <c r="AD25" t="n">
        <v>229506.0432213472</v>
      </c>
      <c r="AE25" t="n">
        <v>314020.2934273348</v>
      </c>
      <c r="AF25" t="n">
        <v>4.052900877941597e-06</v>
      </c>
      <c r="AG25" t="n">
        <v>8</v>
      </c>
      <c r="AH25" t="n">
        <v>284050.6373529729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3.0844</v>
      </c>
      <c r="E26" t="n">
        <v>32.42</v>
      </c>
      <c r="F26" t="n">
        <v>29.61</v>
      </c>
      <c r="G26" t="n">
        <v>161.51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337.96</v>
      </c>
      <c r="Q26" t="n">
        <v>772.11</v>
      </c>
      <c r="R26" t="n">
        <v>118.99</v>
      </c>
      <c r="S26" t="n">
        <v>98.14</v>
      </c>
      <c r="T26" t="n">
        <v>6507.02</v>
      </c>
      <c r="U26" t="n">
        <v>0.82</v>
      </c>
      <c r="V26" t="n">
        <v>0.87</v>
      </c>
      <c r="W26" t="n">
        <v>12.28</v>
      </c>
      <c r="X26" t="n">
        <v>0.36</v>
      </c>
      <c r="Y26" t="n">
        <v>2</v>
      </c>
      <c r="Z26" t="n">
        <v>10</v>
      </c>
      <c r="AA26" t="n">
        <v>228.0377435165747</v>
      </c>
      <c r="AB26" t="n">
        <v>312.0113009944547</v>
      </c>
      <c r="AC26" t="n">
        <v>282.2333803382476</v>
      </c>
      <c r="AD26" t="n">
        <v>228037.7435165747</v>
      </c>
      <c r="AE26" t="n">
        <v>312011.3009944547</v>
      </c>
      <c r="AF26" t="n">
        <v>4.063836503339638e-06</v>
      </c>
      <c r="AG26" t="n">
        <v>8</v>
      </c>
      <c r="AH26" t="n">
        <v>282233.3803382476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3.0832</v>
      </c>
      <c r="E27" t="n">
        <v>32.43</v>
      </c>
      <c r="F27" t="n">
        <v>29.62</v>
      </c>
      <c r="G27" t="n">
        <v>161.58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8</v>
      </c>
      <c r="N27" t="n">
        <v>47.07</v>
      </c>
      <c r="O27" t="n">
        <v>26814.17</v>
      </c>
      <c r="P27" t="n">
        <v>334.95</v>
      </c>
      <c r="Q27" t="n">
        <v>772.14</v>
      </c>
      <c r="R27" t="n">
        <v>119.22</v>
      </c>
      <c r="S27" t="n">
        <v>98.14</v>
      </c>
      <c r="T27" t="n">
        <v>6624.61</v>
      </c>
      <c r="U27" t="n">
        <v>0.82</v>
      </c>
      <c r="V27" t="n">
        <v>0.87</v>
      </c>
      <c r="W27" t="n">
        <v>12.29</v>
      </c>
      <c r="X27" t="n">
        <v>0.38</v>
      </c>
      <c r="Y27" t="n">
        <v>2</v>
      </c>
      <c r="Z27" t="n">
        <v>10</v>
      </c>
      <c r="AA27" t="n">
        <v>226.7793200655176</v>
      </c>
      <c r="AB27" t="n">
        <v>310.2894705109948</v>
      </c>
      <c r="AC27" t="n">
        <v>280.6758789395244</v>
      </c>
      <c r="AD27" t="n">
        <v>226779.3200655176</v>
      </c>
      <c r="AE27" t="n">
        <v>310289.4705109948</v>
      </c>
      <c r="AF27" t="n">
        <v>4.062255449065223e-06</v>
      </c>
      <c r="AG27" t="n">
        <v>8</v>
      </c>
      <c r="AH27" t="n">
        <v>280675.8789395244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3.0908</v>
      </c>
      <c r="E28" t="n">
        <v>32.35</v>
      </c>
      <c r="F28" t="n">
        <v>29.58</v>
      </c>
      <c r="G28" t="n">
        <v>177.47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332.34</v>
      </c>
      <c r="Q28" t="n">
        <v>772.12</v>
      </c>
      <c r="R28" t="n">
        <v>117.66</v>
      </c>
      <c r="S28" t="n">
        <v>98.14</v>
      </c>
      <c r="T28" t="n">
        <v>5847.81</v>
      </c>
      <c r="U28" t="n">
        <v>0.83</v>
      </c>
      <c r="V28" t="n">
        <v>0.87</v>
      </c>
      <c r="W28" t="n">
        <v>12.29</v>
      </c>
      <c r="X28" t="n">
        <v>0.33</v>
      </c>
      <c r="Y28" t="n">
        <v>2</v>
      </c>
      <c r="Z28" t="n">
        <v>10</v>
      </c>
      <c r="AA28" t="n">
        <v>225.2055010603853</v>
      </c>
      <c r="AB28" t="n">
        <v>308.1361019161797</v>
      </c>
      <c r="AC28" t="n">
        <v>278.7280248211259</v>
      </c>
      <c r="AD28" t="n">
        <v>225205.5010603853</v>
      </c>
      <c r="AE28" t="n">
        <v>308136.1019161797</v>
      </c>
      <c r="AF28" t="n">
        <v>4.072268792803188e-06</v>
      </c>
      <c r="AG28" t="n">
        <v>8</v>
      </c>
      <c r="AH28" t="n">
        <v>278728.0248211259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3.0914</v>
      </c>
      <c r="E29" t="n">
        <v>32.35</v>
      </c>
      <c r="F29" t="n">
        <v>29.57</v>
      </c>
      <c r="G29" t="n">
        <v>177.43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332.86</v>
      </c>
      <c r="Q29" t="n">
        <v>772.15</v>
      </c>
      <c r="R29" t="n">
        <v>117.28</v>
      </c>
      <c r="S29" t="n">
        <v>98.14</v>
      </c>
      <c r="T29" t="n">
        <v>5660.4</v>
      </c>
      <c r="U29" t="n">
        <v>0.84</v>
      </c>
      <c r="V29" t="n">
        <v>0.87</v>
      </c>
      <c r="W29" t="n">
        <v>12.29</v>
      </c>
      <c r="X29" t="n">
        <v>0.33</v>
      </c>
      <c r="Y29" t="n">
        <v>2</v>
      </c>
      <c r="Z29" t="n">
        <v>10</v>
      </c>
      <c r="AA29" t="n">
        <v>225.3973841730015</v>
      </c>
      <c r="AB29" t="n">
        <v>308.3986448561466</v>
      </c>
      <c r="AC29" t="n">
        <v>278.9655110313838</v>
      </c>
      <c r="AD29" t="n">
        <v>225397.3841730015</v>
      </c>
      <c r="AE29" t="n">
        <v>308398.6448561466</v>
      </c>
      <c r="AF29" t="n">
        <v>4.073059319940396e-06</v>
      </c>
      <c r="AG29" t="n">
        <v>8</v>
      </c>
      <c r="AH29" t="n">
        <v>278965.5110313838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3.0907</v>
      </c>
      <c r="E30" t="n">
        <v>32.35</v>
      </c>
      <c r="F30" t="n">
        <v>29.58</v>
      </c>
      <c r="G30" t="n">
        <v>177.47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334.81</v>
      </c>
      <c r="Q30" t="n">
        <v>772.14</v>
      </c>
      <c r="R30" t="n">
        <v>117.54</v>
      </c>
      <c r="S30" t="n">
        <v>98.14</v>
      </c>
      <c r="T30" t="n">
        <v>5788.25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226.2980201918446</v>
      </c>
      <c r="AB30" t="n">
        <v>309.6309347903839</v>
      </c>
      <c r="AC30" t="n">
        <v>280.0801929438277</v>
      </c>
      <c r="AD30" t="n">
        <v>226298.0201918446</v>
      </c>
      <c r="AE30" t="n">
        <v>309630.934790384</v>
      </c>
      <c r="AF30" t="n">
        <v>4.07213703828032e-06</v>
      </c>
      <c r="AG30" t="n">
        <v>8</v>
      </c>
      <c r="AH30" t="n">
        <v>280080.1929438277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32.28</v>
      </c>
      <c r="G2" t="n">
        <v>24.52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93.48999999999999</v>
      </c>
      <c r="Q2" t="n">
        <v>773.36</v>
      </c>
      <c r="R2" t="n">
        <v>204.11</v>
      </c>
      <c r="S2" t="n">
        <v>98.14</v>
      </c>
      <c r="T2" t="n">
        <v>48729.12</v>
      </c>
      <c r="U2" t="n">
        <v>0.48</v>
      </c>
      <c r="V2" t="n">
        <v>0.8</v>
      </c>
      <c r="W2" t="n">
        <v>12.51</v>
      </c>
      <c r="X2" t="n">
        <v>3.02</v>
      </c>
      <c r="Y2" t="n">
        <v>2</v>
      </c>
      <c r="Z2" t="n">
        <v>10</v>
      </c>
      <c r="AA2" t="n">
        <v>110.4912734318091</v>
      </c>
      <c r="AB2" t="n">
        <v>151.1790348402933</v>
      </c>
      <c r="AC2" t="n">
        <v>136.7507199362849</v>
      </c>
      <c r="AD2" t="n">
        <v>110491.2734318091</v>
      </c>
      <c r="AE2" t="n">
        <v>151179.0348402933</v>
      </c>
      <c r="AF2" t="n">
        <v>4.112692340311727e-06</v>
      </c>
      <c r="AG2" t="n">
        <v>8</v>
      </c>
      <c r="AH2" t="n">
        <v>136750.7199362849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2.8717</v>
      </c>
      <c r="E3" t="n">
        <v>34.82</v>
      </c>
      <c r="F3" t="n">
        <v>32.3</v>
      </c>
      <c r="G3" t="n">
        <v>24.53</v>
      </c>
      <c r="H3" t="n">
        <v>1.23</v>
      </c>
      <c r="I3" t="n">
        <v>79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97.16</v>
      </c>
      <c r="Q3" t="n">
        <v>773.23</v>
      </c>
      <c r="R3" t="n">
        <v>204.53</v>
      </c>
      <c r="S3" t="n">
        <v>98.14</v>
      </c>
      <c r="T3" t="n">
        <v>48940.02</v>
      </c>
      <c r="U3" t="n">
        <v>0.48</v>
      </c>
      <c r="V3" t="n">
        <v>0.8</v>
      </c>
      <c r="W3" t="n">
        <v>12.51</v>
      </c>
      <c r="X3" t="n">
        <v>3.04</v>
      </c>
      <c r="Y3" t="n">
        <v>2</v>
      </c>
      <c r="Z3" t="n">
        <v>10</v>
      </c>
      <c r="AA3" t="n">
        <v>112.2601766419587</v>
      </c>
      <c r="AB3" t="n">
        <v>153.5993262509207</v>
      </c>
      <c r="AC3" t="n">
        <v>138.9400221315832</v>
      </c>
      <c r="AD3" t="n">
        <v>112260.1766419587</v>
      </c>
      <c r="AE3" t="n">
        <v>153599.3262509207</v>
      </c>
      <c r="AF3" t="n">
        <v>4.110688313554414e-06</v>
      </c>
      <c r="AG3" t="n">
        <v>8</v>
      </c>
      <c r="AH3" t="n">
        <v>138940.0221315832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2.1505</v>
      </c>
      <c r="E2" t="n">
        <v>46.5</v>
      </c>
      <c r="F2" t="n">
        <v>39.21</v>
      </c>
      <c r="G2" t="n">
        <v>9.119999999999999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354.99</v>
      </c>
      <c r="Q2" t="n">
        <v>774.11</v>
      </c>
      <c r="R2" t="n">
        <v>438.37</v>
      </c>
      <c r="S2" t="n">
        <v>98.14</v>
      </c>
      <c r="T2" t="n">
        <v>164964.01</v>
      </c>
      <c r="U2" t="n">
        <v>0.22</v>
      </c>
      <c r="V2" t="n">
        <v>0.66</v>
      </c>
      <c r="W2" t="n">
        <v>12.7</v>
      </c>
      <c r="X2" t="n">
        <v>9.93</v>
      </c>
      <c r="Y2" t="n">
        <v>2</v>
      </c>
      <c r="Z2" t="n">
        <v>10</v>
      </c>
      <c r="AA2" t="n">
        <v>331.0976881478919</v>
      </c>
      <c r="AB2" t="n">
        <v>453.0224639230375</v>
      </c>
      <c r="AC2" t="n">
        <v>409.7866357872435</v>
      </c>
      <c r="AD2" t="n">
        <v>331097.6881478919</v>
      </c>
      <c r="AE2" t="n">
        <v>453022.4639230375</v>
      </c>
      <c r="AF2" t="n">
        <v>2.930128002202398e-06</v>
      </c>
      <c r="AG2" t="n">
        <v>11</v>
      </c>
      <c r="AH2" t="n">
        <v>409786.6357872435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2.6655</v>
      </c>
      <c r="E3" t="n">
        <v>37.52</v>
      </c>
      <c r="F3" t="n">
        <v>33.31</v>
      </c>
      <c r="G3" t="n">
        <v>18.5</v>
      </c>
      <c r="H3" t="n">
        <v>0.35</v>
      </c>
      <c r="I3" t="n">
        <v>108</v>
      </c>
      <c r="J3" t="n">
        <v>99.95</v>
      </c>
      <c r="K3" t="n">
        <v>39.72</v>
      </c>
      <c r="L3" t="n">
        <v>2</v>
      </c>
      <c r="M3" t="n">
        <v>106</v>
      </c>
      <c r="N3" t="n">
        <v>13.24</v>
      </c>
      <c r="O3" t="n">
        <v>12561.45</v>
      </c>
      <c r="P3" t="n">
        <v>296.86</v>
      </c>
      <c r="Q3" t="n">
        <v>772.89</v>
      </c>
      <c r="R3" t="n">
        <v>241.91</v>
      </c>
      <c r="S3" t="n">
        <v>98.14</v>
      </c>
      <c r="T3" t="n">
        <v>67485.33</v>
      </c>
      <c r="U3" t="n">
        <v>0.41</v>
      </c>
      <c r="V3" t="n">
        <v>0.77</v>
      </c>
      <c r="W3" t="n">
        <v>12.45</v>
      </c>
      <c r="X3" t="n">
        <v>4.05</v>
      </c>
      <c r="Y3" t="n">
        <v>2</v>
      </c>
      <c r="Z3" t="n">
        <v>10</v>
      </c>
      <c r="AA3" t="n">
        <v>235.8548011629376</v>
      </c>
      <c r="AB3" t="n">
        <v>322.7069441304473</v>
      </c>
      <c r="AC3" t="n">
        <v>291.9082463047739</v>
      </c>
      <c r="AD3" t="n">
        <v>235854.8011629376</v>
      </c>
      <c r="AE3" t="n">
        <v>322706.9441304472</v>
      </c>
      <c r="AF3" t="n">
        <v>3.631832685361774e-06</v>
      </c>
      <c r="AG3" t="n">
        <v>9</v>
      </c>
      <c r="AH3" t="n">
        <v>291908.2463047738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2.8456</v>
      </c>
      <c r="E4" t="n">
        <v>35.14</v>
      </c>
      <c r="F4" t="n">
        <v>31.76</v>
      </c>
      <c r="G4" t="n">
        <v>28.02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277.86</v>
      </c>
      <c r="Q4" t="n">
        <v>772.63</v>
      </c>
      <c r="R4" t="n">
        <v>190.15</v>
      </c>
      <c r="S4" t="n">
        <v>98.14</v>
      </c>
      <c r="T4" t="n">
        <v>41805.7</v>
      </c>
      <c r="U4" t="n">
        <v>0.52</v>
      </c>
      <c r="V4" t="n">
        <v>0.8100000000000001</v>
      </c>
      <c r="W4" t="n">
        <v>12.38</v>
      </c>
      <c r="X4" t="n">
        <v>2.5</v>
      </c>
      <c r="Y4" t="n">
        <v>2</v>
      </c>
      <c r="Z4" t="n">
        <v>10</v>
      </c>
      <c r="AA4" t="n">
        <v>208.0402586686174</v>
      </c>
      <c r="AB4" t="n">
        <v>284.6498599987263</v>
      </c>
      <c r="AC4" t="n">
        <v>257.4832768691192</v>
      </c>
      <c r="AD4" t="n">
        <v>208040.2586686174</v>
      </c>
      <c r="AE4" t="n">
        <v>284649.8599987263</v>
      </c>
      <c r="AF4" t="n">
        <v>3.877224944462751e-06</v>
      </c>
      <c r="AG4" t="n">
        <v>8</v>
      </c>
      <c r="AH4" t="n">
        <v>257483.2768691192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2.9378</v>
      </c>
      <c r="E5" t="n">
        <v>34.04</v>
      </c>
      <c r="F5" t="n">
        <v>31.04</v>
      </c>
      <c r="G5" t="n">
        <v>38.01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266.23</v>
      </c>
      <c r="Q5" t="n">
        <v>772.54</v>
      </c>
      <c r="R5" t="n">
        <v>166.54</v>
      </c>
      <c r="S5" t="n">
        <v>98.14</v>
      </c>
      <c r="T5" t="n">
        <v>30091.47</v>
      </c>
      <c r="U5" t="n">
        <v>0.59</v>
      </c>
      <c r="V5" t="n">
        <v>0.83</v>
      </c>
      <c r="W5" t="n">
        <v>12.35</v>
      </c>
      <c r="X5" t="n">
        <v>1.79</v>
      </c>
      <c r="Y5" t="n">
        <v>2</v>
      </c>
      <c r="Z5" t="n">
        <v>10</v>
      </c>
      <c r="AA5" t="n">
        <v>197.7275970326877</v>
      </c>
      <c r="AB5" t="n">
        <v>270.5396213859325</v>
      </c>
      <c r="AC5" t="n">
        <v>244.7196996256817</v>
      </c>
      <c r="AD5" t="n">
        <v>197727.5970326877</v>
      </c>
      <c r="AE5" t="n">
        <v>270539.6213859326</v>
      </c>
      <c r="AF5" t="n">
        <v>4.00285052074876e-06</v>
      </c>
      <c r="AG5" t="n">
        <v>8</v>
      </c>
      <c r="AH5" t="n">
        <v>244719.6996256817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2.9949</v>
      </c>
      <c r="E6" t="n">
        <v>33.39</v>
      </c>
      <c r="F6" t="n">
        <v>30.62</v>
      </c>
      <c r="G6" t="n">
        <v>48.35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256.9</v>
      </c>
      <c r="Q6" t="n">
        <v>772.36</v>
      </c>
      <c r="R6" t="n">
        <v>152.22</v>
      </c>
      <c r="S6" t="n">
        <v>98.14</v>
      </c>
      <c r="T6" t="n">
        <v>22988.7</v>
      </c>
      <c r="U6" t="n">
        <v>0.64</v>
      </c>
      <c r="V6" t="n">
        <v>0.84</v>
      </c>
      <c r="W6" t="n">
        <v>12.34</v>
      </c>
      <c r="X6" t="n">
        <v>1.37</v>
      </c>
      <c r="Y6" t="n">
        <v>2</v>
      </c>
      <c r="Z6" t="n">
        <v>10</v>
      </c>
      <c r="AA6" t="n">
        <v>190.7038510612009</v>
      </c>
      <c r="AB6" t="n">
        <v>260.929422281946</v>
      </c>
      <c r="AC6" t="n">
        <v>236.0266844361775</v>
      </c>
      <c r="AD6" t="n">
        <v>190703.8510612008</v>
      </c>
      <c r="AE6" t="n">
        <v>260929.422281946</v>
      </c>
      <c r="AF6" t="n">
        <v>4.080651175910701e-06</v>
      </c>
      <c r="AG6" t="n">
        <v>8</v>
      </c>
      <c r="AH6" t="n">
        <v>236026.6844361775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3.031</v>
      </c>
      <c r="E7" t="n">
        <v>32.99</v>
      </c>
      <c r="F7" t="n">
        <v>30.37</v>
      </c>
      <c r="G7" t="n">
        <v>58.77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249.04</v>
      </c>
      <c r="Q7" t="n">
        <v>772.24</v>
      </c>
      <c r="R7" t="n">
        <v>143.87</v>
      </c>
      <c r="S7" t="n">
        <v>98.14</v>
      </c>
      <c r="T7" t="n">
        <v>18848.54</v>
      </c>
      <c r="U7" t="n">
        <v>0.68</v>
      </c>
      <c r="V7" t="n">
        <v>0.85</v>
      </c>
      <c r="W7" t="n">
        <v>12.32</v>
      </c>
      <c r="X7" t="n">
        <v>1.12</v>
      </c>
      <c r="Y7" t="n">
        <v>2</v>
      </c>
      <c r="Z7" t="n">
        <v>10</v>
      </c>
      <c r="AA7" t="n">
        <v>185.5259662800882</v>
      </c>
      <c r="AB7" t="n">
        <v>253.8448118922767</v>
      </c>
      <c r="AC7" t="n">
        <v>229.6182193187828</v>
      </c>
      <c r="AD7" t="n">
        <v>185525.9662800882</v>
      </c>
      <c r="AE7" t="n">
        <v>253844.8118922767</v>
      </c>
      <c r="AF7" t="n">
        <v>4.129838630400126e-06</v>
      </c>
      <c r="AG7" t="n">
        <v>8</v>
      </c>
      <c r="AH7" t="n">
        <v>229618.2193187828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3.0579</v>
      </c>
      <c r="E8" t="n">
        <v>32.7</v>
      </c>
      <c r="F8" t="n">
        <v>30.18</v>
      </c>
      <c r="G8" t="n">
        <v>69.65000000000001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241.66</v>
      </c>
      <c r="Q8" t="n">
        <v>772.24</v>
      </c>
      <c r="R8" t="n">
        <v>137.87</v>
      </c>
      <c r="S8" t="n">
        <v>98.14</v>
      </c>
      <c r="T8" t="n">
        <v>15873.33</v>
      </c>
      <c r="U8" t="n">
        <v>0.71</v>
      </c>
      <c r="V8" t="n">
        <v>0.85</v>
      </c>
      <c r="W8" t="n">
        <v>12.31</v>
      </c>
      <c r="X8" t="n">
        <v>0.93</v>
      </c>
      <c r="Y8" t="n">
        <v>2</v>
      </c>
      <c r="Z8" t="n">
        <v>10</v>
      </c>
      <c r="AA8" t="n">
        <v>181.0679557860946</v>
      </c>
      <c r="AB8" t="n">
        <v>247.7451652608552</v>
      </c>
      <c r="AC8" t="n">
        <v>224.1007144009544</v>
      </c>
      <c r="AD8" t="n">
        <v>181067.9557860946</v>
      </c>
      <c r="AE8" t="n">
        <v>247745.1652608552</v>
      </c>
      <c r="AF8" t="n">
        <v>4.166490777928256e-06</v>
      </c>
      <c r="AG8" t="n">
        <v>8</v>
      </c>
      <c r="AH8" t="n">
        <v>224100.7144009544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3.0812</v>
      </c>
      <c r="E9" t="n">
        <v>32.46</v>
      </c>
      <c r="F9" t="n">
        <v>30.02</v>
      </c>
      <c r="G9" t="n">
        <v>81.86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20</v>
      </c>
      <c r="N9" t="n">
        <v>14.78</v>
      </c>
      <c r="O9" t="n">
        <v>13491.96</v>
      </c>
      <c r="P9" t="n">
        <v>233.72</v>
      </c>
      <c r="Q9" t="n">
        <v>772.12</v>
      </c>
      <c r="R9" t="n">
        <v>132.37</v>
      </c>
      <c r="S9" t="n">
        <v>98.14</v>
      </c>
      <c r="T9" t="n">
        <v>13144.64</v>
      </c>
      <c r="U9" t="n">
        <v>0.74</v>
      </c>
      <c r="V9" t="n">
        <v>0.86</v>
      </c>
      <c r="W9" t="n">
        <v>12.3</v>
      </c>
      <c r="X9" t="n">
        <v>0.77</v>
      </c>
      <c r="Y9" t="n">
        <v>2</v>
      </c>
      <c r="Z9" t="n">
        <v>10</v>
      </c>
      <c r="AA9" t="n">
        <v>176.5879947896433</v>
      </c>
      <c r="AB9" t="n">
        <v>241.6154849835835</v>
      </c>
      <c r="AC9" t="n">
        <v>218.5560422062832</v>
      </c>
      <c r="AD9" t="n">
        <v>176587.9947896434</v>
      </c>
      <c r="AE9" t="n">
        <v>241615.4849835834</v>
      </c>
      <c r="AF9" t="n">
        <v>4.198237805341097e-06</v>
      </c>
      <c r="AG9" t="n">
        <v>8</v>
      </c>
      <c r="AH9" t="n">
        <v>218556.0422062832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3.0898</v>
      </c>
      <c r="E10" t="n">
        <v>32.36</v>
      </c>
      <c r="F10" t="n">
        <v>29.97</v>
      </c>
      <c r="G10" t="n">
        <v>89.90000000000001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14</v>
      </c>
      <c r="N10" t="n">
        <v>15.05</v>
      </c>
      <c r="O10" t="n">
        <v>13648.58</v>
      </c>
      <c r="P10" t="n">
        <v>227.8</v>
      </c>
      <c r="Q10" t="n">
        <v>772.27</v>
      </c>
      <c r="R10" t="n">
        <v>130.66</v>
      </c>
      <c r="S10" t="n">
        <v>98.14</v>
      </c>
      <c r="T10" t="n">
        <v>12298.91</v>
      </c>
      <c r="U10" t="n">
        <v>0.75</v>
      </c>
      <c r="V10" t="n">
        <v>0.86</v>
      </c>
      <c r="W10" t="n">
        <v>12.3</v>
      </c>
      <c r="X10" t="n">
        <v>0.72</v>
      </c>
      <c r="Y10" t="n">
        <v>2</v>
      </c>
      <c r="Z10" t="n">
        <v>10</v>
      </c>
      <c r="AA10" t="n">
        <v>173.6389855999715</v>
      </c>
      <c r="AB10" t="n">
        <v>237.580520509173</v>
      </c>
      <c r="AC10" t="n">
        <v>214.9061690782011</v>
      </c>
      <c r="AD10" t="n">
        <v>173638.9855999715</v>
      </c>
      <c r="AE10" t="n">
        <v>237580.520509173</v>
      </c>
      <c r="AF10" t="n">
        <v>4.209955592283176e-06</v>
      </c>
      <c r="AG10" t="n">
        <v>8</v>
      </c>
      <c r="AH10" t="n">
        <v>214906.1690782011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3.0951</v>
      </c>
      <c r="E11" t="n">
        <v>32.31</v>
      </c>
      <c r="F11" t="n">
        <v>29.93</v>
      </c>
      <c r="G11" t="n">
        <v>94.52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225.72</v>
      </c>
      <c r="Q11" t="n">
        <v>772.23</v>
      </c>
      <c r="R11" t="n">
        <v>128.86</v>
      </c>
      <c r="S11" t="n">
        <v>98.14</v>
      </c>
      <c r="T11" t="n">
        <v>11401</v>
      </c>
      <c r="U11" t="n">
        <v>0.76</v>
      </c>
      <c r="V11" t="n">
        <v>0.86</v>
      </c>
      <c r="W11" t="n">
        <v>12.32</v>
      </c>
      <c r="X11" t="n">
        <v>0.68</v>
      </c>
      <c r="Y11" t="n">
        <v>2</v>
      </c>
      <c r="Z11" t="n">
        <v>10</v>
      </c>
      <c r="AA11" t="n">
        <v>172.5153556378704</v>
      </c>
      <c r="AB11" t="n">
        <v>236.0431204239717</v>
      </c>
      <c r="AC11" t="n">
        <v>213.5154962993763</v>
      </c>
      <c r="AD11" t="n">
        <v>172515.3556378704</v>
      </c>
      <c r="AE11" t="n">
        <v>236043.1204239717</v>
      </c>
      <c r="AF11" t="n">
        <v>4.217177019119574e-06</v>
      </c>
      <c r="AG11" t="n">
        <v>8</v>
      </c>
      <c r="AH11" t="n">
        <v>213515.4962993763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1.9133</v>
      </c>
      <c r="E2" t="n">
        <v>52.27</v>
      </c>
      <c r="F2" t="n">
        <v>41.88</v>
      </c>
      <c r="G2" t="n">
        <v>7.78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443.74</v>
      </c>
      <c r="Q2" t="n">
        <v>774.99</v>
      </c>
      <c r="R2" t="n">
        <v>527.16</v>
      </c>
      <c r="S2" t="n">
        <v>98.14</v>
      </c>
      <c r="T2" t="n">
        <v>209031.01</v>
      </c>
      <c r="U2" t="n">
        <v>0.19</v>
      </c>
      <c r="V2" t="n">
        <v>0.61</v>
      </c>
      <c r="W2" t="n">
        <v>12.83</v>
      </c>
      <c r="X2" t="n">
        <v>12.59</v>
      </c>
      <c r="Y2" t="n">
        <v>2</v>
      </c>
      <c r="Z2" t="n">
        <v>10</v>
      </c>
      <c r="AA2" t="n">
        <v>438.60875110504</v>
      </c>
      <c r="AB2" t="n">
        <v>600.1238433143571</v>
      </c>
      <c r="AC2" t="n">
        <v>542.8488659875383</v>
      </c>
      <c r="AD2" t="n">
        <v>438608.75110504</v>
      </c>
      <c r="AE2" t="n">
        <v>600123.8433143571</v>
      </c>
      <c r="AF2" t="n">
        <v>2.573419823878529e-06</v>
      </c>
      <c r="AG2" t="n">
        <v>12</v>
      </c>
      <c r="AH2" t="n">
        <v>542848.8659875382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2.5196</v>
      </c>
      <c r="E3" t="n">
        <v>39.69</v>
      </c>
      <c r="F3" t="n">
        <v>34.21</v>
      </c>
      <c r="G3" t="n">
        <v>15.67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359.44</v>
      </c>
      <c r="Q3" t="n">
        <v>773.12</v>
      </c>
      <c r="R3" t="n">
        <v>272.11</v>
      </c>
      <c r="S3" t="n">
        <v>98.14</v>
      </c>
      <c r="T3" t="n">
        <v>82467.25999999999</v>
      </c>
      <c r="U3" t="n">
        <v>0.36</v>
      </c>
      <c r="V3" t="n">
        <v>0.75</v>
      </c>
      <c r="W3" t="n">
        <v>12.48</v>
      </c>
      <c r="X3" t="n">
        <v>4.94</v>
      </c>
      <c r="Y3" t="n">
        <v>2</v>
      </c>
      <c r="Z3" t="n">
        <v>10</v>
      </c>
      <c r="AA3" t="n">
        <v>282.7013741057182</v>
      </c>
      <c r="AB3" t="n">
        <v>386.8044919558473</v>
      </c>
      <c r="AC3" t="n">
        <v>349.8884141270946</v>
      </c>
      <c r="AD3" t="n">
        <v>282701.3741057182</v>
      </c>
      <c r="AE3" t="n">
        <v>386804.4919558473</v>
      </c>
      <c r="AF3" t="n">
        <v>3.388903250010109e-06</v>
      </c>
      <c r="AG3" t="n">
        <v>9</v>
      </c>
      <c r="AH3" t="n">
        <v>349888.4141270946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2.7353</v>
      </c>
      <c r="E4" t="n">
        <v>36.56</v>
      </c>
      <c r="F4" t="n">
        <v>32.33</v>
      </c>
      <c r="G4" t="n">
        <v>23.66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335.96</v>
      </c>
      <c r="Q4" t="n">
        <v>772.96</v>
      </c>
      <c r="R4" t="n">
        <v>209.53</v>
      </c>
      <c r="S4" t="n">
        <v>98.14</v>
      </c>
      <c r="T4" t="n">
        <v>51422.14</v>
      </c>
      <c r="U4" t="n">
        <v>0.47</v>
      </c>
      <c r="V4" t="n">
        <v>0.79</v>
      </c>
      <c r="W4" t="n">
        <v>12.4</v>
      </c>
      <c r="X4" t="n">
        <v>3.07</v>
      </c>
      <c r="Y4" t="n">
        <v>2</v>
      </c>
      <c r="Z4" t="n">
        <v>10</v>
      </c>
      <c r="AA4" t="n">
        <v>245.6774809954977</v>
      </c>
      <c r="AB4" t="n">
        <v>336.1467680233993</v>
      </c>
      <c r="AC4" t="n">
        <v>304.0653922682982</v>
      </c>
      <c r="AD4" t="n">
        <v>245677.4809954977</v>
      </c>
      <c r="AE4" t="n">
        <v>336146.7680233993</v>
      </c>
      <c r="AF4" t="n">
        <v>3.67902328137508e-06</v>
      </c>
      <c r="AG4" t="n">
        <v>8</v>
      </c>
      <c r="AH4" t="n">
        <v>304065.3922682982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2.849</v>
      </c>
      <c r="E5" t="n">
        <v>35.1</v>
      </c>
      <c r="F5" t="n">
        <v>31.46</v>
      </c>
      <c r="G5" t="n">
        <v>31.99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323.04</v>
      </c>
      <c r="Q5" t="n">
        <v>772.66</v>
      </c>
      <c r="R5" t="n">
        <v>180.54</v>
      </c>
      <c r="S5" t="n">
        <v>98.14</v>
      </c>
      <c r="T5" t="n">
        <v>37044.46</v>
      </c>
      <c r="U5" t="n">
        <v>0.54</v>
      </c>
      <c r="V5" t="n">
        <v>0.82</v>
      </c>
      <c r="W5" t="n">
        <v>12.36</v>
      </c>
      <c r="X5" t="n">
        <v>2.21</v>
      </c>
      <c r="Y5" t="n">
        <v>2</v>
      </c>
      <c r="Z5" t="n">
        <v>10</v>
      </c>
      <c r="AA5" t="n">
        <v>231.7284861189755</v>
      </c>
      <c r="AB5" t="n">
        <v>317.061137847129</v>
      </c>
      <c r="AC5" t="n">
        <v>286.8012678491949</v>
      </c>
      <c r="AD5" t="n">
        <v>231728.4861189755</v>
      </c>
      <c r="AE5" t="n">
        <v>317061.137847129</v>
      </c>
      <c r="AF5" t="n">
        <v>3.83195164283172e-06</v>
      </c>
      <c r="AG5" t="n">
        <v>8</v>
      </c>
      <c r="AH5" t="n">
        <v>286801.2678491949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2.9178</v>
      </c>
      <c r="E6" t="n">
        <v>34.27</v>
      </c>
      <c r="F6" t="n">
        <v>30.96</v>
      </c>
      <c r="G6" t="n">
        <v>40.39</v>
      </c>
      <c r="H6" t="n">
        <v>0.68</v>
      </c>
      <c r="I6" t="n">
        <v>46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313.82</v>
      </c>
      <c r="Q6" t="n">
        <v>772.4299999999999</v>
      </c>
      <c r="R6" t="n">
        <v>163.72</v>
      </c>
      <c r="S6" t="n">
        <v>98.14</v>
      </c>
      <c r="T6" t="n">
        <v>28696.01</v>
      </c>
      <c r="U6" t="n">
        <v>0.6</v>
      </c>
      <c r="V6" t="n">
        <v>0.83</v>
      </c>
      <c r="W6" t="n">
        <v>12.35</v>
      </c>
      <c r="X6" t="n">
        <v>1.71</v>
      </c>
      <c r="Y6" t="n">
        <v>2</v>
      </c>
      <c r="Z6" t="n">
        <v>10</v>
      </c>
      <c r="AA6" t="n">
        <v>223.175057143249</v>
      </c>
      <c r="AB6" t="n">
        <v>305.3579589718915</v>
      </c>
      <c r="AC6" t="n">
        <v>276.2150239402916</v>
      </c>
      <c r="AD6" t="n">
        <v>223175.057143249</v>
      </c>
      <c r="AE6" t="n">
        <v>305357.9589718916</v>
      </c>
      <c r="AF6" t="n">
        <v>3.924488769201261e-06</v>
      </c>
      <c r="AG6" t="n">
        <v>8</v>
      </c>
      <c r="AH6" t="n">
        <v>276215.0239402916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2.965</v>
      </c>
      <c r="E7" t="n">
        <v>33.73</v>
      </c>
      <c r="F7" t="n">
        <v>30.62</v>
      </c>
      <c r="G7" t="n">
        <v>48.35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306.04</v>
      </c>
      <c r="Q7" t="n">
        <v>772.3200000000001</v>
      </c>
      <c r="R7" t="n">
        <v>152.51</v>
      </c>
      <c r="S7" t="n">
        <v>98.14</v>
      </c>
      <c r="T7" t="n">
        <v>23132.02</v>
      </c>
      <c r="U7" t="n">
        <v>0.64</v>
      </c>
      <c r="V7" t="n">
        <v>0.84</v>
      </c>
      <c r="W7" t="n">
        <v>12.33</v>
      </c>
      <c r="X7" t="n">
        <v>1.37</v>
      </c>
      <c r="Y7" t="n">
        <v>2</v>
      </c>
      <c r="Z7" t="n">
        <v>10</v>
      </c>
      <c r="AA7" t="n">
        <v>216.8705741374206</v>
      </c>
      <c r="AB7" t="n">
        <v>296.7318871891611</v>
      </c>
      <c r="AC7" t="n">
        <v>268.4122123417345</v>
      </c>
      <c r="AD7" t="n">
        <v>216870.5741374206</v>
      </c>
      <c r="AE7" t="n">
        <v>296731.8871891611</v>
      </c>
      <c r="AF7" t="n">
        <v>3.987973541943155e-06</v>
      </c>
      <c r="AG7" t="n">
        <v>8</v>
      </c>
      <c r="AH7" t="n">
        <v>268412.2123417344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2.9977</v>
      </c>
      <c r="E8" t="n">
        <v>33.36</v>
      </c>
      <c r="F8" t="n">
        <v>30.41</v>
      </c>
      <c r="G8" t="n">
        <v>57.02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300.03</v>
      </c>
      <c r="Q8" t="n">
        <v>772.27</v>
      </c>
      <c r="R8" t="n">
        <v>145.48</v>
      </c>
      <c r="S8" t="n">
        <v>98.14</v>
      </c>
      <c r="T8" t="n">
        <v>19646.34</v>
      </c>
      <c r="U8" t="n">
        <v>0.67</v>
      </c>
      <c r="V8" t="n">
        <v>0.84</v>
      </c>
      <c r="W8" t="n">
        <v>12.32</v>
      </c>
      <c r="X8" t="n">
        <v>1.16</v>
      </c>
      <c r="Y8" t="n">
        <v>2</v>
      </c>
      <c r="Z8" t="n">
        <v>10</v>
      </c>
      <c r="AA8" t="n">
        <v>212.3500439740161</v>
      </c>
      <c r="AB8" t="n">
        <v>290.5466983878785</v>
      </c>
      <c r="AC8" t="n">
        <v>262.8173292786772</v>
      </c>
      <c r="AD8" t="n">
        <v>212350.0439740161</v>
      </c>
      <c r="AE8" t="n">
        <v>290546.6983878785</v>
      </c>
      <c r="AF8" t="n">
        <v>4.03195557729612e-06</v>
      </c>
      <c r="AG8" t="n">
        <v>8</v>
      </c>
      <c r="AH8" t="n">
        <v>262817.3292786772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3.0198</v>
      </c>
      <c r="E9" t="n">
        <v>33.11</v>
      </c>
      <c r="F9" t="n">
        <v>30.27</v>
      </c>
      <c r="G9" t="n">
        <v>64.86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294.37</v>
      </c>
      <c r="Q9" t="n">
        <v>772.3</v>
      </c>
      <c r="R9" t="n">
        <v>140.7</v>
      </c>
      <c r="S9" t="n">
        <v>98.14</v>
      </c>
      <c r="T9" t="n">
        <v>17276.59</v>
      </c>
      <c r="U9" t="n">
        <v>0.7</v>
      </c>
      <c r="V9" t="n">
        <v>0.85</v>
      </c>
      <c r="W9" t="n">
        <v>12.32</v>
      </c>
      <c r="X9" t="n">
        <v>1.02</v>
      </c>
      <c r="Y9" t="n">
        <v>2</v>
      </c>
      <c r="Z9" t="n">
        <v>10</v>
      </c>
      <c r="AA9" t="n">
        <v>208.6312137735112</v>
      </c>
      <c r="AB9" t="n">
        <v>285.4584308443407</v>
      </c>
      <c r="AC9" t="n">
        <v>258.2146788480648</v>
      </c>
      <c r="AD9" t="n">
        <v>208631.2137735112</v>
      </c>
      <c r="AE9" t="n">
        <v>285458.4308443407</v>
      </c>
      <c r="AF9" t="n">
        <v>4.061680439109592e-06</v>
      </c>
      <c r="AG9" t="n">
        <v>8</v>
      </c>
      <c r="AH9" t="n">
        <v>258214.6788480647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3.0431</v>
      </c>
      <c r="E10" t="n">
        <v>32.86</v>
      </c>
      <c r="F10" t="n">
        <v>30.12</v>
      </c>
      <c r="G10" t="n">
        <v>75.29000000000001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288.39</v>
      </c>
      <c r="Q10" t="n">
        <v>772.25</v>
      </c>
      <c r="R10" t="n">
        <v>135.47</v>
      </c>
      <c r="S10" t="n">
        <v>98.14</v>
      </c>
      <c r="T10" t="n">
        <v>14682.84</v>
      </c>
      <c r="U10" t="n">
        <v>0.72</v>
      </c>
      <c r="V10" t="n">
        <v>0.85</v>
      </c>
      <c r="W10" t="n">
        <v>12.31</v>
      </c>
      <c r="X10" t="n">
        <v>0.87</v>
      </c>
      <c r="Y10" t="n">
        <v>2</v>
      </c>
      <c r="Z10" t="n">
        <v>10</v>
      </c>
      <c r="AA10" t="n">
        <v>204.7621594053116</v>
      </c>
      <c r="AB10" t="n">
        <v>280.1646199671407</v>
      </c>
      <c r="AC10" t="n">
        <v>253.4261018510729</v>
      </c>
      <c r="AD10" t="n">
        <v>204762.1594053116</v>
      </c>
      <c r="AE10" t="n">
        <v>280164.6199671407</v>
      </c>
      <c r="AF10" t="n">
        <v>4.093019320569044e-06</v>
      </c>
      <c r="AG10" t="n">
        <v>8</v>
      </c>
      <c r="AH10" t="n">
        <v>253426.1018510729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3.0553</v>
      </c>
      <c r="E11" t="n">
        <v>32.73</v>
      </c>
      <c r="F11" t="n">
        <v>30.04</v>
      </c>
      <c r="G11" t="n">
        <v>81.92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283.03</v>
      </c>
      <c r="Q11" t="n">
        <v>772.24</v>
      </c>
      <c r="R11" t="n">
        <v>132.64</v>
      </c>
      <c r="S11" t="n">
        <v>98.14</v>
      </c>
      <c r="T11" t="n">
        <v>13277.43</v>
      </c>
      <c r="U11" t="n">
        <v>0.74</v>
      </c>
      <c r="V11" t="n">
        <v>0.85</v>
      </c>
      <c r="W11" t="n">
        <v>12.32</v>
      </c>
      <c r="X11" t="n">
        <v>0.79</v>
      </c>
      <c r="Y11" t="n">
        <v>2</v>
      </c>
      <c r="Z11" t="n">
        <v>10</v>
      </c>
      <c r="AA11" t="n">
        <v>201.7666816860291</v>
      </c>
      <c r="AB11" t="n">
        <v>276.0660752004703</v>
      </c>
      <c r="AC11" t="n">
        <v>249.7187164445884</v>
      </c>
      <c r="AD11" t="n">
        <v>201766.6816860291</v>
      </c>
      <c r="AE11" t="n">
        <v>276066.0752004703</v>
      </c>
      <c r="AF11" t="n">
        <v>4.109428520303178e-06</v>
      </c>
      <c r="AG11" t="n">
        <v>8</v>
      </c>
      <c r="AH11" t="n">
        <v>249718.7164445884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3.0669</v>
      </c>
      <c r="E12" t="n">
        <v>32.61</v>
      </c>
      <c r="F12" t="n">
        <v>29.96</v>
      </c>
      <c r="G12" t="n">
        <v>89.89</v>
      </c>
      <c r="H12" t="n">
        <v>1.41</v>
      </c>
      <c r="I12" t="n">
        <v>20</v>
      </c>
      <c r="J12" t="n">
        <v>137.96</v>
      </c>
      <c r="K12" t="n">
        <v>45</v>
      </c>
      <c r="L12" t="n">
        <v>11</v>
      </c>
      <c r="M12" t="n">
        <v>18</v>
      </c>
      <c r="N12" t="n">
        <v>21.96</v>
      </c>
      <c r="O12" t="n">
        <v>17249.3</v>
      </c>
      <c r="P12" t="n">
        <v>278.17</v>
      </c>
      <c r="Q12" t="n">
        <v>772.24</v>
      </c>
      <c r="R12" t="n">
        <v>130.59</v>
      </c>
      <c r="S12" t="n">
        <v>98.14</v>
      </c>
      <c r="T12" t="n">
        <v>12263.74</v>
      </c>
      <c r="U12" t="n">
        <v>0.75</v>
      </c>
      <c r="V12" t="n">
        <v>0.86</v>
      </c>
      <c r="W12" t="n">
        <v>12.3</v>
      </c>
      <c r="X12" t="n">
        <v>0.71</v>
      </c>
      <c r="Y12" t="n">
        <v>2</v>
      </c>
      <c r="Z12" t="n">
        <v>10</v>
      </c>
      <c r="AA12" t="n">
        <v>199.0436568423455</v>
      </c>
      <c r="AB12" t="n">
        <v>272.3403124779666</v>
      </c>
      <c r="AC12" t="n">
        <v>246.3485352871784</v>
      </c>
      <c r="AD12" t="n">
        <v>199043.6568423455</v>
      </c>
      <c r="AE12" t="n">
        <v>272340.3124779665</v>
      </c>
      <c r="AF12" t="n">
        <v>4.125030710214321e-06</v>
      </c>
      <c r="AG12" t="n">
        <v>8</v>
      </c>
      <c r="AH12" t="n">
        <v>246348.5352871784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3.0785</v>
      </c>
      <c r="E13" t="n">
        <v>32.48</v>
      </c>
      <c r="F13" t="n">
        <v>29.89</v>
      </c>
      <c r="G13" t="n">
        <v>99.64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272.97</v>
      </c>
      <c r="Q13" t="n">
        <v>772.1</v>
      </c>
      <c r="R13" t="n">
        <v>128.2</v>
      </c>
      <c r="S13" t="n">
        <v>98.14</v>
      </c>
      <c r="T13" t="n">
        <v>11077.43</v>
      </c>
      <c r="U13" t="n">
        <v>0.77</v>
      </c>
      <c r="V13" t="n">
        <v>0.86</v>
      </c>
      <c r="W13" t="n">
        <v>12.3</v>
      </c>
      <c r="X13" t="n">
        <v>0.64</v>
      </c>
      <c r="Y13" t="n">
        <v>2</v>
      </c>
      <c r="Z13" t="n">
        <v>10</v>
      </c>
      <c r="AA13" t="n">
        <v>196.1955381422265</v>
      </c>
      <c r="AB13" t="n">
        <v>268.4433908223367</v>
      </c>
      <c r="AC13" t="n">
        <v>242.8235303649967</v>
      </c>
      <c r="AD13" t="n">
        <v>196195.5381422265</v>
      </c>
      <c r="AE13" t="n">
        <v>268443.3908223367</v>
      </c>
      <c r="AF13" t="n">
        <v>4.140632900125465e-06</v>
      </c>
      <c r="AG13" t="n">
        <v>8</v>
      </c>
      <c r="AH13" t="n">
        <v>242823.5303649967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3.0925</v>
      </c>
      <c r="E14" t="n">
        <v>32.34</v>
      </c>
      <c r="F14" t="n">
        <v>29.79</v>
      </c>
      <c r="G14" t="n">
        <v>111.73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266.45</v>
      </c>
      <c r="Q14" t="n">
        <v>772.22</v>
      </c>
      <c r="R14" t="n">
        <v>125.02</v>
      </c>
      <c r="S14" t="n">
        <v>98.14</v>
      </c>
      <c r="T14" t="n">
        <v>9499.16</v>
      </c>
      <c r="U14" t="n">
        <v>0.78</v>
      </c>
      <c r="V14" t="n">
        <v>0.86</v>
      </c>
      <c r="W14" t="n">
        <v>12.3</v>
      </c>
      <c r="X14" t="n">
        <v>0.55</v>
      </c>
      <c r="Y14" t="n">
        <v>2</v>
      </c>
      <c r="Z14" t="n">
        <v>10</v>
      </c>
      <c r="AA14" t="n">
        <v>192.672033678953</v>
      </c>
      <c r="AB14" t="n">
        <v>263.6223765696422</v>
      </c>
      <c r="AC14" t="n">
        <v>238.4626269462419</v>
      </c>
      <c r="AD14" t="n">
        <v>192672.033678953</v>
      </c>
      <c r="AE14" t="n">
        <v>263622.3765696422</v>
      </c>
      <c r="AF14" t="n">
        <v>4.159463129328569e-06</v>
      </c>
      <c r="AG14" t="n">
        <v>8</v>
      </c>
      <c r="AH14" t="n">
        <v>238462.6269462419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3.0985</v>
      </c>
      <c r="E15" t="n">
        <v>32.27</v>
      </c>
      <c r="F15" t="n">
        <v>29.76</v>
      </c>
      <c r="G15" t="n">
        <v>119.03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263.12</v>
      </c>
      <c r="Q15" t="n">
        <v>772.14</v>
      </c>
      <c r="R15" t="n">
        <v>123.74</v>
      </c>
      <c r="S15" t="n">
        <v>98.14</v>
      </c>
      <c r="T15" t="n">
        <v>8860.91</v>
      </c>
      <c r="U15" t="n">
        <v>0.79</v>
      </c>
      <c r="V15" t="n">
        <v>0.86</v>
      </c>
      <c r="W15" t="n">
        <v>12.3</v>
      </c>
      <c r="X15" t="n">
        <v>0.51</v>
      </c>
      <c r="Y15" t="n">
        <v>2</v>
      </c>
      <c r="Z15" t="n">
        <v>10</v>
      </c>
      <c r="AA15" t="n">
        <v>190.9424159448398</v>
      </c>
      <c r="AB15" t="n">
        <v>261.2558372804806</v>
      </c>
      <c r="AC15" t="n">
        <v>236.3219468453783</v>
      </c>
      <c r="AD15" t="n">
        <v>190942.4159448398</v>
      </c>
      <c r="AE15" t="n">
        <v>261255.8372804806</v>
      </c>
      <c r="AF15" t="n">
        <v>4.167533227558472e-06</v>
      </c>
      <c r="AG15" t="n">
        <v>8</v>
      </c>
      <c r="AH15" t="n">
        <v>236321.9468453783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3.1025</v>
      </c>
      <c r="E16" t="n">
        <v>32.23</v>
      </c>
      <c r="F16" t="n">
        <v>29.74</v>
      </c>
      <c r="G16" t="n">
        <v>127.47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260.91</v>
      </c>
      <c r="Q16" t="n">
        <v>772.21</v>
      </c>
      <c r="R16" t="n">
        <v>122.85</v>
      </c>
      <c r="S16" t="n">
        <v>98.14</v>
      </c>
      <c r="T16" t="n">
        <v>8424.879999999999</v>
      </c>
      <c r="U16" t="n">
        <v>0.8</v>
      </c>
      <c r="V16" t="n">
        <v>0.86</v>
      </c>
      <c r="W16" t="n">
        <v>12.3</v>
      </c>
      <c r="X16" t="n">
        <v>0.5</v>
      </c>
      <c r="Y16" t="n">
        <v>2</v>
      </c>
      <c r="Z16" t="n">
        <v>10</v>
      </c>
      <c r="AA16" t="n">
        <v>182.2694925167089</v>
      </c>
      <c r="AB16" t="n">
        <v>249.3891608237404</v>
      </c>
      <c r="AC16" t="n">
        <v>225.5878093346806</v>
      </c>
      <c r="AD16" t="n">
        <v>182269.4925167089</v>
      </c>
      <c r="AE16" t="n">
        <v>249389.1608237404</v>
      </c>
      <c r="AF16" t="n">
        <v>4.172913293045072e-06</v>
      </c>
      <c r="AG16" t="n">
        <v>7</v>
      </c>
      <c r="AH16" t="n">
        <v>225587.8093346806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3.1023</v>
      </c>
      <c r="E17" t="n">
        <v>32.23</v>
      </c>
      <c r="F17" t="n">
        <v>29.74</v>
      </c>
      <c r="G17" t="n">
        <v>127.47</v>
      </c>
      <c r="H17" t="n">
        <v>1.96</v>
      </c>
      <c r="I17" t="n">
        <v>14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263.15</v>
      </c>
      <c r="Q17" t="n">
        <v>772.29</v>
      </c>
      <c r="R17" t="n">
        <v>122.85</v>
      </c>
      <c r="S17" t="n">
        <v>98.14</v>
      </c>
      <c r="T17" t="n">
        <v>8424.879999999999</v>
      </c>
      <c r="U17" t="n">
        <v>0.8</v>
      </c>
      <c r="V17" t="n">
        <v>0.86</v>
      </c>
      <c r="W17" t="n">
        <v>12.31</v>
      </c>
      <c r="X17" t="n">
        <v>0.5</v>
      </c>
      <c r="Y17" t="n">
        <v>2</v>
      </c>
      <c r="Z17" t="n">
        <v>10</v>
      </c>
      <c r="AA17" t="n">
        <v>183.2600863106239</v>
      </c>
      <c r="AB17" t="n">
        <v>250.744534954488</v>
      </c>
      <c r="AC17" t="n">
        <v>226.8138284606697</v>
      </c>
      <c r="AD17" t="n">
        <v>183260.0863106239</v>
      </c>
      <c r="AE17" t="n">
        <v>250744.534954488</v>
      </c>
      <c r="AF17" t="n">
        <v>4.172644289770742e-06</v>
      </c>
      <c r="AG17" t="n">
        <v>7</v>
      </c>
      <c r="AH17" t="n">
        <v>226813.8284606697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2024-09-25T23:11:06Z</dcterms:created>
  <dcterms:modified xmlns:dcterms="http://purl.org/dc/terms/" xmlns:xsi="http://www.w3.org/2001/XMLSchema-instance" xsi:type="dcterms:W3CDTF">2024-09-25T23:11:06Z</dcterms:modified>
</cp:coreProperties>
</file>