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xVal>
          <yVal>
            <numRef>
              <f>gráficos!$B$7:$B$228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  <c r="AA2" t="n">
        <v>1608.751721674843</v>
      </c>
      <c r="AB2" t="n">
        <v>2201.165078712449</v>
      </c>
      <c r="AC2" t="n">
        <v>1991.088972954723</v>
      </c>
      <c r="AD2" t="n">
        <v>1608751.721674843</v>
      </c>
      <c r="AE2" t="n">
        <v>2201165.078712449</v>
      </c>
      <c r="AF2" t="n">
        <v>1.007853602644379e-06</v>
      </c>
      <c r="AG2" t="n">
        <v>29</v>
      </c>
      <c r="AH2" t="n">
        <v>1991088.972954724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  <c r="AA3" t="n">
        <v>947.3022669877352</v>
      </c>
      <c r="AB3" t="n">
        <v>1296.140753719106</v>
      </c>
      <c r="AC3" t="n">
        <v>1172.438899329127</v>
      </c>
      <c r="AD3" t="n">
        <v>947302.2669877352</v>
      </c>
      <c r="AE3" t="n">
        <v>1296140.753719106</v>
      </c>
      <c r="AF3" t="n">
        <v>1.427528587706327e-06</v>
      </c>
      <c r="AG3" t="n">
        <v>20</v>
      </c>
      <c r="AH3" t="n">
        <v>1172438.899329127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  <c r="AA4" t="n">
        <v>806.8234500087982</v>
      </c>
      <c r="AB4" t="n">
        <v>1103.931438840516</v>
      </c>
      <c r="AC4" t="n">
        <v>998.5737716950821</v>
      </c>
      <c r="AD4" t="n">
        <v>806823.4500087982</v>
      </c>
      <c r="AE4" t="n">
        <v>1103931.438840516</v>
      </c>
      <c r="AF4" t="n">
        <v>1.592053559904945e-06</v>
      </c>
      <c r="AG4" t="n">
        <v>18</v>
      </c>
      <c r="AH4" t="n">
        <v>998573.7716950821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  <c r="AA5" t="n">
        <v>741.6235266370525</v>
      </c>
      <c r="AB5" t="n">
        <v>1014.722027265682</v>
      </c>
      <c r="AC5" t="n">
        <v>917.8783811547545</v>
      </c>
      <c r="AD5" t="n">
        <v>741623.5266370524</v>
      </c>
      <c r="AE5" t="n">
        <v>1014722.027265682</v>
      </c>
      <c r="AF5" t="n">
        <v>1.683046995043903e-06</v>
      </c>
      <c r="AG5" t="n">
        <v>17</v>
      </c>
      <c r="AH5" t="n">
        <v>917878.3811547545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  <c r="AA6" t="n">
        <v>708.8227561356276</v>
      </c>
      <c r="AB6" t="n">
        <v>969.842565997767</v>
      </c>
      <c r="AC6" t="n">
        <v>877.2821526815299</v>
      </c>
      <c r="AD6" t="n">
        <v>708822.7561356276</v>
      </c>
      <c r="AE6" t="n">
        <v>969842.565997767</v>
      </c>
      <c r="AF6" t="n">
        <v>1.739337670708813e-06</v>
      </c>
      <c r="AG6" t="n">
        <v>17</v>
      </c>
      <c r="AH6" t="n">
        <v>877282.1526815299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  <c r="AA7" t="n">
        <v>679.4471892624434</v>
      </c>
      <c r="AB7" t="n">
        <v>929.6496194433303</v>
      </c>
      <c r="AC7" t="n">
        <v>840.9251645350938</v>
      </c>
      <c r="AD7" t="n">
        <v>679447.1892624435</v>
      </c>
      <c r="AE7" t="n">
        <v>929649.6194433302</v>
      </c>
      <c r="AF7" t="n">
        <v>1.777061264871685e-06</v>
      </c>
      <c r="AG7" t="n">
        <v>16</v>
      </c>
      <c r="AH7" t="n">
        <v>840925.1645350938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  <c r="AA8" t="n">
        <v>662.044352894115</v>
      </c>
      <c r="AB8" t="n">
        <v>905.8382909652283</v>
      </c>
      <c r="AC8" t="n">
        <v>819.3863558275325</v>
      </c>
      <c r="AD8" t="n">
        <v>662044.352894115</v>
      </c>
      <c r="AE8" t="n">
        <v>905838.2909652283</v>
      </c>
      <c r="AF8" t="n">
        <v>1.807269611759922e-06</v>
      </c>
      <c r="AG8" t="n">
        <v>16</v>
      </c>
      <c r="AH8" t="n">
        <v>819386.3558275325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  <c r="AA9" t="n">
        <v>649.4975112612674</v>
      </c>
      <c r="AB9" t="n">
        <v>888.6711487155794</v>
      </c>
      <c r="AC9" t="n">
        <v>803.8576215399546</v>
      </c>
      <c r="AD9" t="n">
        <v>649497.5112612674</v>
      </c>
      <c r="AE9" t="n">
        <v>888671.1487155794</v>
      </c>
      <c r="AF9" t="n">
        <v>1.828120739002291e-06</v>
      </c>
      <c r="AG9" t="n">
        <v>16</v>
      </c>
      <c r="AH9" t="n">
        <v>803857.6215399546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  <c r="AA10" t="n">
        <v>640.0254580378406</v>
      </c>
      <c r="AB10" t="n">
        <v>875.7110676177911</v>
      </c>
      <c r="AC10" t="n">
        <v>792.134432392551</v>
      </c>
      <c r="AD10" t="n">
        <v>640025.4580378407</v>
      </c>
      <c r="AE10" t="n">
        <v>875711.067617791</v>
      </c>
      <c r="AF10" t="n">
        <v>1.843593306920656e-06</v>
      </c>
      <c r="AG10" t="n">
        <v>16</v>
      </c>
      <c r="AH10" t="n">
        <v>792134.4323925511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  <c r="AA11" t="n">
        <v>631.1318818485622</v>
      </c>
      <c r="AB11" t="n">
        <v>863.5424843187297</v>
      </c>
      <c r="AC11" t="n">
        <v>781.1272016048384</v>
      </c>
      <c r="AD11" t="n">
        <v>631131.8818485622</v>
      </c>
      <c r="AE11" t="n">
        <v>863542.4843187297</v>
      </c>
      <c r="AF11" t="n">
        <v>1.856118719045047e-06</v>
      </c>
      <c r="AG11" t="n">
        <v>16</v>
      </c>
      <c r="AH11" t="n">
        <v>781127.2016048385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  <c r="AA12" t="n">
        <v>622.5785324792324</v>
      </c>
      <c r="AB12" t="n">
        <v>851.8394143644706</v>
      </c>
      <c r="AC12" t="n">
        <v>770.5410562216518</v>
      </c>
      <c r="AD12" t="n">
        <v>622578.5324792324</v>
      </c>
      <c r="AE12" t="n">
        <v>851839.4143644706</v>
      </c>
      <c r="AF12" t="n">
        <v>1.86842309448489e-06</v>
      </c>
      <c r="AG12" t="n">
        <v>16</v>
      </c>
      <c r="AH12" t="n">
        <v>770541.0562216518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  <c r="AA13" t="n">
        <v>616.8194535546625</v>
      </c>
      <c r="AB13" t="n">
        <v>843.9595885072432</v>
      </c>
      <c r="AC13" t="n">
        <v>763.4132698848331</v>
      </c>
      <c r="AD13" t="n">
        <v>616819.4535546624</v>
      </c>
      <c r="AE13" t="n">
        <v>843959.5885072432</v>
      </c>
      <c r="AF13" t="n">
        <v>1.875054195021332e-06</v>
      </c>
      <c r="AG13" t="n">
        <v>16</v>
      </c>
      <c r="AH13" t="n">
        <v>763413.2698848331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  <c r="AA14" t="n">
        <v>609.0622110145002</v>
      </c>
      <c r="AB14" t="n">
        <v>833.3457870384055</v>
      </c>
      <c r="AC14" t="n">
        <v>753.8124347316175</v>
      </c>
      <c r="AD14" t="n">
        <v>609062.2110145002</v>
      </c>
      <c r="AE14" t="n">
        <v>833345.7870384055</v>
      </c>
      <c r="AF14" t="n">
        <v>1.885516598089941e-06</v>
      </c>
      <c r="AG14" t="n">
        <v>16</v>
      </c>
      <c r="AH14" t="n">
        <v>753812.4347316175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  <c r="AA15" t="n">
        <v>603.6130930883203</v>
      </c>
      <c r="AB15" t="n">
        <v>825.89006349369</v>
      </c>
      <c r="AC15" t="n">
        <v>747.0682749778356</v>
      </c>
      <c r="AD15" t="n">
        <v>603613.0930883203</v>
      </c>
      <c r="AE15" t="n">
        <v>825890.06349369</v>
      </c>
      <c r="AF15" t="n">
        <v>1.891337230783041e-06</v>
      </c>
      <c r="AG15" t="n">
        <v>16</v>
      </c>
      <c r="AH15" t="n">
        <v>747068.2749778356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  <c r="AA16" t="n">
        <v>589.8774485437777</v>
      </c>
      <c r="AB16" t="n">
        <v>807.0963486539769</v>
      </c>
      <c r="AC16" t="n">
        <v>730.0682059052804</v>
      </c>
      <c r="AD16" t="n">
        <v>589877.4485437777</v>
      </c>
      <c r="AE16" t="n">
        <v>807096.3486539768</v>
      </c>
      <c r="AF16" t="n">
        <v>1.898042010214332e-06</v>
      </c>
      <c r="AG16" t="n">
        <v>15</v>
      </c>
      <c r="AH16" t="n">
        <v>730068.2059052803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  <c r="AA17" t="n">
        <v>584.7910099345769</v>
      </c>
      <c r="AB17" t="n">
        <v>800.136858951034</v>
      </c>
      <c r="AC17" t="n">
        <v>723.7729201318814</v>
      </c>
      <c r="AD17" t="n">
        <v>584791.0099345769</v>
      </c>
      <c r="AE17" t="n">
        <v>800136.858951034</v>
      </c>
      <c r="AF17" t="n">
        <v>1.901504918272252e-06</v>
      </c>
      <c r="AG17" t="n">
        <v>15</v>
      </c>
      <c r="AH17" t="n">
        <v>723772.9201318814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  <c r="AA18" t="n">
        <v>578.211524871921</v>
      </c>
      <c r="AB18" t="n">
        <v>791.1345172219133</v>
      </c>
      <c r="AC18" t="n">
        <v>715.6297492625218</v>
      </c>
      <c r="AD18" t="n">
        <v>578211.5248719211</v>
      </c>
      <c r="AE18" t="n">
        <v>791134.5172219132</v>
      </c>
      <c r="AF18" t="n">
        <v>1.90857809217779e-06</v>
      </c>
      <c r="AG18" t="n">
        <v>15</v>
      </c>
      <c r="AH18" t="n">
        <v>715629.7492625219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  <c r="AA19" t="n">
        <v>574.2112019769705</v>
      </c>
      <c r="AB19" t="n">
        <v>785.6610989552513</v>
      </c>
      <c r="AC19" t="n">
        <v>710.6787063532394</v>
      </c>
      <c r="AD19" t="n">
        <v>574211.2019769705</v>
      </c>
      <c r="AE19" t="n">
        <v>785661.0989552513</v>
      </c>
      <c r="AF19" t="n">
        <v>1.911156853497518e-06</v>
      </c>
      <c r="AG19" t="n">
        <v>15</v>
      </c>
      <c r="AH19" t="n">
        <v>710678.7063532394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  <c r="AA20" t="n">
        <v>569.5881623958851</v>
      </c>
      <c r="AB20" t="n">
        <v>779.3356522462983</v>
      </c>
      <c r="AC20" t="n">
        <v>704.9569514003684</v>
      </c>
      <c r="AD20" t="n">
        <v>569588.1623958851</v>
      </c>
      <c r="AE20" t="n">
        <v>779335.6522462983</v>
      </c>
      <c r="AF20" t="n">
        <v>1.914619761555438e-06</v>
      </c>
      <c r="AG20" t="n">
        <v>15</v>
      </c>
      <c r="AH20" t="n">
        <v>704956.9514003685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564.4673066516923</v>
      </c>
      <c r="AB21" t="n">
        <v>772.3290715008825</v>
      </c>
      <c r="AC21" t="n">
        <v>698.6190688874973</v>
      </c>
      <c r="AD21" t="n">
        <v>564467.3066516923</v>
      </c>
      <c r="AE21" t="n">
        <v>772329.0715008825</v>
      </c>
      <c r="AF21" t="n">
        <v>1.918672100772153e-06</v>
      </c>
      <c r="AG21" t="n">
        <v>15</v>
      </c>
      <c r="AH21" t="n">
        <v>698619.0688874973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  <c r="AA22" t="n">
        <v>559.7675676606356</v>
      </c>
      <c r="AB22" t="n">
        <v>765.8986812754677</v>
      </c>
      <c r="AC22" t="n">
        <v>692.8023860800868</v>
      </c>
      <c r="AD22" t="n">
        <v>559767.5676606356</v>
      </c>
      <c r="AE22" t="n">
        <v>765898.6812754676</v>
      </c>
      <c r="AF22" t="n">
        <v>1.921398219881579e-06</v>
      </c>
      <c r="AG22" t="n">
        <v>15</v>
      </c>
      <c r="AH22" t="n">
        <v>692802.3860800868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  <c r="AA23" t="n">
        <v>554.495904935611</v>
      </c>
      <c r="AB23" t="n">
        <v>758.6857597657435</v>
      </c>
      <c r="AC23" t="n">
        <v>686.2778556758517</v>
      </c>
      <c r="AD23" t="n">
        <v>554495.9049356109</v>
      </c>
      <c r="AE23" t="n">
        <v>758685.7597657435</v>
      </c>
      <c r="AF23" t="n">
        <v>1.925155843518896e-06</v>
      </c>
      <c r="AG23" t="n">
        <v>15</v>
      </c>
      <c r="AH23" t="n">
        <v>686277.8556758517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  <c r="AA24" t="n">
        <v>549.7828702988978</v>
      </c>
      <c r="AB24" t="n">
        <v>752.2371778513789</v>
      </c>
      <c r="AC24" t="n">
        <v>680.4447173687525</v>
      </c>
      <c r="AD24" t="n">
        <v>549782.8702988978</v>
      </c>
      <c r="AE24" t="n">
        <v>752237.1778513789</v>
      </c>
      <c r="AF24" t="n">
        <v>1.925450559098294e-06</v>
      </c>
      <c r="AG24" t="n">
        <v>15</v>
      </c>
      <c r="AH24" t="n">
        <v>680444.7173687526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  <c r="AA25" t="n">
        <v>547.064090479483</v>
      </c>
      <c r="AB25" t="n">
        <v>748.5172233583552</v>
      </c>
      <c r="AC25" t="n">
        <v>677.079790111554</v>
      </c>
      <c r="AD25" t="n">
        <v>547064.090479483</v>
      </c>
      <c r="AE25" t="n">
        <v>748517.2233583552</v>
      </c>
      <c r="AF25" t="n">
        <v>1.928471393787118e-06</v>
      </c>
      <c r="AG25" t="n">
        <v>15</v>
      </c>
      <c r="AH25" t="n">
        <v>677079.790111554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  <c r="AA26" t="n">
        <v>547.7113455729329</v>
      </c>
      <c r="AB26" t="n">
        <v>749.402826332093</v>
      </c>
      <c r="AC26" t="n">
        <v>677.8808723804299</v>
      </c>
      <c r="AD26" t="n">
        <v>547711.345572933</v>
      </c>
      <c r="AE26" t="n">
        <v>749402.826332093</v>
      </c>
      <c r="AF26" t="n">
        <v>1.927955641523172e-06</v>
      </c>
      <c r="AG26" t="n">
        <v>15</v>
      </c>
      <c r="AH26" t="n">
        <v>677880.8723804299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  <c r="AA27" t="n">
        <v>550.1322935822923</v>
      </c>
      <c r="AB27" t="n">
        <v>752.7152742031866</v>
      </c>
      <c r="AC27" t="n">
        <v>680.8771848757561</v>
      </c>
      <c r="AD27" t="n">
        <v>550132.2935822923</v>
      </c>
      <c r="AE27" t="n">
        <v>752715.2742031866</v>
      </c>
      <c r="AF27" t="n">
        <v>1.928029320418021e-06</v>
      </c>
      <c r="AG27" t="n">
        <v>15</v>
      </c>
      <c r="AH27" t="n">
        <v>680877.1848757562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1.5653</v>
      </c>
      <c r="E2" t="n">
        <v>63.89</v>
      </c>
      <c r="F2" t="n">
        <v>47.67</v>
      </c>
      <c r="G2" t="n">
        <v>6.64</v>
      </c>
      <c r="H2" t="n">
        <v>0.11</v>
      </c>
      <c r="I2" t="n">
        <v>431</v>
      </c>
      <c r="J2" t="n">
        <v>159.12</v>
      </c>
      <c r="K2" t="n">
        <v>50.28</v>
      </c>
      <c r="L2" t="n">
        <v>1</v>
      </c>
      <c r="M2" t="n">
        <v>429</v>
      </c>
      <c r="N2" t="n">
        <v>27.84</v>
      </c>
      <c r="O2" t="n">
        <v>19859.16</v>
      </c>
      <c r="P2" t="n">
        <v>596.86</v>
      </c>
      <c r="Q2" t="n">
        <v>1239.14</v>
      </c>
      <c r="R2" t="n">
        <v>513.8099999999999</v>
      </c>
      <c r="S2" t="n">
        <v>94.92</v>
      </c>
      <c r="T2" t="n">
        <v>206540.91</v>
      </c>
      <c r="U2" t="n">
        <v>0.18</v>
      </c>
      <c r="V2" t="n">
        <v>0.64</v>
      </c>
      <c r="W2" t="n">
        <v>21.38</v>
      </c>
      <c r="X2" t="n">
        <v>12.8</v>
      </c>
      <c r="Y2" t="n">
        <v>4</v>
      </c>
      <c r="Z2" t="n">
        <v>10</v>
      </c>
      <c r="AA2" t="n">
        <v>1201.236045892497</v>
      </c>
      <c r="AB2" t="n">
        <v>1643.584152784274</v>
      </c>
      <c r="AC2" t="n">
        <v>1486.722788027389</v>
      </c>
      <c r="AD2" t="n">
        <v>1201236.045892497</v>
      </c>
      <c r="AE2" t="n">
        <v>1643584.152784274</v>
      </c>
      <c r="AF2" t="n">
        <v>1.167406461370482e-06</v>
      </c>
      <c r="AG2" t="n">
        <v>25</v>
      </c>
      <c r="AH2" t="n">
        <v>1486722.788027389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2.0784</v>
      </c>
      <c r="E3" t="n">
        <v>48.11</v>
      </c>
      <c r="F3" t="n">
        <v>39.99</v>
      </c>
      <c r="G3" t="n">
        <v>13.33</v>
      </c>
      <c r="H3" t="n">
        <v>0.22</v>
      </c>
      <c r="I3" t="n">
        <v>180</v>
      </c>
      <c r="J3" t="n">
        <v>160.54</v>
      </c>
      <c r="K3" t="n">
        <v>50.28</v>
      </c>
      <c r="L3" t="n">
        <v>2</v>
      </c>
      <c r="M3" t="n">
        <v>178</v>
      </c>
      <c r="N3" t="n">
        <v>28.26</v>
      </c>
      <c r="O3" t="n">
        <v>20034.4</v>
      </c>
      <c r="P3" t="n">
        <v>497.7</v>
      </c>
      <c r="Q3" t="n">
        <v>1233.95</v>
      </c>
      <c r="R3" t="n">
        <v>266.06</v>
      </c>
      <c r="S3" t="n">
        <v>94.92</v>
      </c>
      <c r="T3" t="n">
        <v>83924.35000000001</v>
      </c>
      <c r="U3" t="n">
        <v>0.36</v>
      </c>
      <c r="V3" t="n">
        <v>0.76</v>
      </c>
      <c r="W3" t="n">
        <v>20.93</v>
      </c>
      <c r="X3" t="n">
        <v>5.18</v>
      </c>
      <c r="Y3" t="n">
        <v>4</v>
      </c>
      <c r="Z3" t="n">
        <v>10</v>
      </c>
      <c r="AA3" t="n">
        <v>780.4186449087052</v>
      </c>
      <c r="AB3" t="n">
        <v>1067.803219604782</v>
      </c>
      <c r="AC3" t="n">
        <v>965.8935789969324</v>
      </c>
      <c r="AD3" t="n">
        <v>780418.6449087053</v>
      </c>
      <c r="AE3" t="n">
        <v>1067803.219604783</v>
      </c>
      <c r="AF3" t="n">
        <v>1.550078316816208e-06</v>
      </c>
      <c r="AG3" t="n">
        <v>19</v>
      </c>
      <c r="AH3" t="n">
        <v>965893.5789969325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2.2691</v>
      </c>
      <c r="E4" t="n">
        <v>44.07</v>
      </c>
      <c r="F4" t="n">
        <v>38.07</v>
      </c>
      <c r="G4" t="n">
        <v>20.04</v>
      </c>
      <c r="H4" t="n">
        <v>0.33</v>
      </c>
      <c r="I4" t="n">
        <v>114</v>
      </c>
      <c r="J4" t="n">
        <v>161.97</v>
      </c>
      <c r="K4" t="n">
        <v>50.28</v>
      </c>
      <c r="L4" t="n">
        <v>3</v>
      </c>
      <c r="M4" t="n">
        <v>112</v>
      </c>
      <c r="N4" t="n">
        <v>28.69</v>
      </c>
      <c r="O4" t="n">
        <v>20210.21</v>
      </c>
      <c r="P4" t="n">
        <v>469.49</v>
      </c>
      <c r="Q4" t="n">
        <v>1232.89</v>
      </c>
      <c r="R4" t="n">
        <v>203.26</v>
      </c>
      <c r="S4" t="n">
        <v>94.92</v>
      </c>
      <c r="T4" t="n">
        <v>52855.2</v>
      </c>
      <c r="U4" t="n">
        <v>0.47</v>
      </c>
      <c r="V4" t="n">
        <v>0.8</v>
      </c>
      <c r="W4" t="n">
        <v>20.84</v>
      </c>
      <c r="X4" t="n">
        <v>3.27</v>
      </c>
      <c r="Y4" t="n">
        <v>4</v>
      </c>
      <c r="Z4" t="n">
        <v>10</v>
      </c>
      <c r="AA4" t="n">
        <v>687.0208089169647</v>
      </c>
      <c r="AB4" t="n">
        <v>940.0121799791636</v>
      </c>
      <c r="AC4" t="n">
        <v>850.2987368373323</v>
      </c>
      <c r="AD4" t="n">
        <v>687020.8089169647</v>
      </c>
      <c r="AE4" t="n">
        <v>940012.1799791637</v>
      </c>
      <c r="AF4" t="n">
        <v>1.69230307384895e-06</v>
      </c>
      <c r="AG4" t="n">
        <v>18</v>
      </c>
      <c r="AH4" t="n">
        <v>850298.7368373323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2.3722</v>
      </c>
      <c r="E5" t="n">
        <v>42.15</v>
      </c>
      <c r="F5" t="n">
        <v>37.16</v>
      </c>
      <c r="G5" t="n">
        <v>26.86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81</v>
      </c>
      <c r="N5" t="n">
        <v>29.12</v>
      </c>
      <c r="O5" t="n">
        <v>20386.62</v>
      </c>
      <c r="P5" t="n">
        <v>453.46</v>
      </c>
      <c r="Q5" t="n">
        <v>1232.38</v>
      </c>
      <c r="R5" t="n">
        <v>174.38</v>
      </c>
      <c r="S5" t="n">
        <v>94.92</v>
      </c>
      <c r="T5" t="n">
        <v>38565.77</v>
      </c>
      <c r="U5" t="n">
        <v>0.54</v>
      </c>
      <c r="V5" t="n">
        <v>0.82</v>
      </c>
      <c r="W5" t="n">
        <v>20.77</v>
      </c>
      <c r="X5" t="n">
        <v>2.36</v>
      </c>
      <c r="Y5" t="n">
        <v>4</v>
      </c>
      <c r="Z5" t="n">
        <v>10</v>
      </c>
      <c r="AA5" t="n">
        <v>638.1268795530736</v>
      </c>
      <c r="AB5" t="n">
        <v>873.1133487755616</v>
      </c>
      <c r="AC5" t="n">
        <v>789.7846361907026</v>
      </c>
      <c r="AD5" t="n">
        <v>638126.8795530737</v>
      </c>
      <c r="AE5" t="n">
        <v>873113.3487755615</v>
      </c>
      <c r="AF5" t="n">
        <v>1.769195430692556e-06</v>
      </c>
      <c r="AG5" t="n">
        <v>17</v>
      </c>
      <c r="AH5" t="n">
        <v>789784.6361907026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2.4385</v>
      </c>
      <c r="E6" t="n">
        <v>41.01</v>
      </c>
      <c r="F6" t="n">
        <v>36.59</v>
      </c>
      <c r="G6" t="n">
        <v>33.78</v>
      </c>
      <c r="H6" t="n">
        <v>0.54</v>
      </c>
      <c r="I6" t="n">
        <v>65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442.03</v>
      </c>
      <c r="Q6" t="n">
        <v>1232.1</v>
      </c>
      <c r="R6" t="n">
        <v>155.86</v>
      </c>
      <c r="S6" t="n">
        <v>94.92</v>
      </c>
      <c r="T6" t="n">
        <v>29395.81</v>
      </c>
      <c r="U6" t="n">
        <v>0.61</v>
      </c>
      <c r="V6" t="n">
        <v>0.83</v>
      </c>
      <c r="W6" t="n">
        <v>20.74</v>
      </c>
      <c r="X6" t="n">
        <v>1.8</v>
      </c>
      <c r="Y6" t="n">
        <v>4</v>
      </c>
      <c r="Z6" t="n">
        <v>10</v>
      </c>
      <c r="AA6" t="n">
        <v>604.7119873368579</v>
      </c>
      <c r="AB6" t="n">
        <v>827.3936190843315</v>
      </c>
      <c r="AC6" t="n">
        <v>748.4283333331599</v>
      </c>
      <c r="AD6" t="n">
        <v>604711.9873368578</v>
      </c>
      <c r="AE6" t="n">
        <v>827393.6190843314</v>
      </c>
      <c r="AF6" t="n">
        <v>1.818642213027484e-06</v>
      </c>
      <c r="AG6" t="n">
        <v>16</v>
      </c>
      <c r="AH6" t="n">
        <v>748428.3333331599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2.4811</v>
      </c>
      <c r="E7" t="n">
        <v>40.3</v>
      </c>
      <c r="F7" t="n">
        <v>36.27</v>
      </c>
      <c r="G7" t="n">
        <v>41.06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433.31</v>
      </c>
      <c r="Q7" t="n">
        <v>1231.58</v>
      </c>
      <c r="R7" t="n">
        <v>145.5</v>
      </c>
      <c r="S7" t="n">
        <v>94.92</v>
      </c>
      <c r="T7" t="n">
        <v>24277.75</v>
      </c>
      <c r="U7" t="n">
        <v>0.65</v>
      </c>
      <c r="V7" t="n">
        <v>0.84</v>
      </c>
      <c r="W7" t="n">
        <v>20.73</v>
      </c>
      <c r="X7" t="n">
        <v>1.49</v>
      </c>
      <c r="Y7" t="n">
        <v>4</v>
      </c>
      <c r="Z7" t="n">
        <v>10</v>
      </c>
      <c r="AA7" t="n">
        <v>587.5806101794337</v>
      </c>
      <c r="AB7" t="n">
        <v>803.9537130745241</v>
      </c>
      <c r="AC7" t="n">
        <v>727.2254990548139</v>
      </c>
      <c r="AD7" t="n">
        <v>587580.6101794337</v>
      </c>
      <c r="AE7" t="n">
        <v>803953.7130745241</v>
      </c>
      <c r="AF7" t="n">
        <v>1.8504134487359e-06</v>
      </c>
      <c r="AG7" t="n">
        <v>16</v>
      </c>
      <c r="AH7" t="n">
        <v>727225.4990548139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2.5106</v>
      </c>
      <c r="E8" t="n">
        <v>39.83</v>
      </c>
      <c r="F8" t="n">
        <v>36.06</v>
      </c>
      <c r="G8" t="n">
        <v>48.08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425.83</v>
      </c>
      <c r="Q8" t="n">
        <v>1231.51</v>
      </c>
      <c r="R8" t="n">
        <v>138.72</v>
      </c>
      <c r="S8" t="n">
        <v>94.92</v>
      </c>
      <c r="T8" t="n">
        <v>20929.38</v>
      </c>
      <c r="U8" t="n">
        <v>0.68</v>
      </c>
      <c r="V8" t="n">
        <v>0.85</v>
      </c>
      <c r="W8" t="n">
        <v>20.71</v>
      </c>
      <c r="X8" t="n">
        <v>1.27</v>
      </c>
      <c r="Y8" t="n">
        <v>4</v>
      </c>
      <c r="Z8" t="n">
        <v>10</v>
      </c>
      <c r="AA8" t="n">
        <v>574.6824970312755</v>
      </c>
      <c r="AB8" t="n">
        <v>786.3059456406219</v>
      </c>
      <c r="AC8" t="n">
        <v>711.2620097760062</v>
      </c>
      <c r="AD8" t="n">
        <v>574682.4970312755</v>
      </c>
      <c r="AE8" t="n">
        <v>786305.9456406218</v>
      </c>
      <c r="AF8" t="n">
        <v>1.87241465656215e-06</v>
      </c>
      <c r="AG8" t="n">
        <v>16</v>
      </c>
      <c r="AH8" t="n">
        <v>711262.0097760061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2.5343</v>
      </c>
      <c r="E9" t="n">
        <v>39.46</v>
      </c>
      <c r="F9" t="n">
        <v>35.88</v>
      </c>
      <c r="G9" t="n">
        <v>55.2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418.88</v>
      </c>
      <c r="Q9" t="n">
        <v>1231.41</v>
      </c>
      <c r="R9" t="n">
        <v>132.54</v>
      </c>
      <c r="S9" t="n">
        <v>94.92</v>
      </c>
      <c r="T9" t="n">
        <v>17867.71</v>
      </c>
      <c r="U9" t="n">
        <v>0.72</v>
      </c>
      <c r="V9" t="n">
        <v>0.85</v>
      </c>
      <c r="W9" t="n">
        <v>20.71</v>
      </c>
      <c r="X9" t="n">
        <v>1.09</v>
      </c>
      <c r="Y9" t="n">
        <v>4</v>
      </c>
      <c r="Z9" t="n">
        <v>10</v>
      </c>
      <c r="AA9" t="n">
        <v>563.6273807250352</v>
      </c>
      <c r="AB9" t="n">
        <v>771.1798477931137</v>
      </c>
      <c r="AC9" t="n">
        <v>697.5795254774524</v>
      </c>
      <c r="AD9" t="n">
        <v>563627.3807250352</v>
      </c>
      <c r="AE9" t="n">
        <v>771179.8477931137</v>
      </c>
      <c r="AF9" t="n">
        <v>1.890090203188662e-06</v>
      </c>
      <c r="AG9" t="n">
        <v>16</v>
      </c>
      <c r="AH9" t="n">
        <v>697579.5254774524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2.5552</v>
      </c>
      <c r="E10" t="n">
        <v>39.14</v>
      </c>
      <c r="F10" t="n">
        <v>35.72</v>
      </c>
      <c r="G10" t="n">
        <v>63.03</v>
      </c>
      <c r="H10" t="n">
        <v>0.9399999999999999</v>
      </c>
      <c r="I10" t="n">
        <v>34</v>
      </c>
      <c r="J10" t="n">
        <v>170.62</v>
      </c>
      <c r="K10" t="n">
        <v>50.28</v>
      </c>
      <c r="L10" t="n">
        <v>9</v>
      </c>
      <c r="M10" t="n">
        <v>32</v>
      </c>
      <c r="N10" t="n">
        <v>31.34</v>
      </c>
      <c r="O10" t="n">
        <v>21277.6</v>
      </c>
      <c r="P10" t="n">
        <v>411.39</v>
      </c>
      <c r="Q10" t="n">
        <v>1231.47</v>
      </c>
      <c r="R10" t="n">
        <v>127.51</v>
      </c>
      <c r="S10" t="n">
        <v>94.92</v>
      </c>
      <c r="T10" t="n">
        <v>15378.88</v>
      </c>
      <c r="U10" t="n">
        <v>0.74</v>
      </c>
      <c r="V10" t="n">
        <v>0.85</v>
      </c>
      <c r="W10" t="n">
        <v>20.7</v>
      </c>
      <c r="X10" t="n">
        <v>0.9399999999999999</v>
      </c>
      <c r="Y10" t="n">
        <v>4</v>
      </c>
      <c r="Z10" t="n">
        <v>10</v>
      </c>
      <c r="AA10" t="n">
        <v>552.758747000227</v>
      </c>
      <c r="AB10" t="n">
        <v>756.3089036405518</v>
      </c>
      <c r="AC10" t="n">
        <v>684.1278433633099</v>
      </c>
      <c r="AD10" t="n">
        <v>552758.747000227</v>
      </c>
      <c r="AE10" t="n">
        <v>756308.9036405517</v>
      </c>
      <c r="AF10" t="n">
        <v>1.905677499580819e-06</v>
      </c>
      <c r="AG10" t="n">
        <v>16</v>
      </c>
      <c r="AH10" t="n">
        <v>684127.84336331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2.5712</v>
      </c>
      <c r="E11" t="n">
        <v>38.89</v>
      </c>
      <c r="F11" t="n">
        <v>35.6</v>
      </c>
      <c r="G11" t="n">
        <v>71.2</v>
      </c>
      <c r="H11" t="n">
        <v>1.03</v>
      </c>
      <c r="I11" t="n">
        <v>30</v>
      </c>
      <c r="J11" t="n">
        <v>172.08</v>
      </c>
      <c r="K11" t="n">
        <v>50.28</v>
      </c>
      <c r="L11" t="n">
        <v>10</v>
      </c>
      <c r="M11" t="n">
        <v>28</v>
      </c>
      <c r="N11" t="n">
        <v>31.8</v>
      </c>
      <c r="O11" t="n">
        <v>21457.64</v>
      </c>
      <c r="P11" t="n">
        <v>404.57</v>
      </c>
      <c r="Q11" t="n">
        <v>1231.39</v>
      </c>
      <c r="R11" t="n">
        <v>123.79</v>
      </c>
      <c r="S11" t="n">
        <v>94.92</v>
      </c>
      <c r="T11" t="n">
        <v>13536.77</v>
      </c>
      <c r="U11" t="n">
        <v>0.77</v>
      </c>
      <c r="V11" t="n">
        <v>0.86</v>
      </c>
      <c r="W11" t="n">
        <v>20.69</v>
      </c>
      <c r="X11" t="n">
        <v>0.82</v>
      </c>
      <c r="Y11" t="n">
        <v>4</v>
      </c>
      <c r="Z11" t="n">
        <v>10</v>
      </c>
      <c r="AA11" t="n">
        <v>543.5388387820893</v>
      </c>
      <c r="AB11" t="n">
        <v>743.6938184628526</v>
      </c>
      <c r="AC11" t="n">
        <v>672.716724209587</v>
      </c>
      <c r="AD11" t="n">
        <v>543538.8387820893</v>
      </c>
      <c r="AE11" t="n">
        <v>743693.8184628526</v>
      </c>
      <c r="AF11" t="n">
        <v>1.917610358062853e-06</v>
      </c>
      <c r="AG11" t="n">
        <v>16</v>
      </c>
      <c r="AH11" t="n">
        <v>672716.724209587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2.5829</v>
      </c>
      <c r="E12" t="n">
        <v>38.72</v>
      </c>
      <c r="F12" t="n">
        <v>35.52</v>
      </c>
      <c r="G12" t="n">
        <v>78.94</v>
      </c>
      <c r="H12" t="n">
        <v>1.12</v>
      </c>
      <c r="I12" t="n">
        <v>27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398.92</v>
      </c>
      <c r="Q12" t="n">
        <v>1231.28</v>
      </c>
      <c r="R12" t="n">
        <v>121.09</v>
      </c>
      <c r="S12" t="n">
        <v>94.92</v>
      </c>
      <c r="T12" t="n">
        <v>12203.92</v>
      </c>
      <c r="U12" t="n">
        <v>0.78</v>
      </c>
      <c r="V12" t="n">
        <v>0.86</v>
      </c>
      <c r="W12" t="n">
        <v>20.69</v>
      </c>
      <c r="X12" t="n">
        <v>0.74</v>
      </c>
      <c r="Y12" t="n">
        <v>4</v>
      </c>
      <c r="Z12" t="n">
        <v>10</v>
      </c>
      <c r="AA12" t="n">
        <v>528.6315940250669</v>
      </c>
      <c r="AB12" t="n">
        <v>723.2970685250712</v>
      </c>
      <c r="AC12" t="n">
        <v>654.2666114588491</v>
      </c>
      <c r="AD12" t="n">
        <v>528631.5940250668</v>
      </c>
      <c r="AE12" t="n">
        <v>723297.0685250711</v>
      </c>
      <c r="AF12" t="n">
        <v>1.92633626082784e-06</v>
      </c>
      <c r="AG12" t="n">
        <v>15</v>
      </c>
      <c r="AH12" t="n">
        <v>654266.611458849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2.5908</v>
      </c>
      <c r="E13" t="n">
        <v>38.6</v>
      </c>
      <c r="F13" t="n">
        <v>35.47</v>
      </c>
      <c r="G13" t="n">
        <v>85.12</v>
      </c>
      <c r="H13" t="n">
        <v>1.22</v>
      </c>
      <c r="I13" t="n">
        <v>25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392.93</v>
      </c>
      <c r="Q13" t="n">
        <v>1231.18</v>
      </c>
      <c r="R13" t="n">
        <v>119.46</v>
      </c>
      <c r="S13" t="n">
        <v>94.92</v>
      </c>
      <c r="T13" t="n">
        <v>11399.31</v>
      </c>
      <c r="U13" t="n">
        <v>0.79</v>
      </c>
      <c r="V13" t="n">
        <v>0.86</v>
      </c>
      <c r="W13" t="n">
        <v>20.68</v>
      </c>
      <c r="X13" t="n">
        <v>0.6899999999999999</v>
      </c>
      <c r="Y13" t="n">
        <v>4</v>
      </c>
      <c r="Z13" t="n">
        <v>10</v>
      </c>
      <c r="AA13" t="n">
        <v>521.7258503507649</v>
      </c>
      <c r="AB13" t="n">
        <v>713.848325369982</v>
      </c>
      <c r="AC13" t="n">
        <v>645.7196430890874</v>
      </c>
      <c r="AD13" t="n">
        <v>521725.8503507648</v>
      </c>
      <c r="AE13" t="n">
        <v>713848.325369982</v>
      </c>
      <c r="AF13" t="n">
        <v>1.932228109703345e-06</v>
      </c>
      <c r="AG13" t="n">
        <v>15</v>
      </c>
      <c r="AH13" t="n">
        <v>645719.6430890874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2.5976</v>
      </c>
      <c r="E14" t="n">
        <v>38.5</v>
      </c>
      <c r="F14" t="n">
        <v>35.43</v>
      </c>
      <c r="G14" t="n">
        <v>92.43000000000001</v>
      </c>
      <c r="H14" t="n">
        <v>1.31</v>
      </c>
      <c r="I14" t="n">
        <v>23</v>
      </c>
      <c r="J14" t="n">
        <v>176.49</v>
      </c>
      <c r="K14" t="n">
        <v>50.28</v>
      </c>
      <c r="L14" t="n">
        <v>13</v>
      </c>
      <c r="M14" t="n">
        <v>21</v>
      </c>
      <c r="N14" t="n">
        <v>33.21</v>
      </c>
      <c r="O14" t="n">
        <v>22001.54</v>
      </c>
      <c r="P14" t="n">
        <v>387.19</v>
      </c>
      <c r="Q14" t="n">
        <v>1231.15</v>
      </c>
      <c r="R14" t="n">
        <v>118.56</v>
      </c>
      <c r="S14" t="n">
        <v>94.92</v>
      </c>
      <c r="T14" t="n">
        <v>10956.38</v>
      </c>
      <c r="U14" t="n">
        <v>0.8</v>
      </c>
      <c r="V14" t="n">
        <v>0.86</v>
      </c>
      <c r="W14" t="n">
        <v>20.68</v>
      </c>
      <c r="X14" t="n">
        <v>0.65</v>
      </c>
      <c r="Y14" t="n">
        <v>4</v>
      </c>
      <c r="Z14" t="n">
        <v>10</v>
      </c>
      <c r="AA14" t="n">
        <v>515.2748267241551</v>
      </c>
      <c r="AB14" t="n">
        <v>705.0217502449782</v>
      </c>
      <c r="AC14" t="n">
        <v>637.7354639058379</v>
      </c>
      <c r="AD14" t="n">
        <v>515274.8267241551</v>
      </c>
      <c r="AE14" t="n">
        <v>705021.7502449782</v>
      </c>
      <c r="AF14" t="n">
        <v>1.937299574558209e-06</v>
      </c>
      <c r="AG14" t="n">
        <v>15</v>
      </c>
      <c r="AH14" t="n">
        <v>637735.463905838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2.6073</v>
      </c>
      <c r="E15" t="n">
        <v>38.35</v>
      </c>
      <c r="F15" t="n">
        <v>35.35</v>
      </c>
      <c r="G15" t="n">
        <v>101.01</v>
      </c>
      <c r="H15" t="n">
        <v>1.4</v>
      </c>
      <c r="I15" t="n">
        <v>21</v>
      </c>
      <c r="J15" t="n">
        <v>177.97</v>
      </c>
      <c r="K15" t="n">
        <v>50.28</v>
      </c>
      <c r="L15" t="n">
        <v>14</v>
      </c>
      <c r="M15" t="n">
        <v>19</v>
      </c>
      <c r="N15" t="n">
        <v>33.69</v>
      </c>
      <c r="O15" t="n">
        <v>22184.13</v>
      </c>
      <c r="P15" t="n">
        <v>380.63</v>
      </c>
      <c r="Q15" t="n">
        <v>1231.19</v>
      </c>
      <c r="R15" t="n">
        <v>115.75</v>
      </c>
      <c r="S15" t="n">
        <v>94.92</v>
      </c>
      <c r="T15" t="n">
        <v>9561.76</v>
      </c>
      <c r="U15" t="n">
        <v>0.82</v>
      </c>
      <c r="V15" t="n">
        <v>0.86</v>
      </c>
      <c r="W15" t="n">
        <v>20.68</v>
      </c>
      <c r="X15" t="n">
        <v>0.58</v>
      </c>
      <c r="Y15" t="n">
        <v>4</v>
      </c>
      <c r="Z15" t="n">
        <v>10</v>
      </c>
      <c r="AA15" t="n">
        <v>507.615912402131</v>
      </c>
      <c r="AB15" t="n">
        <v>694.5424857821317</v>
      </c>
      <c r="AC15" t="n">
        <v>628.2563257355856</v>
      </c>
      <c r="AD15" t="n">
        <v>507615.912402131</v>
      </c>
      <c r="AE15" t="n">
        <v>694542.4857821318</v>
      </c>
      <c r="AF15" t="n">
        <v>1.944533870012942e-06</v>
      </c>
      <c r="AG15" t="n">
        <v>15</v>
      </c>
      <c r="AH15" t="n">
        <v>628256.3257355856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2.6157</v>
      </c>
      <c r="E16" t="n">
        <v>38.23</v>
      </c>
      <c r="F16" t="n">
        <v>35.29</v>
      </c>
      <c r="G16" t="n">
        <v>111.46</v>
      </c>
      <c r="H16" t="n">
        <v>1.48</v>
      </c>
      <c r="I16" t="n">
        <v>19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373.99</v>
      </c>
      <c r="Q16" t="n">
        <v>1231.26</v>
      </c>
      <c r="R16" t="n">
        <v>113.96</v>
      </c>
      <c r="S16" t="n">
        <v>94.92</v>
      </c>
      <c r="T16" t="n">
        <v>8677.459999999999</v>
      </c>
      <c r="U16" t="n">
        <v>0.83</v>
      </c>
      <c r="V16" t="n">
        <v>0.86</v>
      </c>
      <c r="W16" t="n">
        <v>20.67</v>
      </c>
      <c r="X16" t="n">
        <v>0.52</v>
      </c>
      <c r="Y16" t="n">
        <v>4</v>
      </c>
      <c r="Z16" t="n">
        <v>10</v>
      </c>
      <c r="AA16" t="n">
        <v>500.1525498905275</v>
      </c>
      <c r="AB16" t="n">
        <v>684.33078393344</v>
      </c>
      <c r="AC16" t="n">
        <v>619.0192143791194</v>
      </c>
      <c r="AD16" t="n">
        <v>500152.5498905275</v>
      </c>
      <c r="AE16" t="n">
        <v>684330.78393344</v>
      </c>
      <c r="AF16" t="n">
        <v>1.95079862071601e-06</v>
      </c>
      <c r="AG16" t="n">
        <v>15</v>
      </c>
      <c r="AH16" t="n">
        <v>619019.2143791193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2.6197</v>
      </c>
      <c r="E17" t="n">
        <v>38.17</v>
      </c>
      <c r="F17" t="n">
        <v>35.27</v>
      </c>
      <c r="G17" t="n">
        <v>117.56</v>
      </c>
      <c r="H17" t="n">
        <v>1.57</v>
      </c>
      <c r="I17" t="n">
        <v>18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369.09</v>
      </c>
      <c r="Q17" t="n">
        <v>1231.19</v>
      </c>
      <c r="R17" t="n">
        <v>112.83</v>
      </c>
      <c r="S17" t="n">
        <v>94.92</v>
      </c>
      <c r="T17" t="n">
        <v>8116.38</v>
      </c>
      <c r="U17" t="n">
        <v>0.84</v>
      </c>
      <c r="V17" t="n">
        <v>0.86</v>
      </c>
      <c r="W17" t="n">
        <v>20.68</v>
      </c>
      <c r="X17" t="n">
        <v>0.49</v>
      </c>
      <c r="Y17" t="n">
        <v>4</v>
      </c>
      <c r="Z17" t="n">
        <v>10</v>
      </c>
      <c r="AA17" t="n">
        <v>495.0200223352454</v>
      </c>
      <c r="AB17" t="n">
        <v>677.308233301168</v>
      </c>
      <c r="AC17" t="n">
        <v>612.6668861229796</v>
      </c>
      <c r="AD17" t="n">
        <v>495020.0223352454</v>
      </c>
      <c r="AE17" t="n">
        <v>677308.233301168</v>
      </c>
      <c r="AF17" t="n">
        <v>1.953781835336518e-06</v>
      </c>
      <c r="AG17" t="n">
        <v>15</v>
      </c>
      <c r="AH17" t="n">
        <v>612666.8861229796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35.25</v>
      </c>
      <c r="G18" t="n">
        <v>124.4</v>
      </c>
      <c r="H18" t="n">
        <v>1.65</v>
      </c>
      <c r="I18" t="n">
        <v>17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365.09</v>
      </c>
      <c r="Q18" t="n">
        <v>1231.13</v>
      </c>
      <c r="R18" t="n">
        <v>111.71</v>
      </c>
      <c r="S18" t="n">
        <v>94.92</v>
      </c>
      <c r="T18" t="n">
        <v>7562.02</v>
      </c>
      <c r="U18" t="n">
        <v>0.85</v>
      </c>
      <c r="V18" t="n">
        <v>0.86</v>
      </c>
      <c r="W18" t="n">
        <v>20.69</v>
      </c>
      <c r="X18" t="n">
        <v>0.47</v>
      </c>
      <c r="Y18" t="n">
        <v>4</v>
      </c>
      <c r="Z18" t="n">
        <v>10</v>
      </c>
      <c r="AA18" t="n">
        <v>490.7756770018432</v>
      </c>
      <c r="AB18" t="n">
        <v>671.5009327687062</v>
      </c>
      <c r="AC18" t="n">
        <v>607.4138262027386</v>
      </c>
      <c r="AD18" t="n">
        <v>490775.6770018432</v>
      </c>
      <c r="AE18" t="n">
        <v>671500.9327687062</v>
      </c>
      <c r="AF18" t="n">
        <v>1.956541308860489e-06</v>
      </c>
      <c r="AG18" t="n">
        <v>15</v>
      </c>
      <c r="AH18" t="n">
        <v>607413.8262027386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2.6224</v>
      </c>
      <c r="E19" t="n">
        <v>38.13</v>
      </c>
      <c r="F19" t="n">
        <v>35.26</v>
      </c>
      <c r="G19" t="n">
        <v>124.45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366.71</v>
      </c>
      <c r="Q19" t="n">
        <v>1231.26</v>
      </c>
      <c r="R19" t="n">
        <v>112.18</v>
      </c>
      <c r="S19" t="n">
        <v>94.92</v>
      </c>
      <c r="T19" t="n">
        <v>7796.96</v>
      </c>
      <c r="U19" t="n">
        <v>0.85</v>
      </c>
      <c r="V19" t="n">
        <v>0.86</v>
      </c>
      <c r="W19" t="n">
        <v>20.69</v>
      </c>
      <c r="X19" t="n">
        <v>0.49</v>
      </c>
      <c r="Y19" t="n">
        <v>4</v>
      </c>
      <c r="Z19" t="n">
        <v>10</v>
      </c>
      <c r="AA19" t="n">
        <v>492.4236620266157</v>
      </c>
      <c r="AB19" t="n">
        <v>673.7557785835681</v>
      </c>
      <c r="AC19" t="n">
        <v>609.4534726977259</v>
      </c>
      <c r="AD19" t="n">
        <v>492423.6620266157</v>
      </c>
      <c r="AE19" t="n">
        <v>673755.7785835682</v>
      </c>
      <c r="AF19" t="n">
        <v>1.955795505205362e-06</v>
      </c>
      <c r="AG19" t="n">
        <v>15</v>
      </c>
      <c r="AH19" t="n">
        <v>609453.472697726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41.74</v>
      </c>
      <c r="G2" t="n">
        <v>10.52</v>
      </c>
      <c r="H2" t="n">
        <v>0.22</v>
      </c>
      <c r="I2" t="n">
        <v>238</v>
      </c>
      <c r="J2" t="n">
        <v>80.84</v>
      </c>
      <c r="K2" t="n">
        <v>35.1</v>
      </c>
      <c r="L2" t="n">
        <v>1</v>
      </c>
      <c r="M2" t="n">
        <v>236</v>
      </c>
      <c r="N2" t="n">
        <v>9.74</v>
      </c>
      <c r="O2" t="n">
        <v>10204.21</v>
      </c>
      <c r="P2" t="n">
        <v>329.47</v>
      </c>
      <c r="Q2" t="n">
        <v>1235.13</v>
      </c>
      <c r="R2" t="n">
        <v>322.23</v>
      </c>
      <c r="S2" t="n">
        <v>94.92</v>
      </c>
      <c r="T2" t="n">
        <v>111717.29</v>
      </c>
      <c r="U2" t="n">
        <v>0.29</v>
      </c>
      <c r="V2" t="n">
        <v>0.73</v>
      </c>
      <c r="W2" t="n">
        <v>21.03</v>
      </c>
      <c r="X2" t="n">
        <v>6.9</v>
      </c>
      <c r="Y2" t="n">
        <v>4</v>
      </c>
      <c r="Z2" t="n">
        <v>10</v>
      </c>
      <c r="AA2" t="n">
        <v>562.5893479855092</v>
      </c>
      <c r="AB2" t="n">
        <v>769.7595656041219</v>
      </c>
      <c r="AC2" t="n">
        <v>696.2947930271994</v>
      </c>
      <c r="AD2" t="n">
        <v>562589.3479855092</v>
      </c>
      <c r="AE2" t="n">
        <v>769759.5656041219</v>
      </c>
      <c r="AF2" t="n">
        <v>1.622445541389243e-06</v>
      </c>
      <c r="AG2" t="n">
        <v>19</v>
      </c>
      <c r="AH2" t="n">
        <v>696294.7930271993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2.409</v>
      </c>
      <c r="E3" t="n">
        <v>41.51</v>
      </c>
      <c r="F3" t="n">
        <v>37.81</v>
      </c>
      <c r="G3" t="n">
        <v>21.61</v>
      </c>
      <c r="H3" t="n">
        <v>0.43</v>
      </c>
      <c r="I3" t="n">
        <v>105</v>
      </c>
      <c r="J3" t="n">
        <v>82.04000000000001</v>
      </c>
      <c r="K3" t="n">
        <v>35.1</v>
      </c>
      <c r="L3" t="n">
        <v>2</v>
      </c>
      <c r="M3" t="n">
        <v>103</v>
      </c>
      <c r="N3" t="n">
        <v>9.94</v>
      </c>
      <c r="O3" t="n">
        <v>10352.53</v>
      </c>
      <c r="P3" t="n">
        <v>288.26</v>
      </c>
      <c r="Q3" t="n">
        <v>1232.61</v>
      </c>
      <c r="R3" t="n">
        <v>195.23</v>
      </c>
      <c r="S3" t="n">
        <v>94.92</v>
      </c>
      <c r="T3" t="n">
        <v>48881.49</v>
      </c>
      <c r="U3" t="n">
        <v>0.49</v>
      </c>
      <c r="V3" t="n">
        <v>0.8100000000000001</v>
      </c>
      <c r="W3" t="n">
        <v>20.81</v>
      </c>
      <c r="X3" t="n">
        <v>3.01</v>
      </c>
      <c r="Y3" t="n">
        <v>4</v>
      </c>
      <c r="Z3" t="n">
        <v>10</v>
      </c>
      <c r="AA3" t="n">
        <v>448.3058439924485</v>
      </c>
      <c r="AB3" t="n">
        <v>613.3918336084547</v>
      </c>
      <c r="AC3" t="n">
        <v>554.8505779097085</v>
      </c>
      <c r="AD3" t="n">
        <v>448305.8439924485</v>
      </c>
      <c r="AE3" t="n">
        <v>613391.8336084547</v>
      </c>
      <c r="AF3" t="n">
        <v>1.865351648549938e-06</v>
      </c>
      <c r="AG3" t="n">
        <v>17</v>
      </c>
      <c r="AH3" t="n">
        <v>554850.5779097085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2.524</v>
      </c>
      <c r="E4" t="n">
        <v>39.62</v>
      </c>
      <c r="F4" t="n">
        <v>36.61</v>
      </c>
      <c r="G4" t="n">
        <v>33.79</v>
      </c>
      <c r="H4" t="n">
        <v>0.63</v>
      </c>
      <c r="I4" t="n">
        <v>65</v>
      </c>
      <c r="J4" t="n">
        <v>83.25</v>
      </c>
      <c r="K4" t="n">
        <v>35.1</v>
      </c>
      <c r="L4" t="n">
        <v>3</v>
      </c>
      <c r="M4" t="n">
        <v>63</v>
      </c>
      <c r="N4" t="n">
        <v>10.15</v>
      </c>
      <c r="O4" t="n">
        <v>10501.19</v>
      </c>
      <c r="P4" t="n">
        <v>267.84</v>
      </c>
      <c r="Q4" t="n">
        <v>1232.03</v>
      </c>
      <c r="R4" t="n">
        <v>156.51</v>
      </c>
      <c r="S4" t="n">
        <v>94.92</v>
      </c>
      <c r="T4" t="n">
        <v>29724.57</v>
      </c>
      <c r="U4" t="n">
        <v>0.61</v>
      </c>
      <c r="V4" t="n">
        <v>0.83</v>
      </c>
      <c r="W4" t="n">
        <v>20.74</v>
      </c>
      <c r="X4" t="n">
        <v>1.82</v>
      </c>
      <c r="Y4" t="n">
        <v>4</v>
      </c>
      <c r="Z4" t="n">
        <v>10</v>
      </c>
      <c r="AA4" t="n">
        <v>405.7447644750139</v>
      </c>
      <c r="AB4" t="n">
        <v>555.1578869503913</v>
      </c>
      <c r="AC4" t="n">
        <v>502.1743973888331</v>
      </c>
      <c r="AD4" t="n">
        <v>405744.7644750139</v>
      </c>
      <c r="AE4" t="n">
        <v>555157.8869503913</v>
      </c>
      <c r="AF4" t="n">
        <v>1.954399153565813e-06</v>
      </c>
      <c r="AG4" t="n">
        <v>16</v>
      </c>
      <c r="AH4" t="n">
        <v>502174.3973888332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2.5794</v>
      </c>
      <c r="E5" t="n">
        <v>38.77</v>
      </c>
      <c r="F5" t="n">
        <v>36.09</v>
      </c>
      <c r="G5" t="n">
        <v>47.07</v>
      </c>
      <c r="H5" t="n">
        <v>0.83</v>
      </c>
      <c r="I5" t="n">
        <v>46</v>
      </c>
      <c r="J5" t="n">
        <v>84.45999999999999</v>
      </c>
      <c r="K5" t="n">
        <v>35.1</v>
      </c>
      <c r="L5" t="n">
        <v>4</v>
      </c>
      <c r="M5" t="n">
        <v>44</v>
      </c>
      <c r="N5" t="n">
        <v>10.36</v>
      </c>
      <c r="O5" t="n">
        <v>10650.22</v>
      </c>
      <c r="P5" t="n">
        <v>251.52</v>
      </c>
      <c r="Q5" t="n">
        <v>1231.8</v>
      </c>
      <c r="R5" t="n">
        <v>139.22</v>
      </c>
      <c r="S5" t="n">
        <v>94.92</v>
      </c>
      <c r="T5" t="n">
        <v>21175.11</v>
      </c>
      <c r="U5" t="n">
        <v>0.68</v>
      </c>
      <c r="V5" t="n">
        <v>0.84</v>
      </c>
      <c r="W5" t="n">
        <v>20.72</v>
      </c>
      <c r="X5" t="n">
        <v>1.3</v>
      </c>
      <c r="Y5" t="n">
        <v>4</v>
      </c>
      <c r="Z5" t="n">
        <v>10</v>
      </c>
      <c r="AA5" t="n">
        <v>376.5071425210955</v>
      </c>
      <c r="AB5" t="n">
        <v>515.1536827201941</v>
      </c>
      <c r="AC5" t="n">
        <v>465.9881382641127</v>
      </c>
      <c r="AD5" t="n">
        <v>376507.1425210955</v>
      </c>
      <c r="AE5" t="n">
        <v>515153.682720194</v>
      </c>
      <c r="AF5" t="n">
        <v>1.997296821199548e-06</v>
      </c>
      <c r="AG5" t="n">
        <v>15</v>
      </c>
      <c r="AH5" t="n">
        <v>465988.1382641127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35.84</v>
      </c>
      <c r="G6" t="n">
        <v>58.13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240.28</v>
      </c>
      <c r="Q6" t="n">
        <v>1231.69</v>
      </c>
      <c r="R6" t="n">
        <v>130.32</v>
      </c>
      <c r="S6" t="n">
        <v>94.92</v>
      </c>
      <c r="T6" t="n">
        <v>16765.77</v>
      </c>
      <c r="U6" t="n">
        <v>0.73</v>
      </c>
      <c r="V6" t="n">
        <v>0.85</v>
      </c>
      <c r="W6" t="n">
        <v>20.74</v>
      </c>
      <c r="X6" t="n">
        <v>1.06</v>
      </c>
      <c r="Y6" t="n">
        <v>4</v>
      </c>
      <c r="Z6" t="n">
        <v>10</v>
      </c>
      <c r="AA6" t="n">
        <v>363.1798640599076</v>
      </c>
      <c r="AB6" t="n">
        <v>496.9187123715671</v>
      </c>
      <c r="AC6" t="n">
        <v>449.4934878926171</v>
      </c>
      <c r="AD6" t="n">
        <v>363179.8640599076</v>
      </c>
      <c r="AE6" t="n">
        <v>496918.7123715671</v>
      </c>
      <c r="AF6" t="n">
        <v>2.017893896272785e-06</v>
      </c>
      <c r="AG6" t="n">
        <v>15</v>
      </c>
      <c r="AH6" t="n">
        <v>449493.4878926171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2.6048</v>
      </c>
      <c r="E7" t="n">
        <v>38.39</v>
      </c>
      <c r="F7" t="n">
        <v>35.86</v>
      </c>
      <c r="G7" t="n">
        <v>58.15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242.69</v>
      </c>
      <c r="Q7" t="n">
        <v>1231.73</v>
      </c>
      <c r="R7" t="n">
        <v>130.73</v>
      </c>
      <c r="S7" t="n">
        <v>94.92</v>
      </c>
      <c r="T7" t="n">
        <v>16971.08</v>
      </c>
      <c r="U7" t="n">
        <v>0.73</v>
      </c>
      <c r="V7" t="n">
        <v>0.85</v>
      </c>
      <c r="W7" t="n">
        <v>20.75</v>
      </c>
      <c r="X7" t="n">
        <v>1.08</v>
      </c>
      <c r="Y7" t="n">
        <v>4</v>
      </c>
      <c r="Z7" t="n">
        <v>10</v>
      </c>
      <c r="AA7" t="n">
        <v>365.5490158630014</v>
      </c>
      <c r="AB7" t="n">
        <v>500.160290388161</v>
      </c>
      <c r="AC7" t="n">
        <v>452.4256942528905</v>
      </c>
      <c r="AD7" t="n">
        <v>365549.0158630014</v>
      </c>
      <c r="AE7" t="n">
        <v>500160.290388161</v>
      </c>
      <c r="AF7" t="n">
        <v>2.016964704916098e-06</v>
      </c>
      <c r="AG7" t="n">
        <v>15</v>
      </c>
      <c r="AH7" t="n">
        <v>452425.6942528905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1.9023</v>
      </c>
      <c r="E2" t="n">
        <v>52.57</v>
      </c>
      <c r="F2" t="n">
        <v>43.76</v>
      </c>
      <c r="G2" t="n">
        <v>8.609999999999999</v>
      </c>
      <c r="H2" t="n">
        <v>0.16</v>
      </c>
      <c r="I2" t="n">
        <v>305</v>
      </c>
      <c r="J2" t="n">
        <v>107.41</v>
      </c>
      <c r="K2" t="n">
        <v>41.65</v>
      </c>
      <c r="L2" t="n">
        <v>1</v>
      </c>
      <c r="M2" t="n">
        <v>303</v>
      </c>
      <c r="N2" t="n">
        <v>14.77</v>
      </c>
      <c r="O2" t="n">
        <v>13481.73</v>
      </c>
      <c r="P2" t="n">
        <v>422.33</v>
      </c>
      <c r="Q2" t="n">
        <v>1236.47</v>
      </c>
      <c r="R2" t="n">
        <v>387.55</v>
      </c>
      <c r="S2" t="n">
        <v>94.92</v>
      </c>
      <c r="T2" t="n">
        <v>144043.1</v>
      </c>
      <c r="U2" t="n">
        <v>0.24</v>
      </c>
      <c r="V2" t="n">
        <v>0.7</v>
      </c>
      <c r="W2" t="n">
        <v>21.14</v>
      </c>
      <c r="X2" t="n">
        <v>8.91</v>
      </c>
      <c r="Y2" t="n">
        <v>4</v>
      </c>
      <c r="Z2" t="n">
        <v>10</v>
      </c>
      <c r="AA2" t="n">
        <v>749.6343058846937</v>
      </c>
      <c r="AB2" t="n">
        <v>1025.682728842943</v>
      </c>
      <c r="AC2" t="n">
        <v>927.7930087569226</v>
      </c>
      <c r="AD2" t="n">
        <v>749634.3058846937</v>
      </c>
      <c r="AE2" t="n">
        <v>1025682.728842943</v>
      </c>
      <c r="AF2" t="n">
        <v>1.451301126616099e-06</v>
      </c>
      <c r="AG2" t="n">
        <v>21</v>
      </c>
      <c r="AH2" t="n">
        <v>927793.0087569227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2.2937</v>
      </c>
      <c r="E3" t="n">
        <v>43.6</v>
      </c>
      <c r="F3" t="n">
        <v>38.61</v>
      </c>
      <c r="G3" t="n">
        <v>17.42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131</v>
      </c>
      <c r="N3" t="n">
        <v>15.03</v>
      </c>
      <c r="O3" t="n">
        <v>13638.32</v>
      </c>
      <c r="P3" t="n">
        <v>365.98</v>
      </c>
      <c r="Q3" t="n">
        <v>1233.54</v>
      </c>
      <c r="R3" t="n">
        <v>220.89</v>
      </c>
      <c r="S3" t="n">
        <v>94.92</v>
      </c>
      <c r="T3" t="n">
        <v>61572.22</v>
      </c>
      <c r="U3" t="n">
        <v>0.43</v>
      </c>
      <c r="V3" t="n">
        <v>0.79</v>
      </c>
      <c r="W3" t="n">
        <v>20.86</v>
      </c>
      <c r="X3" t="n">
        <v>3.8</v>
      </c>
      <c r="Y3" t="n">
        <v>4</v>
      </c>
      <c r="Z3" t="n">
        <v>10</v>
      </c>
      <c r="AA3" t="n">
        <v>554.1334678953039</v>
      </c>
      <c r="AB3" t="n">
        <v>758.1898574176016</v>
      </c>
      <c r="AC3" t="n">
        <v>685.8292815518131</v>
      </c>
      <c r="AD3" t="n">
        <v>554133.4678953039</v>
      </c>
      <c r="AE3" t="n">
        <v>758189.8574176016</v>
      </c>
      <c r="AF3" t="n">
        <v>1.749907687598878e-06</v>
      </c>
      <c r="AG3" t="n">
        <v>17</v>
      </c>
      <c r="AH3" t="n">
        <v>685829.2815518131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2.4332</v>
      </c>
      <c r="E4" t="n">
        <v>41.1</v>
      </c>
      <c r="F4" t="n">
        <v>37.2</v>
      </c>
      <c r="G4" t="n">
        <v>26.57</v>
      </c>
      <c r="H4" t="n">
        <v>0.48</v>
      </c>
      <c r="I4" t="n">
        <v>84</v>
      </c>
      <c r="J4" t="n">
        <v>109.96</v>
      </c>
      <c r="K4" t="n">
        <v>41.65</v>
      </c>
      <c r="L4" t="n">
        <v>3</v>
      </c>
      <c r="M4" t="n">
        <v>82</v>
      </c>
      <c r="N4" t="n">
        <v>15.31</v>
      </c>
      <c r="O4" t="n">
        <v>13795.21</v>
      </c>
      <c r="P4" t="n">
        <v>345.07</v>
      </c>
      <c r="Q4" t="n">
        <v>1232.2</v>
      </c>
      <c r="R4" t="n">
        <v>175.51</v>
      </c>
      <c r="S4" t="n">
        <v>94.92</v>
      </c>
      <c r="T4" t="n">
        <v>39130.09</v>
      </c>
      <c r="U4" t="n">
        <v>0.54</v>
      </c>
      <c r="V4" t="n">
        <v>0.82</v>
      </c>
      <c r="W4" t="n">
        <v>20.78</v>
      </c>
      <c r="X4" t="n">
        <v>2.4</v>
      </c>
      <c r="Y4" t="n">
        <v>4</v>
      </c>
      <c r="Z4" t="n">
        <v>10</v>
      </c>
      <c r="AA4" t="n">
        <v>500.105514399636</v>
      </c>
      <c r="AB4" t="n">
        <v>684.2664278997428</v>
      </c>
      <c r="AC4" t="n">
        <v>618.9610003949539</v>
      </c>
      <c r="AD4" t="n">
        <v>500105.514399636</v>
      </c>
      <c r="AE4" t="n">
        <v>684266.4278997427</v>
      </c>
      <c r="AF4" t="n">
        <v>1.85633491104573e-06</v>
      </c>
      <c r="AG4" t="n">
        <v>16</v>
      </c>
      <c r="AH4" t="n">
        <v>618961.0003949539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2.5057</v>
      </c>
      <c r="E5" t="n">
        <v>39.91</v>
      </c>
      <c r="F5" t="n">
        <v>36.52</v>
      </c>
      <c r="G5" t="n">
        <v>35.92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330.61</v>
      </c>
      <c r="Q5" t="n">
        <v>1231.99</v>
      </c>
      <c r="R5" t="n">
        <v>153</v>
      </c>
      <c r="S5" t="n">
        <v>94.92</v>
      </c>
      <c r="T5" t="n">
        <v>27988.58</v>
      </c>
      <c r="U5" t="n">
        <v>0.62</v>
      </c>
      <c r="V5" t="n">
        <v>0.83</v>
      </c>
      <c r="W5" t="n">
        <v>20.75</v>
      </c>
      <c r="X5" t="n">
        <v>1.73</v>
      </c>
      <c r="Y5" t="n">
        <v>4</v>
      </c>
      <c r="Z5" t="n">
        <v>10</v>
      </c>
      <c r="AA5" t="n">
        <v>474.5385771704224</v>
      </c>
      <c r="AB5" t="n">
        <v>649.2846164490678</v>
      </c>
      <c r="AC5" t="n">
        <v>587.3178039318507</v>
      </c>
      <c r="AD5" t="n">
        <v>474538.5771704224</v>
      </c>
      <c r="AE5" t="n">
        <v>649284.6164490678</v>
      </c>
      <c r="AF5" t="n">
        <v>1.911646550471513e-06</v>
      </c>
      <c r="AG5" t="n">
        <v>16</v>
      </c>
      <c r="AH5" t="n">
        <v>587317.8039318507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36.1</v>
      </c>
      <c r="G6" t="n">
        <v>46.08</v>
      </c>
      <c r="H6" t="n">
        <v>0.78</v>
      </c>
      <c r="I6" t="n">
        <v>47</v>
      </c>
      <c r="J6" t="n">
        <v>112.51</v>
      </c>
      <c r="K6" t="n">
        <v>41.65</v>
      </c>
      <c r="L6" t="n">
        <v>5</v>
      </c>
      <c r="M6" t="n">
        <v>45</v>
      </c>
      <c r="N6" t="n">
        <v>15.86</v>
      </c>
      <c r="O6" t="n">
        <v>14110.24</v>
      </c>
      <c r="P6" t="n">
        <v>318.69</v>
      </c>
      <c r="Q6" t="n">
        <v>1231.69</v>
      </c>
      <c r="R6" t="n">
        <v>139.71</v>
      </c>
      <c r="S6" t="n">
        <v>94.92</v>
      </c>
      <c r="T6" t="n">
        <v>21412.5</v>
      </c>
      <c r="U6" t="n">
        <v>0.68</v>
      </c>
      <c r="V6" t="n">
        <v>0.84</v>
      </c>
      <c r="W6" t="n">
        <v>20.72</v>
      </c>
      <c r="X6" t="n">
        <v>1.31</v>
      </c>
      <c r="Y6" t="n">
        <v>4</v>
      </c>
      <c r="Z6" t="n">
        <v>10</v>
      </c>
      <c r="AA6" t="n">
        <v>456.386488948455</v>
      </c>
      <c r="AB6" t="n">
        <v>624.4481285301584</v>
      </c>
      <c r="AC6" t="n">
        <v>564.8516755616921</v>
      </c>
      <c r="AD6" t="n">
        <v>456386.488948455</v>
      </c>
      <c r="AE6" t="n">
        <v>624448.1285301584</v>
      </c>
      <c r="AF6" t="n">
        <v>1.947274875453363e-06</v>
      </c>
      <c r="AG6" t="n">
        <v>16</v>
      </c>
      <c r="AH6" t="n">
        <v>564851.6755616921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2.5836</v>
      </c>
      <c r="E7" t="n">
        <v>38.71</v>
      </c>
      <c r="F7" t="n">
        <v>35.83</v>
      </c>
      <c r="G7" t="n">
        <v>56.57</v>
      </c>
      <c r="H7" t="n">
        <v>0.93</v>
      </c>
      <c r="I7" t="n">
        <v>38</v>
      </c>
      <c r="J7" t="n">
        <v>113.79</v>
      </c>
      <c r="K7" t="n">
        <v>41.65</v>
      </c>
      <c r="L7" t="n">
        <v>6</v>
      </c>
      <c r="M7" t="n">
        <v>36</v>
      </c>
      <c r="N7" t="n">
        <v>16.14</v>
      </c>
      <c r="O7" t="n">
        <v>14268.39</v>
      </c>
      <c r="P7" t="n">
        <v>307.22</v>
      </c>
      <c r="Q7" t="n">
        <v>1231.47</v>
      </c>
      <c r="R7" t="n">
        <v>130.85</v>
      </c>
      <c r="S7" t="n">
        <v>94.92</v>
      </c>
      <c r="T7" t="n">
        <v>17027.08</v>
      </c>
      <c r="U7" t="n">
        <v>0.73</v>
      </c>
      <c r="V7" t="n">
        <v>0.85</v>
      </c>
      <c r="W7" t="n">
        <v>20.71</v>
      </c>
      <c r="X7" t="n">
        <v>1.04</v>
      </c>
      <c r="Y7" t="n">
        <v>4</v>
      </c>
      <c r="Z7" t="n">
        <v>10</v>
      </c>
      <c r="AA7" t="n">
        <v>433.8802439823722</v>
      </c>
      <c r="AB7" t="n">
        <v>593.6540912621117</v>
      </c>
      <c r="AC7" t="n">
        <v>536.996577990805</v>
      </c>
      <c r="AD7" t="n">
        <v>433880.2439823722</v>
      </c>
      <c r="AE7" t="n">
        <v>593654.0912621117</v>
      </c>
      <c r="AF7" t="n">
        <v>1.971077953385561e-06</v>
      </c>
      <c r="AG7" t="n">
        <v>15</v>
      </c>
      <c r="AH7" t="n">
        <v>536996.577990805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2.603</v>
      </c>
      <c r="E8" t="n">
        <v>38.42</v>
      </c>
      <c r="F8" t="n">
        <v>35.67</v>
      </c>
      <c r="G8" t="n">
        <v>66.88</v>
      </c>
      <c r="H8" t="n">
        <v>1.07</v>
      </c>
      <c r="I8" t="n">
        <v>32</v>
      </c>
      <c r="J8" t="n">
        <v>115.08</v>
      </c>
      <c r="K8" t="n">
        <v>41.65</v>
      </c>
      <c r="L8" t="n">
        <v>7</v>
      </c>
      <c r="M8" t="n">
        <v>30</v>
      </c>
      <c r="N8" t="n">
        <v>16.43</v>
      </c>
      <c r="O8" t="n">
        <v>14426.96</v>
      </c>
      <c r="P8" t="n">
        <v>296.86</v>
      </c>
      <c r="Q8" t="n">
        <v>1231.31</v>
      </c>
      <c r="R8" t="n">
        <v>125.93</v>
      </c>
      <c r="S8" t="n">
        <v>94.92</v>
      </c>
      <c r="T8" t="n">
        <v>14597.53</v>
      </c>
      <c r="U8" t="n">
        <v>0.75</v>
      </c>
      <c r="V8" t="n">
        <v>0.85</v>
      </c>
      <c r="W8" t="n">
        <v>20.7</v>
      </c>
      <c r="X8" t="n">
        <v>0.89</v>
      </c>
      <c r="Y8" t="n">
        <v>4</v>
      </c>
      <c r="Z8" t="n">
        <v>10</v>
      </c>
      <c r="AA8" t="n">
        <v>421.721398508316</v>
      </c>
      <c r="AB8" t="n">
        <v>577.0178224741037</v>
      </c>
      <c r="AC8" t="n">
        <v>521.9480513467747</v>
      </c>
      <c r="AD8" t="n">
        <v>421721.398508316</v>
      </c>
      <c r="AE8" t="n">
        <v>577017.8224741037</v>
      </c>
      <c r="AF8" t="n">
        <v>1.985878585176736e-06</v>
      </c>
      <c r="AG8" t="n">
        <v>15</v>
      </c>
      <c r="AH8" t="n">
        <v>521948.0513467747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2.6207</v>
      </c>
      <c r="E9" t="n">
        <v>38.16</v>
      </c>
      <c r="F9" t="n">
        <v>35.52</v>
      </c>
      <c r="G9" t="n">
        <v>78.94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20</v>
      </c>
      <c r="N9" t="n">
        <v>16.72</v>
      </c>
      <c r="O9" t="n">
        <v>14585.96</v>
      </c>
      <c r="P9" t="n">
        <v>286.53</v>
      </c>
      <c r="Q9" t="n">
        <v>1231.2</v>
      </c>
      <c r="R9" t="n">
        <v>121.09</v>
      </c>
      <c r="S9" t="n">
        <v>94.92</v>
      </c>
      <c r="T9" t="n">
        <v>12201.83</v>
      </c>
      <c r="U9" t="n">
        <v>0.78</v>
      </c>
      <c r="V9" t="n">
        <v>0.86</v>
      </c>
      <c r="W9" t="n">
        <v>20.69</v>
      </c>
      <c r="X9" t="n">
        <v>0.74</v>
      </c>
      <c r="Y9" t="n">
        <v>4</v>
      </c>
      <c r="Z9" t="n">
        <v>10</v>
      </c>
      <c r="AA9" t="n">
        <v>409.9712858317333</v>
      </c>
      <c r="AB9" t="n">
        <v>560.9407999316172</v>
      </c>
      <c r="AC9" t="n">
        <v>507.4053972715002</v>
      </c>
      <c r="AD9" t="n">
        <v>409971.2858317333</v>
      </c>
      <c r="AE9" t="n">
        <v>560940.7999316172</v>
      </c>
      <c r="AF9" t="n">
        <v>1.999382254388272e-06</v>
      </c>
      <c r="AG9" t="n">
        <v>15</v>
      </c>
      <c r="AH9" t="n">
        <v>507405.3972715002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2.6224</v>
      </c>
      <c r="E10" t="n">
        <v>38.13</v>
      </c>
      <c r="F10" t="n">
        <v>35.52</v>
      </c>
      <c r="G10" t="n">
        <v>81.97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286.12</v>
      </c>
      <c r="Q10" t="n">
        <v>1231.51</v>
      </c>
      <c r="R10" t="n">
        <v>120.24</v>
      </c>
      <c r="S10" t="n">
        <v>94.92</v>
      </c>
      <c r="T10" t="n">
        <v>11781.48</v>
      </c>
      <c r="U10" t="n">
        <v>0.79</v>
      </c>
      <c r="V10" t="n">
        <v>0.86</v>
      </c>
      <c r="W10" t="n">
        <v>20.71</v>
      </c>
      <c r="X10" t="n">
        <v>0.74</v>
      </c>
      <c r="Y10" t="n">
        <v>4</v>
      </c>
      <c r="Z10" t="n">
        <v>10</v>
      </c>
      <c r="AA10" t="n">
        <v>409.4009763638279</v>
      </c>
      <c r="AB10" t="n">
        <v>560.1604773573509</v>
      </c>
      <c r="AC10" t="n">
        <v>506.6995475885324</v>
      </c>
      <c r="AD10" t="n">
        <v>409400.9763638279</v>
      </c>
      <c r="AE10" t="n">
        <v>560160.477357351</v>
      </c>
      <c r="AF10" t="n">
        <v>2.000679216967911e-06</v>
      </c>
      <c r="AG10" t="n">
        <v>15</v>
      </c>
      <c r="AH10" t="n">
        <v>506699.5475885324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2.2411</v>
      </c>
      <c r="E2" t="n">
        <v>44.62</v>
      </c>
      <c r="F2" t="n">
        <v>40.23</v>
      </c>
      <c r="G2" t="n">
        <v>12.91</v>
      </c>
      <c r="H2" t="n">
        <v>0.28</v>
      </c>
      <c r="I2" t="n">
        <v>187</v>
      </c>
      <c r="J2" t="n">
        <v>61.76</v>
      </c>
      <c r="K2" t="n">
        <v>28.92</v>
      </c>
      <c r="L2" t="n">
        <v>1</v>
      </c>
      <c r="M2" t="n">
        <v>185</v>
      </c>
      <c r="N2" t="n">
        <v>6.84</v>
      </c>
      <c r="O2" t="n">
        <v>7851.41</v>
      </c>
      <c r="P2" t="n">
        <v>258.2</v>
      </c>
      <c r="Q2" t="n">
        <v>1234.39</v>
      </c>
      <c r="R2" t="n">
        <v>272.78</v>
      </c>
      <c r="S2" t="n">
        <v>94.92</v>
      </c>
      <c r="T2" t="n">
        <v>87248.38</v>
      </c>
      <c r="U2" t="n">
        <v>0.35</v>
      </c>
      <c r="V2" t="n">
        <v>0.76</v>
      </c>
      <c r="W2" t="n">
        <v>20.97</v>
      </c>
      <c r="X2" t="n">
        <v>5.41</v>
      </c>
      <c r="Y2" t="n">
        <v>4</v>
      </c>
      <c r="Z2" t="n">
        <v>10</v>
      </c>
      <c r="AA2" t="n">
        <v>443.4190152064815</v>
      </c>
      <c r="AB2" t="n">
        <v>606.7054588718244</v>
      </c>
      <c r="AC2" t="n">
        <v>548.8023413935562</v>
      </c>
      <c r="AD2" t="n">
        <v>443419.0152064815</v>
      </c>
      <c r="AE2" t="n">
        <v>606705.4588718243</v>
      </c>
      <c r="AF2" t="n">
        <v>1.756887627178066e-06</v>
      </c>
      <c r="AG2" t="n">
        <v>18</v>
      </c>
      <c r="AH2" t="n">
        <v>548802.3413935562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2.5009</v>
      </c>
      <c r="E3" t="n">
        <v>39.98</v>
      </c>
      <c r="F3" t="n">
        <v>37.06</v>
      </c>
      <c r="G3" t="n">
        <v>27.45</v>
      </c>
      <c r="H3" t="n">
        <v>0.55</v>
      </c>
      <c r="I3" t="n">
        <v>81</v>
      </c>
      <c r="J3" t="n">
        <v>62.92</v>
      </c>
      <c r="K3" t="n">
        <v>28.92</v>
      </c>
      <c r="L3" t="n">
        <v>2</v>
      </c>
      <c r="M3" t="n">
        <v>79</v>
      </c>
      <c r="N3" t="n">
        <v>7</v>
      </c>
      <c r="O3" t="n">
        <v>7994.37</v>
      </c>
      <c r="P3" t="n">
        <v>223.13</v>
      </c>
      <c r="Q3" t="n">
        <v>1232.31</v>
      </c>
      <c r="R3" t="n">
        <v>171.41</v>
      </c>
      <c r="S3" t="n">
        <v>94.92</v>
      </c>
      <c r="T3" t="n">
        <v>37091.59</v>
      </c>
      <c r="U3" t="n">
        <v>0.55</v>
      </c>
      <c r="V3" t="n">
        <v>0.82</v>
      </c>
      <c r="W3" t="n">
        <v>20.76</v>
      </c>
      <c r="X3" t="n">
        <v>2.27</v>
      </c>
      <c r="Y3" t="n">
        <v>4</v>
      </c>
      <c r="Z3" t="n">
        <v>10</v>
      </c>
      <c r="AA3" t="n">
        <v>360.3798068547891</v>
      </c>
      <c r="AB3" t="n">
        <v>493.0875505737184</v>
      </c>
      <c r="AC3" t="n">
        <v>446.0279667996857</v>
      </c>
      <c r="AD3" t="n">
        <v>360379.8068547891</v>
      </c>
      <c r="AE3" t="n">
        <v>493087.5505737184</v>
      </c>
      <c r="AF3" t="n">
        <v>1.960555203609668e-06</v>
      </c>
      <c r="AG3" t="n">
        <v>16</v>
      </c>
      <c r="AH3" t="n">
        <v>446027.9667996857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2.5768</v>
      </c>
      <c r="E4" t="n">
        <v>38.81</v>
      </c>
      <c r="F4" t="n">
        <v>36.29</v>
      </c>
      <c r="G4" t="n">
        <v>41.87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16</v>
      </c>
      <c r="N4" t="n">
        <v>7.16</v>
      </c>
      <c r="O4" t="n">
        <v>8137.65</v>
      </c>
      <c r="P4" t="n">
        <v>203.19</v>
      </c>
      <c r="Q4" t="n">
        <v>1232.15</v>
      </c>
      <c r="R4" t="n">
        <v>144.53</v>
      </c>
      <c r="S4" t="n">
        <v>94.92</v>
      </c>
      <c r="T4" t="n">
        <v>23795.91</v>
      </c>
      <c r="U4" t="n">
        <v>0.66</v>
      </c>
      <c r="V4" t="n">
        <v>0.84</v>
      </c>
      <c r="W4" t="n">
        <v>20.78</v>
      </c>
      <c r="X4" t="n">
        <v>1.5</v>
      </c>
      <c r="Y4" t="n">
        <v>4</v>
      </c>
      <c r="Z4" t="n">
        <v>10</v>
      </c>
      <c r="AA4" t="n">
        <v>326.7027043964236</v>
      </c>
      <c r="AB4" t="n">
        <v>447.0090532612798</v>
      </c>
      <c r="AC4" t="n">
        <v>404.3471365991691</v>
      </c>
      <c r="AD4" t="n">
        <v>326702.7043964236</v>
      </c>
      <c r="AE4" t="n">
        <v>447009.0532612798</v>
      </c>
      <c r="AF4" t="n">
        <v>2.020056239218438e-06</v>
      </c>
      <c r="AG4" t="n">
        <v>15</v>
      </c>
      <c r="AH4" t="n">
        <v>404347.1365991691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2.5774</v>
      </c>
      <c r="E5" t="n">
        <v>38.8</v>
      </c>
      <c r="F5" t="n">
        <v>36.29</v>
      </c>
      <c r="G5" t="n">
        <v>42.7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205.99</v>
      </c>
      <c r="Q5" t="n">
        <v>1232.23</v>
      </c>
      <c r="R5" t="n">
        <v>144.01</v>
      </c>
      <c r="S5" t="n">
        <v>94.92</v>
      </c>
      <c r="T5" t="n">
        <v>23541.23</v>
      </c>
      <c r="U5" t="n">
        <v>0.66</v>
      </c>
      <c r="V5" t="n">
        <v>0.84</v>
      </c>
      <c r="W5" t="n">
        <v>20.79</v>
      </c>
      <c r="X5" t="n">
        <v>1.51</v>
      </c>
      <c r="Y5" t="n">
        <v>4</v>
      </c>
      <c r="Z5" t="n">
        <v>10</v>
      </c>
      <c r="AA5" t="n">
        <v>329.2799927837173</v>
      </c>
      <c r="AB5" t="n">
        <v>450.535412934714</v>
      </c>
      <c r="AC5" t="n">
        <v>407.5369454546477</v>
      </c>
      <c r="AD5" t="n">
        <v>329279.9927837173</v>
      </c>
      <c r="AE5" t="n">
        <v>450535.412934714</v>
      </c>
      <c r="AF5" t="n">
        <v>2.020526603136294e-06</v>
      </c>
      <c r="AG5" t="n">
        <v>15</v>
      </c>
      <c r="AH5" t="n">
        <v>407536.9454546476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1.5167</v>
      </c>
      <c r="E2" t="n">
        <v>65.93000000000001</v>
      </c>
      <c r="F2" t="n">
        <v>48.24</v>
      </c>
      <c r="G2" t="n">
        <v>6.4</v>
      </c>
      <c r="H2" t="n">
        <v>0.11</v>
      </c>
      <c r="I2" t="n">
        <v>452</v>
      </c>
      <c r="J2" t="n">
        <v>167.88</v>
      </c>
      <c r="K2" t="n">
        <v>51.39</v>
      </c>
      <c r="L2" t="n">
        <v>1</v>
      </c>
      <c r="M2" t="n">
        <v>450</v>
      </c>
      <c r="N2" t="n">
        <v>30.49</v>
      </c>
      <c r="O2" t="n">
        <v>20939.59</v>
      </c>
      <c r="P2" t="n">
        <v>625.09</v>
      </c>
      <c r="Q2" t="n">
        <v>1239.51</v>
      </c>
      <c r="R2" t="n">
        <v>535.09</v>
      </c>
      <c r="S2" t="n">
        <v>94.92</v>
      </c>
      <c r="T2" t="n">
        <v>217077.99</v>
      </c>
      <c r="U2" t="n">
        <v>0.18</v>
      </c>
      <c r="V2" t="n">
        <v>0.63</v>
      </c>
      <c r="W2" t="n">
        <v>21.34</v>
      </c>
      <c r="X2" t="n">
        <v>13.36</v>
      </c>
      <c r="Y2" t="n">
        <v>4</v>
      </c>
      <c r="Z2" t="n">
        <v>10</v>
      </c>
      <c r="AA2" t="n">
        <v>1290.106403805285</v>
      </c>
      <c r="AB2" t="n">
        <v>1765.180497164034</v>
      </c>
      <c r="AC2" t="n">
        <v>1596.714147961085</v>
      </c>
      <c r="AD2" t="n">
        <v>1290106.403805285</v>
      </c>
      <c r="AE2" t="n">
        <v>1765180.497164034</v>
      </c>
      <c r="AF2" t="n">
        <v>1.127534377079642e-06</v>
      </c>
      <c r="AG2" t="n">
        <v>26</v>
      </c>
      <c r="AH2" t="n">
        <v>1596714.147961085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2.0399</v>
      </c>
      <c r="E3" t="n">
        <v>49.02</v>
      </c>
      <c r="F3" t="n">
        <v>40.28</v>
      </c>
      <c r="G3" t="n">
        <v>12.85</v>
      </c>
      <c r="H3" t="n">
        <v>0.21</v>
      </c>
      <c r="I3" t="n">
        <v>188</v>
      </c>
      <c r="J3" t="n">
        <v>169.33</v>
      </c>
      <c r="K3" t="n">
        <v>51.39</v>
      </c>
      <c r="L3" t="n">
        <v>2</v>
      </c>
      <c r="M3" t="n">
        <v>186</v>
      </c>
      <c r="N3" t="n">
        <v>30.94</v>
      </c>
      <c r="O3" t="n">
        <v>21118.46</v>
      </c>
      <c r="P3" t="n">
        <v>519.33</v>
      </c>
      <c r="Q3" t="n">
        <v>1234.48</v>
      </c>
      <c r="R3" t="n">
        <v>274.81</v>
      </c>
      <c r="S3" t="n">
        <v>94.92</v>
      </c>
      <c r="T3" t="n">
        <v>88255.42999999999</v>
      </c>
      <c r="U3" t="n">
        <v>0.35</v>
      </c>
      <c r="V3" t="n">
        <v>0.76</v>
      </c>
      <c r="W3" t="n">
        <v>20.95</v>
      </c>
      <c r="X3" t="n">
        <v>5.46</v>
      </c>
      <c r="Y3" t="n">
        <v>4</v>
      </c>
      <c r="Z3" t="n">
        <v>10</v>
      </c>
      <c r="AA3" t="n">
        <v>820.2504266617248</v>
      </c>
      <c r="AB3" t="n">
        <v>1122.302820653454</v>
      </c>
      <c r="AC3" t="n">
        <v>1015.191814612189</v>
      </c>
      <c r="AD3" t="n">
        <v>820250.4266617248</v>
      </c>
      <c r="AE3" t="n">
        <v>1122302.820653454</v>
      </c>
      <c r="AF3" t="n">
        <v>1.516488017277486e-06</v>
      </c>
      <c r="AG3" t="n">
        <v>19</v>
      </c>
      <c r="AH3" t="n">
        <v>1015191.814612189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2.2447</v>
      </c>
      <c r="E4" t="n">
        <v>44.55</v>
      </c>
      <c r="F4" t="n">
        <v>38.18</v>
      </c>
      <c r="G4" t="n">
        <v>19.41</v>
      </c>
      <c r="H4" t="n">
        <v>0.31</v>
      </c>
      <c r="I4" t="n">
        <v>118</v>
      </c>
      <c r="J4" t="n">
        <v>170.79</v>
      </c>
      <c r="K4" t="n">
        <v>51.39</v>
      </c>
      <c r="L4" t="n">
        <v>3</v>
      </c>
      <c r="M4" t="n">
        <v>116</v>
      </c>
      <c r="N4" t="n">
        <v>31.4</v>
      </c>
      <c r="O4" t="n">
        <v>21297.94</v>
      </c>
      <c r="P4" t="n">
        <v>488.38</v>
      </c>
      <c r="Q4" t="n">
        <v>1232.88</v>
      </c>
      <c r="R4" t="n">
        <v>206.59</v>
      </c>
      <c r="S4" t="n">
        <v>94.92</v>
      </c>
      <c r="T4" t="n">
        <v>54497.1</v>
      </c>
      <c r="U4" t="n">
        <v>0.46</v>
      </c>
      <c r="V4" t="n">
        <v>0.8</v>
      </c>
      <c r="W4" t="n">
        <v>20.85</v>
      </c>
      <c r="X4" t="n">
        <v>3.38</v>
      </c>
      <c r="Y4" t="n">
        <v>4</v>
      </c>
      <c r="Z4" t="n">
        <v>10</v>
      </c>
      <c r="AA4" t="n">
        <v>715.0721095186661</v>
      </c>
      <c r="AB4" t="n">
        <v>978.3932069984535</v>
      </c>
      <c r="AC4" t="n">
        <v>885.016732506011</v>
      </c>
      <c r="AD4" t="n">
        <v>715072.1095186662</v>
      </c>
      <c r="AE4" t="n">
        <v>978393.2069984535</v>
      </c>
      <c r="AF4" t="n">
        <v>1.668738983471137e-06</v>
      </c>
      <c r="AG4" t="n">
        <v>18</v>
      </c>
      <c r="AH4" t="n">
        <v>885016.7325060109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2.3514</v>
      </c>
      <c r="E5" t="n">
        <v>42.53</v>
      </c>
      <c r="F5" t="n">
        <v>37.24</v>
      </c>
      <c r="G5" t="n">
        <v>25.98</v>
      </c>
      <c r="H5" t="n">
        <v>0.41</v>
      </c>
      <c r="I5" t="n">
        <v>86</v>
      </c>
      <c r="J5" t="n">
        <v>172.25</v>
      </c>
      <c r="K5" t="n">
        <v>51.39</v>
      </c>
      <c r="L5" t="n">
        <v>4</v>
      </c>
      <c r="M5" t="n">
        <v>84</v>
      </c>
      <c r="N5" t="n">
        <v>31.86</v>
      </c>
      <c r="O5" t="n">
        <v>21478.05</v>
      </c>
      <c r="P5" t="n">
        <v>472.02</v>
      </c>
      <c r="Q5" t="n">
        <v>1232.1</v>
      </c>
      <c r="R5" t="n">
        <v>176.57</v>
      </c>
      <c r="S5" t="n">
        <v>94.92</v>
      </c>
      <c r="T5" t="n">
        <v>39648.72</v>
      </c>
      <c r="U5" t="n">
        <v>0.54</v>
      </c>
      <c r="V5" t="n">
        <v>0.82</v>
      </c>
      <c r="W5" t="n">
        <v>20.79</v>
      </c>
      <c r="X5" t="n">
        <v>2.45</v>
      </c>
      <c r="Y5" t="n">
        <v>4</v>
      </c>
      <c r="Z5" t="n">
        <v>10</v>
      </c>
      <c r="AA5" t="n">
        <v>663.2926734223744</v>
      </c>
      <c r="AB5" t="n">
        <v>907.5462981840078</v>
      </c>
      <c r="AC5" t="n">
        <v>820.9313532345549</v>
      </c>
      <c r="AD5" t="n">
        <v>663292.6734223744</v>
      </c>
      <c r="AE5" t="n">
        <v>907546.2981840078</v>
      </c>
      <c r="AF5" t="n">
        <v>1.748061142127692e-06</v>
      </c>
      <c r="AG5" t="n">
        <v>17</v>
      </c>
      <c r="AH5" t="n">
        <v>820931.3532345549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2.4191</v>
      </c>
      <c r="E6" t="n">
        <v>41.34</v>
      </c>
      <c r="F6" t="n">
        <v>36.69</v>
      </c>
      <c r="G6" t="n">
        <v>32.86</v>
      </c>
      <c r="H6" t="n">
        <v>0.51</v>
      </c>
      <c r="I6" t="n">
        <v>67</v>
      </c>
      <c r="J6" t="n">
        <v>173.71</v>
      </c>
      <c r="K6" t="n">
        <v>51.39</v>
      </c>
      <c r="L6" t="n">
        <v>5</v>
      </c>
      <c r="M6" t="n">
        <v>65</v>
      </c>
      <c r="N6" t="n">
        <v>32.32</v>
      </c>
      <c r="O6" t="n">
        <v>21658.78</v>
      </c>
      <c r="P6" t="n">
        <v>460.8</v>
      </c>
      <c r="Q6" t="n">
        <v>1232.06</v>
      </c>
      <c r="R6" t="n">
        <v>158.81</v>
      </c>
      <c r="S6" t="n">
        <v>94.92</v>
      </c>
      <c r="T6" t="n">
        <v>30862.9</v>
      </c>
      <c r="U6" t="n">
        <v>0.6</v>
      </c>
      <c r="V6" t="n">
        <v>0.83</v>
      </c>
      <c r="W6" t="n">
        <v>20.76</v>
      </c>
      <c r="X6" t="n">
        <v>1.91</v>
      </c>
      <c r="Y6" t="n">
        <v>4</v>
      </c>
      <c r="Z6" t="n">
        <v>10</v>
      </c>
      <c r="AA6" t="n">
        <v>628.8792009355579</v>
      </c>
      <c r="AB6" t="n">
        <v>860.4602669122896</v>
      </c>
      <c r="AC6" t="n">
        <v>778.3391467017495</v>
      </c>
      <c r="AD6" t="n">
        <v>628879.200935558</v>
      </c>
      <c r="AE6" t="n">
        <v>860460.2669122897</v>
      </c>
      <c r="AF6" t="n">
        <v>1.798390196870418e-06</v>
      </c>
      <c r="AG6" t="n">
        <v>16</v>
      </c>
      <c r="AH6" t="n">
        <v>778339.1467017495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2.4655</v>
      </c>
      <c r="E7" t="n">
        <v>40.56</v>
      </c>
      <c r="F7" t="n">
        <v>36.32</v>
      </c>
      <c r="G7" t="n">
        <v>39.63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451.65</v>
      </c>
      <c r="Q7" t="n">
        <v>1231.65</v>
      </c>
      <c r="R7" t="n">
        <v>147.28</v>
      </c>
      <c r="S7" t="n">
        <v>94.92</v>
      </c>
      <c r="T7" t="n">
        <v>25158.95</v>
      </c>
      <c r="U7" t="n">
        <v>0.64</v>
      </c>
      <c r="V7" t="n">
        <v>0.84</v>
      </c>
      <c r="W7" t="n">
        <v>20.73</v>
      </c>
      <c r="X7" t="n">
        <v>1.54</v>
      </c>
      <c r="Y7" t="n">
        <v>4</v>
      </c>
      <c r="Z7" t="n">
        <v>10</v>
      </c>
      <c r="AA7" t="n">
        <v>609.9592138501408</v>
      </c>
      <c r="AB7" t="n">
        <v>834.5731058911012</v>
      </c>
      <c r="AC7" t="n">
        <v>754.9226199955646</v>
      </c>
      <c r="AD7" t="n">
        <v>609959.2138501408</v>
      </c>
      <c r="AE7" t="n">
        <v>834573.1058911013</v>
      </c>
      <c r="AF7" t="n">
        <v>1.832884556398667e-06</v>
      </c>
      <c r="AG7" t="n">
        <v>16</v>
      </c>
      <c r="AH7" t="n">
        <v>754922.6199955646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2.4967</v>
      </c>
      <c r="E8" t="n">
        <v>40.05</v>
      </c>
      <c r="F8" t="n">
        <v>36.09</v>
      </c>
      <c r="G8" t="n">
        <v>46.07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444.29</v>
      </c>
      <c r="Q8" t="n">
        <v>1231.5</v>
      </c>
      <c r="R8" t="n">
        <v>139.84</v>
      </c>
      <c r="S8" t="n">
        <v>94.92</v>
      </c>
      <c r="T8" t="n">
        <v>21480.02</v>
      </c>
      <c r="U8" t="n">
        <v>0.68</v>
      </c>
      <c r="V8" t="n">
        <v>0.84</v>
      </c>
      <c r="W8" t="n">
        <v>20.71</v>
      </c>
      <c r="X8" t="n">
        <v>1.3</v>
      </c>
      <c r="Y8" t="n">
        <v>4</v>
      </c>
      <c r="Z8" t="n">
        <v>10</v>
      </c>
      <c r="AA8" t="n">
        <v>596.4849090542414</v>
      </c>
      <c r="AB8" t="n">
        <v>816.136967624978</v>
      </c>
      <c r="AC8" t="n">
        <v>738.2460008902775</v>
      </c>
      <c r="AD8" t="n">
        <v>596484.9090542414</v>
      </c>
      <c r="AE8" t="n">
        <v>816136.9676249779</v>
      </c>
      <c r="AF8" t="n">
        <v>1.856079039529731e-06</v>
      </c>
      <c r="AG8" t="n">
        <v>16</v>
      </c>
      <c r="AH8" t="n">
        <v>738246.0008902776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2.5197</v>
      </c>
      <c r="E9" t="n">
        <v>39.69</v>
      </c>
      <c r="F9" t="n">
        <v>35.92</v>
      </c>
      <c r="G9" t="n">
        <v>52.57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437.78</v>
      </c>
      <c r="Q9" t="n">
        <v>1231.48</v>
      </c>
      <c r="R9" t="n">
        <v>133.84</v>
      </c>
      <c r="S9" t="n">
        <v>94.92</v>
      </c>
      <c r="T9" t="n">
        <v>18506.72</v>
      </c>
      <c r="U9" t="n">
        <v>0.71</v>
      </c>
      <c r="V9" t="n">
        <v>0.85</v>
      </c>
      <c r="W9" t="n">
        <v>20.72</v>
      </c>
      <c r="X9" t="n">
        <v>1.14</v>
      </c>
      <c r="Y9" t="n">
        <v>4</v>
      </c>
      <c r="Z9" t="n">
        <v>10</v>
      </c>
      <c r="AA9" t="n">
        <v>585.7241995135741</v>
      </c>
      <c r="AB9" t="n">
        <v>801.4136901024368</v>
      </c>
      <c r="AC9" t="n">
        <v>724.9278923102379</v>
      </c>
      <c r="AD9" t="n">
        <v>585724.1995135741</v>
      </c>
      <c r="AE9" t="n">
        <v>801413.6901024368</v>
      </c>
      <c r="AF9" t="n">
        <v>1.873177536709682e-06</v>
      </c>
      <c r="AG9" t="n">
        <v>16</v>
      </c>
      <c r="AH9" t="n">
        <v>724927.8923102379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2.5391</v>
      </c>
      <c r="E10" t="n">
        <v>39.38</v>
      </c>
      <c r="F10" t="n">
        <v>35.79</v>
      </c>
      <c r="G10" t="n">
        <v>59.65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431.3</v>
      </c>
      <c r="Q10" t="n">
        <v>1231.28</v>
      </c>
      <c r="R10" t="n">
        <v>129.68</v>
      </c>
      <c r="S10" t="n">
        <v>94.92</v>
      </c>
      <c r="T10" t="n">
        <v>16454.36</v>
      </c>
      <c r="U10" t="n">
        <v>0.73</v>
      </c>
      <c r="V10" t="n">
        <v>0.85</v>
      </c>
      <c r="W10" t="n">
        <v>20.71</v>
      </c>
      <c r="X10" t="n">
        <v>1.01</v>
      </c>
      <c r="Y10" t="n">
        <v>4</v>
      </c>
      <c r="Z10" t="n">
        <v>10</v>
      </c>
      <c r="AA10" t="n">
        <v>575.8727195348758</v>
      </c>
      <c r="AB10" t="n">
        <v>787.9344605789585</v>
      </c>
      <c r="AC10" t="n">
        <v>712.735101534263</v>
      </c>
      <c r="AD10" t="n">
        <v>575872.7195348758</v>
      </c>
      <c r="AE10" t="n">
        <v>787934.4605789585</v>
      </c>
      <c r="AF10" t="n">
        <v>1.88759974737451e-06</v>
      </c>
      <c r="AG10" t="n">
        <v>16</v>
      </c>
      <c r="AH10" t="n">
        <v>712735.101534263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2.5571</v>
      </c>
      <c r="E11" t="n">
        <v>39.11</v>
      </c>
      <c r="F11" t="n">
        <v>35.65</v>
      </c>
      <c r="G11" t="n">
        <v>66.84</v>
      </c>
      <c r="H11" t="n">
        <v>0.98</v>
      </c>
      <c r="I11" t="n">
        <v>32</v>
      </c>
      <c r="J11" t="n">
        <v>181.12</v>
      </c>
      <c r="K11" t="n">
        <v>51.39</v>
      </c>
      <c r="L11" t="n">
        <v>10</v>
      </c>
      <c r="M11" t="n">
        <v>30</v>
      </c>
      <c r="N11" t="n">
        <v>34.73</v>
      </c>
      <c r="O11" t="n">
        <v>22572.13</v>
      </c>
      <c r="P11" t="n">
        <v>424.95</v>
      </c>
      <c r="Q11" t="n">
        <v>1231.26</v>
      </c>
      <c r="R11" t="n">
        <v>125.37</v>
      </c>
      <c r="S11" t="n">
        <v>94.92</v>
      </c>
      <c r="T11" t="n">
        <v>14315.87</v>
      </c>
      <c r="U11" t="n">
        <v>0.76</v>
      </c>
      <c r="V11" t="n">
        <v>0.85</v>
      </c>
      <c r="W11" t="n">
        <v>20.69</v>
      </c>
      <c r="X11" t="n">
        <v>0.87</v>
      </c>
      <c r="Y11" t="n">
        <v>4</v>
      </c>
      <c r="Z11" t="n">
        <v>10</v>
      </c>
      <c r="AA11" t="n">
        <v>566.5243506462518</v>
      </c>
      <c r="AB11" t="n">
        <v>775.1436098446152</v>
      </c>
      <c r="AC11" t="n">
        <v>701.1649916419336</v>
      </c>
      <c r="AD11" t="n">
        <v>566524.3506462518</v>
      </c>
      <c r="AE11" t="n">
        <v>775143.6098446152</v>
      </c>
      <c r="AF11" t="n">
        <v>1.900981179950124e-06</v>
      </c>
      <c r="AG11" t="n">
        <v>16</v>
      </c>
      <c r="AH11" t="n">
        <v>701164.9916419337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2.5686</v>
      </c>
      <c r="E12" t="n">
        <v>38.93</v>
      </c>
      <c r="F12" t="n">
        <v>35.58</v>
      </c>
      <c r="G12" t="n">
        <v>73.61</v>
      </c>
      <c r="H12" t="n">
        <v>1.07</v>
      </c>
      <c r="I12" t="n">
        <v>29</v>
      </c>
      <c r="J12" t="n">
        <v>182.62</v>
      </c>
      <c r="K12" t="n">
        <v>51.39</v>
      </c>
      <c r="L12" t="n">
        <v>11</v>
      </c>
      <c r="M12" t="n">
        <v>27</v>
      </c>
      <c r="N12" t="n">
        <v>35.22</v>
      </c>
      <c r="O12" t="n">
        <v>22756.91</v>
      </c>
      <c r="P12" t="n">
        <v>419.59</v>
      </c>
      <c r="Q12" t="n">
        <v>1231.3</v>
      </c>
      <c r="R12" t="n">
        <v>123.03</v>
      </c>
      <c r="S12" t="n">
        <v>94.92</v>
      </c>
      <c r="T12" t="n">
        <v>13164.16</v>
      </c>
      <c r="U12" t="n">
        <v>0.77</v>
      </c>
      <c r="V12" t="n">
        <v>0.86</v>
      </c>
      <c r="W12" t="n">
        <v>20.69</v>
      </c>
      <c r="X12" t="n">
        <v>0.8</v>
      </c>
      <c r="Y12" t="n">
        <v>4</v>
      </c>
      <c r="Z12" t="n">
        <v>10</v>
      </c>
      <c r="AA12" t="n">
        <v>559.4155247941112</v>
      </c>
      <c r="AB12" t="n">
        <v>765.4170006944539</v>
      </c>
      <c r="AC12" t="n">
        <v>692.3666764176821</v>
      </c>
      <c r="AD12" t="n">
        <v>559415.5247941113</v>
      </c>
      <c r="AE12" t="n">
        <v>765417.0006944539</v>
      </c>
      <c r="AF12" t="n">
        <v>1.9095304285401e-06</v>
      </c>
      <c r="AG12" t="n">
        <v>16</v>
      </c>
      <c r="AH12" t="n">
        <v>692366.6764176821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2.5811</v>
      </c>
      <c r="E13" t="n">
        <v>38.74</v>
      </c>
      <c r="F13" t="n">
        <v>35.49</v>
      </c>
      <c r="G13" t="n">
        <v>81.90000000000001</v>
      </c>
      <c r="H13" t="n">
        <v>1.16</v>
      </c>
      <c r="I13" t="n">
        <v>26</v>
      </c>
      <c r="J13" t="n">
        <v>184.12</v>
      </c>
      <c r="K13" t="n">
        <v>51.39</v>
      </c>
      <c r="L13" t="n">
        <v>12</v>
      </c>
      <c r="M13" t="n">
        <v>24</v>
      </c>
      <c r="N13" t="n">
        <v>35.73</v>
      </c>
      <c r="O13" t="n">
        <v>22942.24</v>
      </c>
      <c r="P13" t="n">
        <v>413.85</v>
      </c>
      <c r="Q13" t="n">
        <v>1231.3</v>
      </c>
      <c r="R13" t="n">
        <v>120.25</v>
      </c>
      <c r="S13" t="n">
        <v>94.92</v>
      </c>
      <c r="T13" t="n">
        <v>11785.55</v>
      </c>
      <c r="U13" t="n">
        <v>0.79</v>
      </c>
      <c r="V13" t="n">
        <v>0.86</v>
      </c>
      <c r="W13" t="n">
        <v>20.68</v>
      </c>
      <c r="X13" t="n">
        <v>0.71</v>
      </c>
      <c r="Y13" t="n">
        <v>4</v>
      </c>
      <c r="Z13" t="n">
        <v>10</v>
      </c>
      <c r="AA13" t="n">
        <v>544.1779615594381</v>
      </c>
      <c r="AB13" t="n">
        <v>744.5682944429282</v>
      </c>
      <c r="AC13" t="n">
        <v>673.5077414294589</v>
      </c>
      <c r="AD13" t="n">
        <v>544177.9615594381</v>
      </c>
      <c r="AE13" t="n">
        <v>744568.2944429282</v>
      </c>
      <c r="AF13" t="n">
        <v>1.918823090050943e-06</v>
      </c>
      <c r="AG13" t="n">
        <v>15</v>
      </c>
      <c r="AH13" t="n">
        <v>673507.7414294588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35.45</v>
      </c>
      <c r="G14" t="n">
        <v>88.61</v>
      </c>
      <c r="H14" t="n">
        <v>1.24</v>
      </c>
      <c r="I14" t="n">
        <v>24</v>
      </c>
      <c r="J14" t="n">
        <v>185.63</v>
      </c>
      <c r="K14" t="n">
        <v>51.39</v>
      </c>
      <c r="L14" t="n">
        <v>13</v>
      </c>
      <c r="M14" t="n">
        <v>22</v>
      </c>
      <c r="N14" t="n">
        <v>36.24</v>
      </c>
      <c r="O14" t="n">
        <v>23128.27</v>
      </c>
      <c r="P14" t="n">
        <v>408.15</v>
      </c>
      <c r="Q14" t="n">
        <v>1231.4</v>
      </c>
      <c r="R14" t="n">
        <v>118.77</v>
      </c>
      <c r="S14" t="n">
        <v>94.92</v>
      </c>
      <c r="T14" t="n">
        <v>11060.22</v>
      </c>
      <c r="U14" t="n">
        <v>0.8</v>
      </c>
      <c r="V14" t="n">
        <v>0.86</v>
      </c>
      <c r="W14" t="n">
        <v>20.68</v>
      </c>
      <c r="X14" t="n">
        <v>0.67</v>
      </c>
      <c r="Y14" t="n">
        <v>4</v>
      </c>
      <c r="Z14" t="n">
        <v>10</v>
      </c>
      <c r="AA14" t="n">
        <v>537.5669391785916</v>
      </c>
      <c r="AB14" t="n">
        <v>735.5228019637309</v>
      </c>
      <c r="AC14" t="n">
        <v>665.3255380570477</v>
      </c>
      <c r="AD14" t="n">
        <v>537566.9391785916</v>
      </c>
      <c r="AE14" t="n">
        <v>735522.8019637309</v>
      </c>
      <c r="AF14" t="n">
        <v>1.924398686957449e-06</v>
      </c>
      <c r="AG14" t="n">
        <v>15</v>
      </c>
      <c r="AH14" t="n">
        <v>665325.5380570476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2.5982</v>
      </c>
      <c r="E15" t="n">
        <v>38.49</v>
      </c>
      <c r="F15" t="n">
        <v>35.37</v>
      </c>
      <c r="G15" t="n">
        <v>96.45999999999999</v>
      </c>
      <c r="H15" t="n">
        <v>1.33</v>
      </c>
      <c r="I15" t="n">
        <v>22</v>
      </c>
      <c r="J15" t="n">
        <v>187.14</v>
      </c>
      <c r="K15" t="n">
        <v>51.39</v>
      </c>
      <c r="L15" t="n">
        <v>14</v>
      </c>
      <c r="M15" t="n">
        <v>20</v>
      </c>
      <c r="N15" t="n">
        <v>36.75</v>
      </c>
      <c r="O15" t="n">
        <v>23314.98</v>
      </c>
      <c r="P15" t="n">
        <v>402.27</v>
      </c>
      <c r="Q15" t="n">
        <v>1231.18</v>
      </c>
      <c r="R15" t="n">
        <v>116.37</v>
      </c>
      <c r="S15" t="n">
        <v>94.92</v>
      </c>
      <c r="T15" t="n">
        <v>9866.860000000001</v>
      </c>
      <c r="U15" t="n">
        <v>0.82</v>
      </c>
      <c r="V15" t="n">
        <v>0.86</v>
      </c>
      <c r="W15" t="n">
        <v>20.68</v>
      </c>
      <c r="X15" t="n">
        <v>0.59</v>
      </c>
      <c r="Y15" t="n">
        <v>4</v>
      </c>
      <c r="Z15" t="n">
        <v>10</v>
      </c>
      <c r="AA15" t="n">
        <v>530.4462594671385</v>
      </c>
      <c r="AB15" t="n">
        <v>725.7799738403025</v>
      </c>
      <c r="AC15" t="n">
        <v>656.5125517755743</v>
      </c>
      <c r="AD15" t="n">
        <v>530446.2594671384</v>
      </c>
      <c r="AE15" t="n">
        <v>725779.9738403026</v>
      </c>
      <c r="AF15" t="n">
        <v>1.931535450997776e-06</v>
      </c>
      <c r="AG15" t="n">
        <v>15</v>
      </c>
      <c r="AH15" t="n">
        <v>656512.5517755742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2.607</v>
      </c>
      <c r="E16" t="n">
        <v>38.36</v>
      </c>
      <c r="F16" t="n">
        <v>35.31</v>
      </c>
      <c r="G16" t="n">
        <v>105.92</v>
      </c>
      <c r="H16" t="n">
        <v>1.41</v>
      </c>
      <c r="I16" t="n">
        <v>20</v>
      </c>
      <c r="J16" t="n">
        <v>188.66</v>
      </c>
      <c r="K16" t="n">
        <v>51.39</v>
      </c>
      <c r="L16" t="n">
        <v>15</v>
      </c>
      <c r="M16" t="n">
        <v>18</v>
      </c>
      <c r="N16" t="n">
        <v>37.27</v>
      </c>
      <c r="O16" t="n">
        <v>23502.4</v>
      </c>
      <c r="P16" t="n">
        <v>395.66</v>
      </c>
      <c r="Q16" t="n">
        <v>1231.21</v>
      </c>
      <c r="R16" t="n">
        <v>114.37</v>
      </c>
      <c r="S16" t="n">
        <v>94.92</v>
      </c>
      <c r="T16" t="n">
        <v>8877.540000000001</v>
      </c>
      <c r="U16" t="n">
        <v>0.83</v>
      </c>
      <c r="V16" t="n">
        <v>0.86</v>
      </c>
      <c r="W16" t="n">
        <v>20.67</v>
      </c>
      <c r="X16" t="n">
        <v>0.53</v>
      </c>
      <c r="Y16" t="n">
        <v>4</v>
      </c>
      <c r="Z16" t="n">
        <v>10</v>
      </c>
      <c r="AA16" t="n">
        <v>522.848135874558</v>
      </c>
      <c r="AB16" t="n">
        <v>715.3838859353788</v>
      </c>
      <c r="AC16" t="n">
        <v>647.1086519092954</v>
      </c>
      <c r="AD16" t="n">
        <v>522848.135874558</v>
      </c>
      <c r="AE16" t="n">
        <v>715383.8859353787</v>
      </c>
      <c r="AF16" t="n">
        <v>1.93807748470141e-06</v>
      </c>
      <c r="AG16" t="n">
        <v>15</v>
      </c>
      <c r="AH16" t="n">
        <v>647108.6519092955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2.6103</v>
      </c>
      <c r="E17" t="n">
        <v>38.31</v>
      </c>
      <c r="F17" t="n">
        <v>35.29</v>
      </c>
      <c r="G17" t="n">
        <v>111.45</v>
      </c>
      <c r="H17" t="n">
        <v>1.49</v>
      </c>
      <c r="I17" t="n">
        <v>19</v>
      </c>
      <c r="J17" t="n">
        <v>190.19</v>
      </c>
      <c r="K17" t="n">
        <v>51.39</v>
      </c>
      <c r="L17" t="n">
        <v>16</v>
      </c>
      <c r="M17" t="n">
        <v>17</v>
      </c>
      <c r="N17" t="n">
        <v>37.79</v>
      </c>
      <c r="O17" t="n">
        <v>23690.52</v>
      </c>
      <c r="P17" t="n">
        <v>390.65</v>
      </c>
      <c r="Q17" t="n">
        <v>1231.18</v>
      </c>
      <c r="R17" t="n">
        <v>113.68</v>
      </c>
      <c r="S17" t="n">
        <v>94.92</v>
      </c>
      <c r="T17" t="n">
        <v>8537.1</v>
      </c>
      <c r="U17" t="n">
        <v>0.83</v>
      </c>
      <c r="V17" t="n">
        <v>0.86</v>
      </c>
      <c r="W17" t="n">
        <v>20.68</v>
      </c>
      <c r="X17" t="n">
        <v>0.52</v>
      </c>
      <c r="Y17" t="n">
        <v>4</v>
      </c>
      <c r="Z17" t="n">
        <v>10</v>
      </c>
      <c r="AA17" t="n">
        <v>517.669445496486</v>
      </c>
      <c r="AB17" t="n">
        <v>708.2981732924056</v>
      </c>
      <c r="AC17" t="n">
        <v>640.6991897361074</v>
      </c>
      <c r="AD17" t="n">
        <v>517669.445496486</v>
      </c>
      <c r="AE17" t="n">
        <v>708298.1732924057</v>
      </c>
      <c r="AF17" t="n">
        <v>1.940530747340272e-06</v>
      </c>
      <c r="AG17" t="n">
        <v>15</v>
      </c>
      <c r="AH17" t="n">
        <v>640699.1897361075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2.6136</v>
      </c>
      <c r="E18" t="n">
        <v>38.26</v>
      </c>
      <c r="F18" t="n">
        <v>35.28</v>
      </c>
      <c r="G18" t="n">
        <v>117.59</v>
      </c>
      <c r="H18" t="n">
        <v>1.57</v>
      </c>
      <c r="I18" t="n">
        <v>18</v>
      </c>
      <c r="J18" t="n">
        <v>191.72</v>
      </c>
      <c r="K18" t="n">
        <v>51.39</v>
      </c>
      <c r="L18" t="n">
        <v>17</v>
      </c>
      <c r="M18" t="n">
        <v>16</v>
      </c>
      <c r="N18" t="n">
        <v>38.33</v>
      </c>
      <c r="O18" t="n">
        <v>23879.37</v>
      </c>
      <c r="P18" t="n">
        <v>384.82</v>
      </c>
      <c r="Q18" t="n">
        <v>1231.25</v>
      </c>
      <c r="R18" t="n">
        <v>113.28</v>
      </c>
      <c r="S18" t="n">
        <v>94.92</v>
      </c>
      <c r="T18" t="n">
        <v>8345.110000000001</v>
      </c>
      <c r="U18" t="n">
        <v>0.84</v>
      </c>
      <c r="V18" t="n">
        <v>0.86</v>
      </c>
      <c r="W18" t="n">
        <v>20.68</v>
      </c>
      <c r="X18" t="n">
        <v>0.5</v>
      </c>
      <c r="Y18" t="n">
        <v>4</v>
      </c>
      <c r="Z18" t="n">
        <v>10</v>
      </c>
      <c r="AA18" t="n">
        <v>511.7561845808507</v>
      </c>
      <c r="AB18" t="n">
        <v>700.2073888329735</v>
      </c>
      <c r="AC18" t="n">
        <v>633.3805783899962</v>
      </c>
      <c r="AD18" t="n">
        <v>511756.1845808507</v>
      </c>
      <c r="AE18" t="n">
        <v>700207.3888329735</v>
      </c>
      <c r="AF18" t="n">
        <v>1.942984009979134e-06</v>
      </c>
      <c r="AG18" t="n">
        <v>15</v>
      </c>
      <c r="AH18" t="n">
        <v>633380.5783899962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2.6183</v>
      </c>
      <c r="E19" t="n">
        <v>38.19</v>
      </c>
      <c r="F19" t="n">
        <v>35.24</v>
      </c>
      <c r="G19" t="n">
        <v>124.39</v>
      </c>
      <c r="H19" t="n">
        <v>1.65</v>
      </c>
      <c r="I19" t="n">
        <v>17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378.01</v>
      </c>
      <c r="Q19" t="n">
        <v>1231.17</v>
      </c>
      <c r="R19" t="n">
        <v>112</v>
      </c>
      <c r="S19" t="n">
        <v>94.92</v>
      </c>
      <c r="T19" t="n">
        <v>7705.46</v>
      </c>
      <c r="U19" t="n">
        <v>0.85</v>
      </c>
      <c r="V19" t="n">
        <v>0.86</v>
      </c>
      <c r="W19" t="n">
        <v>20.68</v>
      </c>
      <c r="X19" t="n">
        <v>0.47</v>
      </c>
      <c r="Y19" t="n">
        <v>4</v>
      </c>
      <c r="Z19" t="n">
        <v>10</v>
      </c>
      <c r="AA19" t="n">
        <v>504.7106994446439</v>
      </c>
      <c r="AB19" t="n">
        <v>690.5674452447479</v>
      </c>
      <c r="AC19" t="n">
        <v>624.6606574880851</v>
      </c>
      <c r="AD19" t="n">
        <v>504710.6994446439</v>
      </c>
      <c r="AE19" t="n">
        <v>690567.4452447479</v>
      </c>
      <c r="AF19" t="n">
        <v>1.946478050707211e-06</v>
      </c>
      <c r="AG19" t="n">
        <v>15</v>
      </c>
      <c r="AH19" t="n">
        <v>624660.6574880851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2.622</v>
      </c>
      <c r="E20" t="n">
        <v>38.14</v>
      </c>
      <c r="F20" t="n">
        <v>35.22</v>
      </c>
      <c r="G20" t="n">
        <v>132.09</v>
      </c>
      <c r="H20" t="n">
        <v>1.73</v>
      </c>
      <c r="I20" t="n">
        <v>16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378.87</v>
      </c>
      <c r="Q20" t="n">
        <v>1231.45</v>
      </c>
      <c r="R20" t="n">
        <v>111.12</v>
      </c>
      <c r="S20" t="n">
        <v>94.92</v>
      </c>
      <c r="T20" t="n">
        <v>7272.37</v>
      </c>
      <c r="U20" t="n">
        <v>0.85</v>
      </c>
      <c r="V20" t="n">
        <v>0.86</v>
      </c>
      <c r="W20" t="n">
        <v>20.68</v>
      </c>
      <c r="X20" t="n">
        <v>0.45</v>
      </c>
      <c r="Y20" t="n">
        <v>4</v>
      </c>
      <c r="Z20" t="n">
        <v>10</v>
      </c>
      <c r="AA20" t="n">
        <v>504.933417943139</v>
      </c>
      <c r="AB20" t="n">
        <v>690.8721785200357</v>
      </c>
      <c r="AC20" t="n">
        <v>624.9363074472752</v>
      </c>
      <c r="AD20" t="n">
        <v>504933.417943139</v>
      </c>
      <c r="AE20" t="n">
        <v>690872.1785200357</v>
      </c>
      <c r="AF20" t="n">
        <v>1.949228678514421e-06</v>
      </c>
      <c r="AG20" t="n">
        <v>15</v>
      </c>
      <c r="AH20" t="n">
        <v>624936.3074472753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2.6217</v>
      </c>
      <c r="E21" t="n">
        <v>38.14</v>
      </c>
      <c r="F21" t="n">
        <v>35.23</v>
      </c>
      <c r="G21" t="n">
        <v>132.11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381.23</v>
      </c>
      <c r="Q21" t="n">
        <v>1231.29</v>
      </c>
      <c r="R21" t="n">
        <v>111.25</v>
      </c>
      <c r="S21" t="n">
        <v>94.92</v>
      </c>
      <c r="T21" t="n">
        <v>7336.72</v>
      </c>
      <c r="U21" t="n">
        <v>0.85</v>
      </c>
      <c r="V21" t="n">
        <v>0.86</v>
      </c>
      <c r="W21" t="n">
        <v>20.69</v>
      </c>
      <c r="X21" t="n">
        <v>0.45</v>
      </c>
      <c r="Y21" t="n">
        <v>4</v>
      </c>
      <c r="Z21" t="n">
        <v>10</v>
      </c>
      <c r="AA21" t="n">
        <v>507.1662732966087</v>
      </c>
      <c r="AB21" t="n">
        <v>693.9272697212789</v>
      </c>
      <c r="AC21" t="n">
        <v>627.6998250321192</v>
      </c>
      <c r="AD21" t="n">
        <v>507166.2732966086</v>
      </c>
      <c r="AE21" t="n">
        <v>693927.2697212789</v>
      </c>
      <c r="AF21" t="n">
        <v>1.949005654638161e-06</v>
      </c>
      <c r="AG21" t="n">
        <v>15</v>
      </c>
      <c r="AH21" t="n">
        <v>627699.8250321192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2.328</v>
      </c>
      <c r="E2" t="n">
        <v>42.95</v>
      </c>
      <c r="F2" t="n">
        <v>39.3</v>
      </c>
      <c r="G2" t="n">
        <v>15.12</v>
      </c>
      <c r="H2" t="n">
        <v>0.34</v>
      </c>
      <c r="I2" t="n">
        <v>156</v>
      </c>
      <c r="J2" t="n">
        <v>51.33</v>
      </c>
      <c r="K2" t="n">
        <v>24.83</v>
      </c>
      <c r="L2" t="n">
        <v>1</v>
      </c>
      <c r="M2" t="n">
        <v>154</v>
      </c>
      <c r="N2" t="n">
        <v>5.51</v>
      </c>
      <c r="O2" t="n">
        <v>6564.78</v>
      </c>
      <c r="P2" t="n">
        <v>215.81</v>
      </c>
      <c r="Q2" t="n">
        <v>1233.68</v>
      </c>
      <c r="R2" t="n">
        <v>243.54</v>
      </c>
      <c r="S2" t="n">
        <v>94.92</v>
      </c>
      <c r="T2" t="n">
        <v>72782.89</v>
      </c>
      <c r="U2" t="n">
        <v>0.39</v>
      </c>
      <c r="V2" t="n">
        <v>0.78</v>
      </c>
      <c r="W2" t="n">
        <v>20.89</v>
      </c>
      <c r="X2" t="n">
        <v>4.49</v>
      </c>
      <c r="Y2" t="n">
        <v>4</v>
      </c>
      <c r="Z2" t="n">
        <v>10</v>
      </c>
      <c r="AA2" t="n">
        <v>376.3683525784405</v>
      </c>
      <c r="AB2" t="n">
        <v>514.9637841976734</v>
      </c>
      <c r="AC2" t="n">
        <v>465.8163633900571</v>
      </c>
      <c r="AD2" t="n">
        <v>376368.3525784404</v>
      </c>
      <c r="AE2" t="n">
        <v>514963.7841976733</v>
      </c>
      <c r="AF2" t="n">
        <v>1.838528559403852e-06</v>
      </c>
      <c r="AG2" t="n">
        <v>17</v>
      </c>
      <c r="AH2" t="n">
        <v>465816.3633900571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2.5449</v>
      </c>
      <c r="E3" t="n">
        <v>39.3</v>
      </c>
      <c r="F3" t="n">
        <v>36.73</v>
      </c>
      <c r="G3" t="n">
        <v>32.89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52</v>
      </c>
      <c r="N3" t="n">
        <v>5.64</v>
      </c>
      <c r="O3" t="n">
        <v>6705.1</v>
      </c>
      <c r="P3" t="n">
        <v>181.77</v>
      </c>
      <c r="Q3" t="n">
        <v>1232.07</v>
      </c>
      <c r="R3" t="n">
        <v>159.74</v>
      </c>
      <c r="S3" t="n">
        <v>94.92</v>
      </c>
      <c r="T3" t="n">
        <v>31325.63</v>
      </c>
      <c r="U3" t="n">
        <v>0.59</v>
      </c>
      <c r="V3" t="n">
        <v>0.83</v>
      </c>
      <c r="W3" t="n">
        <v>20.77</v>
      </c>
      <c r="X3" t="n">
        <v>1.94</v>
      </c>
      <c r="Y3" t="n">
        <v>4</v>
      </c>
      <c r="Z3" t="n">
        <v>10</v>
      </c>
      <c r="AA3" t="n">
        <v>313.669050601524</v>
      </c>
      <c r="AB3" t="n">
        <v>429.1758331348745</v>
      </c>
      <c r="AC3" t="n">
        <v>388.2158939725462</v>
      </c>
      <c r="AD3" t="n">
        <v>313669.050601524</v>
      </c>
      <c r="AE3" t="n">
        <v>429175.8331348745</v>
      </c>
      <c r="AF3" t="n">
        <v>2.009824454822536e-06</v>
      </c>
      <c r="AG3" t="n">
        <v>16</v>
      </c>
      <c r="AH3" t="n">
        <v>388215.8939725462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2.554</v>
      </c>
      <c r="E4" t="n">
        <v>39.15</v>
      </c>
      <c r="F4" t="n">
        <v>36.64</v>
      </c>
      <c r="G4" t="n">
        <v>34.89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182.94</v>
      </c>
      <c r="Q4" t="n">
        <v>1232.83</v>
      </c>
      <c r="R4" t="n">
        <v>154.4</v>
      </c>
      <c r="S4" t="n">
        <v>94.92</v>
      </c>
      <c r="T4" t="n">
        <v>28676.11</v>
      </c>
      <c r="U4" t="n">
        <v>0.61</v>
      </c>
      <c r="V4" t="n">
        <v>0.83</v>
      </c>
      <c r="W4" t="n">
        <v>20.83</v>
      </c>
      <c r="X4" t="n">
        <v>1.85</v>
      </c>
      <c r="Y4" t="n">
        <v>4</v>
      </c>
      <c r="Z4" t="n">
        <v>10</v>
      </c>
      <c r="AA4" t="n">
        <v>314.0201700030951</v>
      </c>
      <c r="AB4" t="n">
        <v>429.6562501903989</v>
      </c>
      <c r="AC4" t="n">
        <v>388.6504606985609</v>
      </c>
      <c r="AD4" t="n">
        <v>314020.1700030951</v>
      </c>
      <c r="AE4" t="n">
        <v>429656.2501903988</v>
      </c>
      <c r="AF4" t="n">
        <v>2.017011142919862e-06</v>
      </c>
      <c r="AG4" t="n">
        <v>16</v>
      </c>
      <c r="AH4" t="n">
        <v>388650.4606985609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1.7267</v>
      </c>
      <c r="E2" t="n">
        <v>57.92</v>
      </c>
      <c r="F2" t="n">
        <v>45.72</v>
      </c>
      <c r="G2" t="n">
        <v>7.45</v>
      </c>
      <c r="H2" t="n">
        <v>0.13</v>
      </c>
      <c r="I2" t="n">
        <v>368</v>
      </c>
      <c r="J2" t="n">
        <v>133.21</v>
      </c>
      <c r="K2" t="n">
        <v>46.47</v>
      </c>
      <c r="L2" t="n">
        <v>1</v>
      </c>
      <c r="M2" t="n">
        <v>366</v>
      </c>
      <c r="N2" t="n">
        <v>20.75</v>
      </c>
      <c r="O2" t="n">
        <v>16663.42</v>
      </c>
      <c r="P2" t="n">
        <v>509.87</v>
      </c>
      <c r="Q2" t="n">
        <v>1237.67</v>
      </c>
      <c r="R2" t="n">
        <v>451.38</v>
      </c>
      <c r="S2" t="n">
        <v>94.92</v>
      </c>
      <c r="T2" t="n">
        <v>175640.66</v>
      </c>
      <c r="U2" t="n">
        <v>0.21</v>
      </c>
      <c r="V2" t="n">
        <v>0.67</v>
      </c>
      <c r="W2" t="n">
        <v>21.25</v>
      </c>
      <c r="X2" t="n">
        <v>10.86</v>
      </c>
      <c r="Y2" t="n">
        <v>4</v>
      </c>
      <c r="Z2" t="n">
        <v>10</v>
      </c>
      <c r="AA2" t="n">
        <v>958.8729828911245</v>
      </c>
      <c r="AB2" t="n">
        <v>1311.972317682082</v>
      </c>
      <c r="AC2" t="n">
        <v>1186.759521047216</v>
      </c>
      <c r="AD2" t="n">
        <v>958872.9828911244</v>
      </c>
      <c r="AE2" t="n">
        <v>1311972.317682082</v>
      </c>
      <c r="AF2" t="n">
        <v>1.30136157973658e-06</v>
      </c>
      <c r="AG2" t="n">
        <v>23</v>
      </c>
      <c r="AH2" t="n">
        <v>1186759.521047216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2.1837</v>
      </c>
      <c r="E3" t="n">
        <v>45.79</v>
      </c>
      <c r="F3" t="n">
        <v>39.34</v>
      </c>
      <c r="G3" t="n">
        <v>15.03</v>
      </c>
      <c r="H3" t="n">
        <v>0.26</v>
      </c>
      <c r="I3" t="n">
        <v>157</v>
      </c>
      <c r="J3" t="n">
        <v>134.55</v>
      </c>
      <c r="K3" t="n">
        <v>46.47</v>
      </c>
      <c r="L3" t="n">
        <v>2</v>
      </c>
      <c r="M3" t="n">
        <v>155</v>
      </c>
      <c r="N3" t="n">
        <v>21.09</v>
      </c>
      <c r="O3" t="n">
        <v>16828.84</v>
      </c>
      <c r="P3" t="n">
        <v>434.19</v>
      </c>
      <c r="Q3" t="n">
        <v>1233.71</v>
      </c>
      <c r="R3" t="n">
        <v>244.23</v>
      </c>
      <c r="S3" t="n">
        <v>94.92</v>
      </c>
      <c r="T3" t="n">
        <v>73122.28</v>
      </c>
      <c r="U3" t="n">
        <v>0.39</v>
      </c>
      <c r="V3" t="n">
        <v>0.78</v>
      </c>
      <c r="W3" t="n">
        <v>20.91</v>
      </c>
      <c r="X3" t="n">
        <v>4.53</v>
      </c>
      <c r="Y3" t="n">
        <v>4</v>
      </c>
      <c r="Z3" t="n">
        <v>10</v>
      </c>
      <c r="AA3" t="n">
        <v>665.609634144412</v>
      </c>
      <c r="AB3" t="n">
        <v>910.7164660609925</v>
      </c>
      <c r="AC3" t="n">
        <v>823.7989647387188</v>
      </c>
      <c r="AD3" t="n">
        <v>665609.634144412</v>
      </c>
      <c r="AE3" t="n">
        <v>910716.4660609924</v>
      </c>
      <c r="AF3" t="n">
        <v>1.645788661418179e-06</v>
      </c>
      <c r="AG3" t="n">
        <v>18</v>
      </c>
      <c r="AH3" t="n">
        <v>823798.9647387188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2.3533</v>
      </c>
      <c r="E4" t="n">
        <v>42.49</v>
      </c>
      <c r="F4" t="n">
        <v>37.62</v>
      </c>
      <c r="G4" t="n">
        <v>22.8</v>
      </c>
      <c r="H4" t="n">
        <v>0.39</v>
      </c>
      <c r="I4" t="n">
        <v>99</v>
      </c>
      <c r="J4" t="n">
        <v>135.9</v>
      </c>
      <c r="K4" t="n">
        <v>46.47</v>
      </c>
      <c r="L4" t="n">
        <v>3</v>
      </c>
      <c r="M4" t="n">
        <v>97</v>
      </c>
      <c r="N4" t="n">
        <v>21.43</v>
      </c>
      <c r="O4" t="n">
        <v>16994.64</v>
      </c>
      <c r="P4" t="n">
        <v>409.55</v>
      </c>
      <c r="Q4" t="n">
        <v>1232.81</v>
      </c>
      <c r="R4" t="n">
        <v>189.22</v>
      </c>
      <c r="S4" t="n">
        <v>94.92</v>
      </c>
      <c r="T4" t="n">
        <v>45906.92</v>
      </c>
      <c r="U4" t="n">
        <v>0.5</v>
      </c>
      <c r="V4" t="n">
        <v>0.8100000000000001</v>
      </c>
      <c r="W4" t="n">
        <v>20.8</v>
      </c>
      <c r="X4" t="n">
        <v>2.82</v>
      </c>
      <c r="Y4" t="n">
        <v>4</v>
      </c>
      <c r="Z4" t="n">
        <v>10</v>
      </c>
      <c r="AA4" t="n">
        <v>592.7484777681751</v>
      </c>
      <c r="AB4" t="n">
        <v>811.0246174996673</v>
      </c>
      <c r="AC4" t="n">
        <v>733.6215662856981</v>
      </c>
      <c r="AD4" t="n">
        <v>592748.4777681751</v>
      </c>
      <c r="AE4" t="n">
        <v>811024.6174996673</v>
      </c>
      <c r="AF4" t="n">
        <v>1.77361105321949e-06</v>
      </c>
      <c r="AG4" t="n">
        <v>17</v>
      </c>
      <c r="AH4" t="n">
        <v>733621.5662856981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2.4409</v>
      </c>
      <c r="E5" t="n">
        <v>40.97</v>
      </c>
      <c r="F5" t="n">
        <v>36.83</v>
      </c>
      <c r="G5" t="n">
        <v>30.69</v>
      </c>
      <c r="H5" t="n">
        <v>0.52</v>
      </c>
      <c r="I5" t="n">
        <v>72</v>
      </c>
      <c r="J5" t="n">
        <v>137.25</v>
      </c>
      <c r="K5" t="n">
        <v>46.47</v>
      </c>
      <c r="L5" t="n">
        <v>4</v>
      </c>
      <c r="M5" t="n">
        <v>70</v>
      </c>
      <c r="N5" t="n">
        <v>21.78</v>
      </c>
      <c r="O5" t="n">
        <v>17160.92</v>
      </c>
      <c r="P5" t="n">
        <v>395.06</v>
      </c>
      <c r="Q5" t="n">
        <v>1232.33</v>
      </c>
      <c r="R5" t="n">
        <v>163.16</v>
      </c>
      <c r="S5" t="n">
        <v>94.92</v>
      </c>
      <c r="T5" t="n">
        <v>33014.04</v>
      </c>
      <c r="U5" t="n">
        <v>0.58</v>
      </c>
      <c r="V5" t="n">
        <v>0.83</v>
      </c>
      <c r="W5" t="n">
        <v>20.77</v>
      </c>
      <c r="X5" t="n">
        <v>2.04</v>
      </c>
      <c r="Y5" t="n">
        <v>4</v>
      </c>
      <c r="Z5" t="n">
        <v>10</v>
      </c>
      <c r="AA5" t="n">
        <v>553.3757506257249</v>
      </c>
      <c r="AB5" t="n">
        <v>757.153115221237</v>
      </c>
      <c r="AC5" t="n">
        <v>684.8914845755928</v>
      </c>
      <c r="AD5" t="n">
        <v>553375.7506257249</v>
      </c>
      <c r="AE5" t="n">
        <v>757153.1152212371</v>
      </c>
      <c r="AF5" t="n">
        <v>1.839632524456488e-06</v>
      </c>
      <c r="AG5" t="n">
        <v>16</v>
      </c>
      <c r="AH5" t="n">
        <v>684891.4845755928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2.4962</v>
      </c>
      <c r="E6" t="n">
        <v>40.06</v>
      </c>
      <c r="F6" t="n">
        <v>36.36</v>
      </c>
      <c r="G6" t="n">
        <v>38.95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383.71</v>
      </c>
      <c r="Q6" t="n">
        <v>1231.93</v>
      </c>
      <c r="R6" t="n">
        <v>148.26</v>
      </c>
      <c r="S6" t="n">
        <v>94.92</v>
      </c>
      <c r="T6" t="n">
        <v>25642.42</v>
      </c>
      <c r="U6" t="n">
        <v>0.64</v>
      </c>
      <c r="V6" t="n">
        <v>0.84</v>
      </c>
      <c r="W6" t="n">
        <v>20.73</v>
      </c>
      <c r="X6" t="n">
        <v>1.57</v>
      </c>
      <c r="Y6" t="n">
        <v>4</v>
      </c>
      <c r="Z6" t="n">
        <v>10</v>
      </c>
      <c r="AA6" t="n">
        <v>532.3349541493508</v>
      </c>
      <c r="AB6" t="n">
        <v>728.3641692278343</v>
      </c>
      <c r="AC6" t="n">
        <v>658.8501151822611</v>
      </c>
      <c r="AD6" t="n">
        <v>532334.9541493508</v>
      </c>
      <c r="AE6" t="n">
        <v>728364.1692278343</v>
      </c>
      <c r="AF6" t="n">
        <v>1.88131046234925e-06</v>
      </c>
      <c r="AG6" t="n">
        <v>16</v>
      </c>
      <c r="AH6" t="n">
        <v>658850.1151822611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2.5306</v>
      </c>
      <c r="E7" t="n">
        <v>39.52</v>
      </c>
      <c r="F7" t="n">
        <v>36.08</v>
      </c>
      <c r="G7" t="n">
        <v>47.07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44</v>
      </c>
      <c r="N7" t="n">
        <v>22.49</v>
      </c>
      <c r="O7" t="n">
        <v>17494.97</v>
      </c>
      <c r="P7" t="n">
        <v>374.76</v>
      </c>
      <c r="Q7" t="n">
        <v>1231.52</v>
      </c>
      <c r="R7" t="n">
        <v>139.58</v>
      </c>
      <c r="S7" t="n">
        <v>94.92</v>
      </c>
      <c r="T7" t="n">
        <v>21350.64</v>
      </c>
      <c r="U7" t="n">
        <v>0.68</v>
      </c>
      <c r="V7" t="n">
        <v>0.84</v>
      </c>
      <c r="W7" t="n">
        <v>20.71</v>
      </c>
      <c r="X7" t="n">
        <v>1.3</v>
      </c>
      <c r="Y7" t="n">
        <v>4</v>
      </c>
      <c r="Z7" t="n">
        <v>10</v>
      </c>
      <c r="AA7" t="n">
        <v>517.9170454881831</v>
      </c>
      <c r="AB7" t="n">
        <v>708.6369505243863</v>
      </c>
      <c r="AC7" t="n">
        <v>641.0056345445447</v>
      </c>
      <c r="AD7" t="n">
        <v>517917.0454881831</v>
      </c>
      <c r="AE7" t="n">
        <v>708636.9505243863</v>
      </c>
      <c r="AF7" t="n">
        <v>1.907236702195743e-06</v>
      </c>
      <c r="AG7" t="n">
        <v>16</v>
      </c>
      <c r="AH7" t="n">
        <v>641005.6345445447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2.5564</v>
      </c>
      <c r="E8" t="n">
        <v>39.12</v>
      </c>
      <c r="F8" t="n">
        <v>35.88</v>
      </c>
      <c r="G8" t="n">
        <v>55.19</v>
      </c>
      <c r="H8" t="n">
        <v>0.88</v>
      </c>
      <c r="I8" t="n">
        <v>39</v>
      </c>
      <c r="J8" t="n">
        <v>141.31</v>
      </c>
      <c r="K8" t="n">
        <v>46.47</v>
      </c>
      <c r="L8" t="n">
        <v>7</v>
      </c>
      <c r="M8" t="n">
        <v>37</v>
      </c>
      <c r="N8" t="n">
        <v>22.85</v>
      </c>
      <c r="O8" t="n">
        <v>17662.75</v>
      </c>
      <c r="P8" t="n">
        <v>366.12</v>
      </c>
      <c r="Q8" t="n">
        <v>1231.63</v>
      </c>
      <c r="R8" t="n">
        <v>132.86</v>
      </c>
      <c r="S8" t="n">
        <v>94.92</v>
      </c>
      <c r="T8" t="n">
        <v>18026.91</v>
      </c>
      <c r="U8" t="n">
        <v>0.71</v>
      </c>
      <c r="V8" t="n">
        <v>0.85</v>
      </c>
      <c r="W8" t="n">
        <v>20.7</v>
      </c>
      <c r="X8" t="n">
        <v>1.09</v>
      </c>
      <c r="Y8" t="n">
        <v>4</v>
      </c>
      <c r="Z8" t="n">
        <v>10</v>
      </c>
      <c r="AA8" t="n">
        <v>505.5448844427489</v>
      </c>
      <c r="AB8" t="n">
        <v>691.7088139608002</v>
      </c>
      <c r="AC8" t="n">
        <v>625.6930955757985</v>
      </c>
      <c r="AD8" t="n">
        <v>505544.8844427489</v>
      </c>
      <c r="AE8" t="n">
        <v>691708.8139608002</v>
      </c>
      <c r="AF8" t="n">
        <v>1.926681382080612e-06</v>
      </c>
      <c r="AG8" t="n">
        <v>16</v>
      </c>
      <c r="AH8" t="n">
        <v>625693.0955757984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35.71</v>
      </c>
      <c r="G9" t="n">
        <v>64.93000000000001</v>
      </c>
      <c r="H9" t="n">
        <v>0.99</v>
      </c>
      <c r="I9" t="n">
        <v>33</v>
      </c>
      <c r="J9" t="n">
        <v>142.68</v>
      </c>
      <c r="K9" t="n">
        <v>46.47</v>
      </c>
      <c r="L9" t="n">
        <v>8</v>
      </c>
      <c r="M9" t="n">
        <v>31</v>
      </c>
      <c r="N9" t="n">
        <v>23.21</v>
      </c>
      <c r="O9" t="n">
        <v>17831.04</v>
      </c>
      <c r="P9" t="n">
        <v>357.51</v>
      </c>
      <c r="Q9" t="n">
        <v>1231.35</v>
      </c>
      <c r="R9" t="n">
        <v>127.33</v>
      </c>
      <c r="S9" t="n">
        <v>94.92</v>
      </c>
      <c r="T9" t="n">
        <v>15291.47</v>
      </c>
      <c r="U9" t="n">
        <v>0.75</v>
      </c>
      <c r="V9" t="n">
        <v>0.85</v>
      </c>
      <c r="W9" t="n">
        <v>20.7</v>
      </c>
      <c r="X9" t="n">
        <v>0.93</v>
      </c>
      <c r="Y9" t="n">
        <v>4</v>
      </c>
      <c r="Z9" t="n">
        <v>10</v>
      </c>
      <c r="AA9" t="n">
        <v>486.5148760186186</v>
      </c>
      <c r="AB9" t="n">
        <v>665.6711168901854</v>
      </c>
      <c r="AC9" t="n">
        <v>602.1403997694658</v>
      </c>
      <c r="AD9" t="n">
        <v>486514.8760186186</v>
      </c>
      <c r="AE9" t="n">
        <v>665671.1168901854</v>
      </c>
      <c r="AF9" t="n">
        <v>1.943036015937265e-06</v>
      </c>
      <c r="AG9" t="n">
        <v>15</v>
      </c>
      <c r="AH9" t="n">
        <v>602140.3997694658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2.5941</v>
      </c>
      <c r="E10" t="n">
        <v>38.55</v>
      </c>
      <c r="F10" t="n">
        <v>35.58</v>
      </c>
      <c r="G10" t="n">
        <v>73.61</v>
      </c>
      <c r="H10" t="n">
        <v>1.11</v>
      </c>
      <c r="I10" t="n">
        <v>29</v>
      </c>
      <c r="J10" t="n">
        <v>144.05</v>
      </c>
      <c r="K10" t="n">
        <v>46.47</v>
      </c>
      <c r="L10" t="n">
        <v>9</v>
      </c>
      <c r="M10" t="n">
        <v>27</v>
      </c>
      <c r="N10" t="n">
        <v>23.58</v>
      </c>
      <c r="O10" t="n">
        <v>17999.83</v>
      </c>
      <c r="P10" t="n">
        <v>349.5</v>
      </c>
      <c r="Q10" t="n">
        <v>1231.47</v>
      </c>
      <c r="R10" t="n">
        <v>123.17</v>
      </c>
      <c r="S10" t="n">
        <v>94.92</v>
      </c>
      <c r="T10" t="n">
        <v>13232.35</v>
      </c>
      <c r="U10" t="n">
        <v>0.77</v>
      </c>
      <c r="V10" t="n">
        <v>0.86</v>
      </c>
      <c r="W10" t="n">
        <v>20.69</v>
      </c>
      <c r="X10" t="n">
        <v>0.8</v>
      </c>
      <c r="Y10" t="n">
        <v>4</v>
      </c>
      <c r="Z10" t="n">
        <v>10</v>
      </c>
      <c r="AA10" t="n">
        <v>476.6222770242504</v>
      </c>
      <c r="AB10" t="n">
        <v>652.1356265154249</v>
      </c>
      <c r="AC10" t="n">
        <v>589.8967175988923</v>
      </c>
      <c r="AD10" t="n">
        <v>476622.2770242504</v>
      </c>
      <c r="AE10" t="n">
        <v>652135.6265154248</v>
      </c>
      <c r="AF10" t="n">
        <v>1.955094732144936e-06</v>
      </c>
      <c r="AG10" t="n">
        <v>15</v>
      </c>
      <c r="AH10" t="n">
        <v>589896.7175988923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2.6057</v>
      </c>
      <c r="E11" t="n">
        <v>38.38</v>
      </c>
      <c r="F11" t="n">
        <v>35.49</v>
      </c>
      <c r="G11" t="n">
        <v>81.90000000000001</v>
      </c>
      <c r="H11" t="n">
        <v>1.22</v>
      </c>
      <c r="I11" t="n">
        <v>26</v>
      </c>
      <c r="J11" t="n">
        <v>145.42</v>
      </c>
      <c r="K11" t="n">
        <v>46.47</v>
      </c>
      <c r="L11" t="n">
        <v>10</v>
      </c>
      <c r="M11" t="n">
        <v>24</v>
      </c>
      <c r="N11" t="n">
        <v>23.95</v>
      </c>
      <c r="O11" t="n">
        <v>18169.15</v>
      </c>
      <c r="P11" t="n">
        <v>342.33</v>
      </c>
      <c r="Q11" t="n">
        <v>1231.26</v>
      </c>
      <c r="R11" t="n">
        <v>120.36</v>
      </c>
      <c r="S11" t="n">
        <v>94.92</v>
      </c>
      <c r="T11" t="n">
        <v>11841.66</v>
      </c>
      <c r="U11" t="n">
        <v>0.79</v>
      </c>
      <c r="V11" t="n">
        <v>0.86</v>
      </c>
      <c r="W11" t="n">
        <v>20.68</v>
      </c>
      <c r="X11" t="n">
        <v>0.71</v>
      </c>
      <c r="Y11" t="n">
        <v>4</v>
      </c>
      <c r="Z11" t="n">
        <v>10</v>
      </c>
      <c r="AA11" t="n">
        <v>468.2654668032541</v>
      </c>
      <c r="AB11" t="n">
        <v>640.701470094611</v>
      </c>
      <c r="AC11" t="n">
        <v>579.5538210189414</v>
      </c>
      <c r="AD11" t="n">
        <v>468265.4668032542</v>
      </c>
      <c r="AE11" t="n">
        <v>640701.4700946109</v>
      </c>
      <c r="AF11" t="n">
        <v>1.963837301395498e-06</v>
      </c>
      <c r="AG11" t="n">
        <v>15</v>
      </c>
      <c r="AH11" t="n">
        <v>579553.8210189415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2.6152</v>
      </c>
      <c r="E12" t="n">
        <v>38.24</v>
      </c>
      <c r="F12" t="n">
        <v>35.43</v>
      </c>
      <c r="G12" t="n">
        <v>92.43000000000001</v>
      </c>
      <c r="H12" t="n">
        <v>1.33</v>
      </c>
      <c r="I12" t="n">
        <v>23</v>
      </c>
      <c r="J12" t="n">
        <v>146.8</v>
      </c>
      <c r="K12" t="n">
        <v>46.47</v>
      </c>
      <c r="L12" t="n">
        <v>11</v>
      </c>
      <c r="M12" t="n">
        <v>21</v>
      </c>
      <c r="N12" t="n">
        <v>24.33</v>
      </c>
      <c r="O12" t="n">
        <v>18338.99</v>
      </c>
      <c r="P12" t="n">
        <v>333.91</v>
      </c>
      <c r="Q12" t="n">
        <v>1231.22</v>
      </c>
      <c r="R12" t="n">
        <v>118.09</v>
      </c>
      <c r="S12" t="n">
        <v>94.92</v>
      </c>
      <c r="T12" t="n">
        <v>10725.06</v>
      </c>
      <c r="U12" t="n">
        <v>0.8</v>
      </c>
      <c r="V12" t="n">
        <v>0.86</v>
      </c>
      <c r="W12" t="n">
        <v>20.69</v>
      </c>
      <c r="X12" t="n">
        <v>0.65</v>
      </c>
      <c r="Y12" t="n">
        <v>4</v>
      </c>
      <c r="Z12" t="n">
        <v>10</v>
      </c>
      <c r="AA12" t="n">
        <v>459.1339838727596</v>
      </c>
      <c r="AB12" t="n">
        <v>628.2073722965133</v>
      </c>
      <c r="AC12" t="n">
        <v>568.2521423791178</v>
      </c>
      <c r="AD12" t="n">
        <v>459133.9838727596</v>
      </c>
      <c r="AE12" t="n">
        <v>628207.3722965133</v>
      </c>
      <c r="AF12" t="n">
        <v>1.970997164143802e-06</v>
      </c>
      <c r="AG12" t="n">
        <v>15</v>
      </c>
      <c r="AH12" t="n">
        <v>568252.1423791178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2.624</v>
      </c>
      <c r="E13" t="n">
        <v>38.11</v>
      </c>
      <c r="F13" t="n">
        <v>35.36</v>
      </c>
      <c r="G13" t="n">
        <v>101.02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326.31</v>
      </c>
      <c r="Q13" t="n">
        <v>1231.35</v>
      </c>
      <c r="R13" t="n">
        <v>115.55</v>
      </c>
      <c r="S13" t="n">
        <v>94.92</v>
      </c>
      <c r="T13" t="n">
        <v>9464.299999999999</v>
      </c>
      <c r="U13" t="n">
        <v>0.82</v>
      </c>
      <c r="V13" t="n">
        <v>0.86</v>
      </c>
      <c r="W13" t="n">
        <v>20.69</v>
      </c>
      <c r="X13" t="n">
        <v>0.58</v>
      </c>
      <c r="Y13" t="n">
        <v>4</v>
      </c>
      <c r="Z13" t="n">
        <v>10</v>
      </c>
      <c r="AA13" t="n">
        <v>450.9038775038919</v>
      </c>
      <c r="AB13" t="n">
        <v>616.9465776759607</v>
      </c>
      <c r="AC13" t="n">
        <v>558.0660621925264</v>
      </c>
      <c r="AD13" t="n">
        <v>450903.8775038919</v>
      </c>
      <c r="AE13" t="n">
        <v>616946.5776759607</v>
      </c>
      <c r="AF13" t="n">
        <v>1.977629458058021e-06</v>
      </c>
      <c r="AG13" t="n">
        <v>15</v>
      </c>
      <c r="AH13" t="n">
        <v>558066.0621925264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2.6268</v>
      </c>
      <c r="E14" t="n">
        <v>38.07</v>
      </c>
      <c r="F14" t="n">
        <v>35.34</v>
      </c>
      <c r="G14" t="n">
        <v>106.04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325.02</v>
      </c>
      <c r="Q14" t="n">
        <v>1231.58</v>
      </c>
      <c r="R14" t="n">
        <v>114.59</v>
      </c>
      <c r="S14" t="n">
        <v>94.92</v>
      </c>
      <c r="T14" t="n">
        <v>8987.530000000001</v>
      </c>
      <c r="U14" t="n">
        <v>0.83</v>
      </c>
      <c r="V14" t="n">
        <v>0.86</v>
      </c>
      <c r="W14" t="n">
        <v>20.7</v>
      </c>
      <c r="X14" t="n">
        <v>0.57</v>
      </c>
      <c r="Y14" t="n">
        <v>4</v>
      </c>
      <c r="Z14" t="n">
        <v>10</v>
      </c>
      <c r="AA14" t="n">
        <v>449.3378245969485</v>
      </c>
      <c r="AB14" t="n">
        <v>614.8038349993026</v>
      </c>
      <c r="AC14" t="n">
        <v>556.1278198695702</v>
      </c>
      <c r="AD14" t="n">
        <v>449337.8245969485</v>
      </c>
      <c r="AE14" t="n">
        <v>614803.8349993026</v>
      </c>
      <c r="AF14" t="n">
        <v>1.979739733394364e-06</v>
      </c>
      <c r="AG14" t="n">
        <v>15</v>
      </c>
      <c r="AH14" t="n">
        <v>556127.8198695702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1.6189</v>
      </c>
      <c r="E2" t="n">
        <v>61.77</v>
      </c>
      <c r="F2" t="n">
        <v>46.97</v>
      </c>
      <c r="G2" t="n">
        <v>6.87</v>
      </c>
      <c r="H2" t="n">
        <v>0.12</v>
      </c>
      <c r="I2" t="n">
        <v>410</v>
      </c>
      <c r="J2" t="n">
        <v>150.44</v>
      </c>
      <c r="K2" t="n">
        <v>49.1</v>
      </c>
      <c r="L2" t="n">
        <v>1</v>
      </c>
      <c r="M2" t="n">
        <v>408</v>
      </c>
      <c r="N2" t="n">
        <v>25.34</v>
      </c>
      <c r="O2" t="n">
        <v>18787.76</v>
      </c>
      <c r="P2" t="n">
        <v>567.09</v>
      </c>
      <c r="Q2" t="n">
        <v>1238.87</v>
      </c>
      <c r="R2" t="n">
        <v>492.59</v>
      </c>
      <c r="S2" t="n">
        <v>94.92</v>
      </c>
      <c r="T2" t="n">
        <v>196035.54</v>
      </c>
      <c r="U2" t="n">
        <v>0.19</v>
      </c>
      <c r="V2" t="n">
        <v>0.65</v>
      </c>
      <c r="W2" t="n">
        <v>21.3</v>
      </c>
      <c r="X2" t="n">
        <v>12.1</v>
      </c>
      <c r="Y2" t="n">
        <v>4</v>
      </c>
      <c r="Z2" t="n">
        <v>10</v>
      </c>
      <c r="AA2" t="n">
        <v>1111.813287743052</v>
      </c>
      <c r="AB2" t="n">
        <v>1521.231990030542</v>
      </c>
      <c r="AC2" t="n">
        <v>1376.047743964534</v>
      </c>
      <c r="AD2" t="n">
        <v>1111813.287743052</v>
      </c>
      <c r="AE2" t="n">
        <v>1521231.990030542</v>
      </c>
      <c r="AF2" t="n">
        <v>1.211425483534576e-06</v>
      </c>
      <c r="AG2" t="n">
        <v>24</v>
      </c>
      <c r="AH2" t="n">
        <v>1376047.743964534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2.1103</v>
      </c>
      <c r="E3" t="n">
        <v>47.39</v>
      </c>
      <c r="F3" t="n">
        <v>39.82</v>
      </c>
      <c r="G3" t="n">
        <v>13.81</v>
      </c>
      <c r="H3" t="n">
        <v>0.23</v>
      </c>
      <c r="I3" t="n">
        <v>173</v>
      </c>
      <c r="J3" t="n">
        <v>151.83</v>
      </c>
      <c r="K3" t="n">
        <v>49.1</v>
      </c>
      <c r="L3" t="n">
        <v>2</v>
      </c>
      <c r="M3" t="n">
        <v>171</v>
      </c>
      <c r="N3" t="n">
        <v>25.73</v>
      </c>
      <c r="O3" t="n">
        <v>18959.54</v>
      </c>
      <c r="P3" t="n">
        <v>477.4</v>
      </c>
      <c r="Q3" t="n">
        <v>1234.01</v>
      </c>
      <c r="R3" t="n">
        <v>260.07</v>
      </c>
      <c r="S3" t="n">
        <v>94.92</v>
      </c>
      <c r="T3" t="n">
        <v>80961.84</v>
      </c>
      <c r="U3" t="n">
        <v>0.36</v>
      </c>
      <c r="V3" t="n">
        <v>0.77</v>
      </c>
      <c r="W3" t="n">
        <v>20.93</v>
      </c>
      <c r="X3" t="n">
        <v>5.01</v>
      </c>
      <c r="Y3" t="n">
        <v>4</v>
      </c>
      <c r="Z3" t="n">
        <v>10</v>
      </c>
      <c r="AA3" t="n">
        <v>745.5201905249116</v>
      </c>
      <c r="AB3" t="n">
        <v>1020.053614705729</v>
      </c>
      <c r="AC3" t="n">
        <v>922.7011293724534</v>
      </c>
      <c r="AD3" t="n">
        <v>745520.1905249116</v>
      </c>
      <c r="AE3" t="n">
        <v>1020053.614705729</v>
      </c>
      <c r="AF3" t="n">
        <v>1.579140896845399e-06</v>
      </c>
      <c r="AG3" t="n">
        <v>19</v>
      </c>
      <c r="AH3" t="n">
        <v>922701.1293724533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2.2983</v>
      </c>
      <c r="E4" t="n">
        <v>43.51</v>
      </c>
      <c r="F4" t="n">
        <v>37.9</v>
      </c>
      <c r="G4" t="n">
        <v>20.86</v>
      </c>
      <c r="H4" t="n">
        <v>0.35</v>
      </c>
      <c r="I4" t="n">
        <v>109</v>
      </c>
      <c r="J4" t="n">
        <v>153.23</v>
      </c>
      <c r="K4" t="n">
        <v>49.1</v>
      </c>
      <c r="L4" t="n">
        <v>3</v>
      </c>
      <c r="M4" t="n">
        <v>107</v>
      </c>
      <c r="N4" t="n">
        <v>26.13</v>
      </c>
      <c r="O4" t="n">
        <v>19131.85</v>
      </c>
      <c r="P4" t="n">
        <v>449.62</v>
      </c>
      <c r="Q4" t="n">
        <v>1232.74</v>
      </c>
      <c r="R4" t="n">
        <v>198.12</v>
      </c>
      <c r="S4" t="n">
        <v>94.92</v>
      </c>
      <c r="T4" t="n">
        <v>50305.38</v>
      </c>
      <c r="U4" t="n">
        <v>0.48</v>
      </c>
      <c r="V4" t="n">
        <v>0.8</v>
      </c>
      <c r="W4" t="n">
        <v>20.83</v>
      </c>
      <c r="X4" t="n">
        <v>3.11</v>
      </c>
      <c r="Y4" t="n">
        <v>4</v>
      </c>
      <c r="Z4" t="n">
        <v>10</v>
      </c>
      <c r="AA4" t="n">
        <v>649.7103004565948</v>
      </c>
      <c r="AB4" t="n">
        <v>888.9622962802232</v>
      </c>
      <c r="AC4" t="n">
        <v>804.1209823896567</v>
      </c>
      <c r="AD4" t="n">
        <v>649710.3004565948</v>
      </c>
      <c r="AE4" t="n">
        <v>888962.2962802232</v>
      </c>
      <c r="AF4" t="n">
        <v>1.719821600350557e-06</v>
      </c>
      <c r="AG4" t="n">
        <v>17</v>
      </c>
      <c r="AH4" t="n">
        <v>804120.9823896567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2.3967</v>
      </c>
      <c r="E5" t="n">
        <v>41.72</v>
      </c>
      <c r="F5" t="n">
        <v>37.03</v>
      </c>
      <c r="G5" t="n">
        <v>28.13</v>
      </c>
      <c r="H5" t="n">
        <v>0.46</v>
      </c>
      <c r="I5" t="n">
        <v>79</v>
      </c>
      <c r="J5" t="n">
        <v>154.63</v>
      </c>
      <c r="K5" t="n">
        <v>49.1</v>
      </c>
      <c r="L5" t="n">
        <v>4</v>
      </c>
      <c r="M5" t="n">
        <v>77</v>
      </c>
      <c r="N5" t="n">
        <v>26.53</v>
      </c>
      <c r="O5" t="n">
        <v>19304.72</v>
      </c>
      <c r="P5" t="n">
        <v>434.36</v>
      </c>
      <c r="Q5" t="n">
        <v>1232.61</v>
      </c>
      <c r="R5" t="n">
        <v>169.61</v>
      </c>
      <c r="S5" t="n">
        <v>94.92</v>
      </c>
      <c r="T5" t="n">
        <v>36201.37</v>
      </c>
      <c r="U5" t="n">
        <v>0.5600000000000001</v>
      </c>
      <c r="V5" t="n">
        <v>0.82</v>
      </c>
      <c r="W5" t="n">
        <v>20.78</v>
      </c>
      <c r="X5" t="n">
        <v>2.24</v>
      </c>
      <c r="Y5" t="n">
        <v>4</v>
      </c>
      <c r="Z5" t="n">
        <v>10</v>
      </c>
      <c r="AA5" t="n">
        <v>611.9929170929222</v>
      </c>
      <c r="AB5" t="n">
        <v>837.3557083885295</v>
      </c>
      <c r="AC5" t="n">
        <v>757.4396548160454</v>
      </c>
      <c r="AD5" t="n">
        <v>611992.9170929221</v>
      </c>
      <c r="AE5" t="n">
        <v>837355.7083885295</v>
      </c>
      <c r="AF5" t="n">
        <v>1.793454479206449e-06</v>
      </c>
      <c r="AG5" t="n">
        <v>17</v>
      </c>
      <c r="AH5" t="n">
        <v>757439.6548160454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2.456</v>
      </c>
      <c r="E6" t="n">
        <v>40.72</v>
      </c>
      <c r="F6" t="n">
        <v>36.55</v>
      </c>
      <c r="G6" t="n">
        <v>35.37</v>
      </c>
      <c r="H6" t="n">
        <v>0.57</v>
      </c>
      <c r="I6" t="n">
        <v>62</v>
      </c>
      <c r="J6" t="n">
        <v>156.03</v>
      </c>
      <c r="K6" t="n">
        <v>49.1</v>
      </c>
      <c r="L6" t="n">
        <v>5</v>
      </c>
      <c r="M6" t="n">
        <v>60</v>
      </c>
      <c r="N6" t="n">
        <v>26.94</v>
      </c>
      <c r="O6" t="n">
        <v>19478.15</v>
      </c>
      <c r="P6" t="n">
        <v>423.52</v>
      </c>
      <c r="Q6" t="n">
        <v>1231.85</v>
      </c>
      <c r="R6" t="n">
        <v>154.06</v>
      </c>
      <c r="S6" t="n">
        <v>94.92</v>
      </c>
      <c r="T6" t="n">
        <v>28514.12</v>
      </c>
      <c r="U6" t="n">
        <v>0.62</v>
      </c>
      <c r="V6" t="n">
        <v>0.83</v>
      </c>
      <c r="W6" t="n">
        <v>20.75</v>
      </c>
      <c r="X6" t="n">
        <v>1.76</v>
      </c>
      <c r="Y6" t="n">
        <v>4</v>
      </c>
      <c r="Z6" t="n">
        <v>10</v>
      </c>
      <c r="AA6" t="n">
        <v>581.5512982281207</v>
      </c>
      <c r="AB6" t="n">
        <v>795.7041424682674</v>
      </c>
      <c r="AC6" t="n">
        <v>719.7632558888731</v>
      </c>
      <c r="AD6" t="n">
        <v>581551.2982281207</v>
      </c>
      <c r="AE6" t="n">
        <v>795704.1424682674</v>
      </c>
      <c r="AF6" t="n">
        <v>1.837828764939724e-06</v>
      </c>
      <c r="AG6" t="n">
        <v>16</v>
      </c>
      <c r="AH6" t="n">
        <v>719763.2558888731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2.4959</v>
      </c>
      <c r="E7" t="n">
        <v>40.07</v>
      </c>
      <c r="F7" t="n">
        <v>36.23</v>
      </c>
      <c r="G7" t="n">
        <v>42.62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414.63</v>
      </c>
      <c r="Q7" t="n">
        <v>1231.75</v>
      </c>
      <c r="R7" t="n">
        <v>144.29</v>
      </c>
      <c r="S7" t="n">
        <v>94.92</v>
      </c>
      <c r="T7" t="n">
        <v>23680.94</v>
      </c>
      <c r="U7" t="n">
        <v>0.66</v>
      </c>
      <c r="V7" t="n">
        <v>0.84</v>
      </c>
      <c r="W7" t="n">
        <v>20.72</v>
      </c>
      <c r="X7" t="n">
        <v>1.45</v>
      </c>
      <c r="Y7" t="n">
        <v>4</v>
      </c>
      <c r="Z7" t="n">
        <v>10</v>
      </c>
      <c r="AA7" t="n">
        <v>565.2511755745305</v>
      </c>
      <c r="AB7" t="n">
        <v>773.4015955429659</v>
      </c>
      <c r="AC7" t="n">
        <v>699.5892327403016</v>
      </c>
      <c r="AD7" t="n">
        <v>565251.1755745305</v>
      </c>
      <c r="AE7" t="n">
        <v>773401.5955429659</v>
      </c>
      <c r="AF7" t="n">
        <v>1.867685999353851e-06</v>
      </c>
      <c r="AG7" t="n">
        <v>16</v>
      </c>
      <c r="AH7" t="n">
        <v>699589.2327403015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2.5281</v>
      </c>
      <c r="E8" t="n">
        <v>39.56</v>
      </c>
      <c r="F8" t="n">
        <v>35.97</v>
      </c>
      <c r="G8" t="n">
        <v>50.18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406.17</v>
      </c>
      <c r="Q8" t="n">
        <v>1231.63</v>
      </c>
      <c r="R8" t="n">
        <v>135.32</v>
      </c>
      <c r="S8" t="n">
        <v>94.92</v>
      </c>
      <c r="T8" t="n">
        <v>19237.03</v>
      </c>
      <c r="U8" t="n">
        <v>0.7</v>
      </c>
      <c r="V8" t="n">
        <v>0.85</v>
      </c>
      <c r="W8" t="n">
        <v>20.72</v>
      </c>
      <c r="X8" t="n">
        <v>1.18</v>
      </c>
      <c r="Y8" t="n">
        <v>4</v>
      </c>
      <c r="Z8" t="n">
        <v>10</v>
      </c>
      <c r="AA8" t="n">
        <v>551.2399654984872</v>
      </c>
      <c r="AB8" t="n">
        <v>754.2308397859605</v>
      </c>
      <c r="AC8" t="n">
        <v>682.2481070064199</v>
      </c>
      <c r="AD8" t="n">
        <v>551239.9654984872</v>
      </c>
      <c r="AE8" t="n">
        <v>754230.8397859605</v>
      </c>
      <c r="AF8" t="n">
        <v>1.891781311337181e-06</v>
      </c>
      <c r="AG8" t="n">
        <v>16</v>
      </c>
      <c r="AH8" t="n">
        <v>682248.1070064199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2.5498</v>
      </c>
      <c r="E9" t="n">
        <v>39.22</v>
      </c>
      <c r="F9" t="n">
        <v>35.81</v>
      </c>
      <c r="G9" t="n">
        <v>58.07</v>
      </c>
      <c r="H9" t="n">
        <v>0.88</v>
      </c>
      <c r="I9" t="n">
        <v>37</v>
      </c>
      <c r="J9" t="n">
        <v>160.28</v>
      </c>
      <c r="K9" t="n">
        <v>49.1</v>
      </c>
      <c r="L9" t="n">
        <v>8</v>
      </c>
      <c r="M9" t="n">
        <v>35</v>
      </c>
      <c r="N9" t="n">
        <v>28.19</v>
      </c>
      <c r="O9" t="n">
        <v>20001.93</v>
      </c>
      <c r="P9" t="n">
        <v>399.38</v>
      </c>
      <c r="Q9" t="n">
        <v>1231.26</v>
      </c>
      <c r="R9" t="n">
        <v>130.51</v>
      </c>
      <c r="S9" t="n">
        <v>94.92</v>
      </c>
      <c r="T9" t="n">
        <v>16862.78</v>
      </c>
      <c r="U9" t="n">
        <v>0.73</v>
      </c>
      <c r="V9" t="n">
        <v>0.85</v>
      </c>
      <c r="W9" t="n">
        <v>20.7</v>
      </c>
      <c r="X9" t="n">
        <v>1.03</v>
      </c>
      <c r="Y9" t="n">
        <v>4</v>
      </c>
      <c r="Z9" t="n">
        <v>10</v>
      </c>
      <c r="AA9" t="n">
        <v>540.981122271502</v>
      </c>
      <c r="AB9" t="n">
        <v>740.1942378945784</v>
      </c>
      <c r="AC9" t="n">
        <v>669.5511386990567</v>
      </c>
      <c r="AD9" t="n">
        <v>540981.122271502</v>
      </c>
      <c r="AE9" t="n">
        <v>740194.2378945784</v>
      </c>
      <c r="AF9" t="n">
        <v>1.908019456369425e-06</v>
      </c>
      <c r="AG9" t="n">
        <v>16</v>
      </c>
      <c r="AH9" t="n">
        <v>669551.1386990567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2.5656</v>
      </c>
      <c r="E10" t="n">
        <v>38.98</v>
      </c>
      <c r="F10" t="n">
        <v>35.69</v>
      </c>
      <c r="G10" t="n">
        <v>64.90000000000001</v>
      </c>
      <c r="H10" t="n">
        <v>0.99</v>
      </c>
      <c r="I10" t="n">
        <v>33</v>
      </c>
      <c r="J10" t="n">
        <v>161.71</v>
      </c>
      <c r="K10" t="n">
        <v>49.1</v>
      </c>
      <c r="L10" t="n">
        <v>9</v>
      </c>
      <c r="M10" t="n">
        <v>31</v>
      </c>
      <c r="N10" t="n">
        <v>28.61</v>
      </c>
      <c r="O10" t="n">
        <v>20177.64</v>
      </c>
      <c r="P10" t="n">
        <v>392.06</v>
      </c>
      <c r="Q10" t="n">
        <v>1231.37</v>
      </c>
      <c r="R10" t="n">
        <v>126.76</v>
      </c>
      <c r="S10" t="n">
        <v>94.92</v>
      </c>
      <c r="T10" t="n">
        <v>15007.16</v>
      </c>
      <c r="U10" t="n">
        <v>0.75</v>
      </c>
      <c r="V10" t="n">
        <v>0.85</v>
      </c>
      <c r="W10" t="n">
        <v>20.7</v>
      </c>
      <c r="X10" t="n">
        <v>0.91</v>
      </c>
      <c r="Y10" t="n">
        <v>4</v>
      </c>
      <c r="Z10" t="n">
        <v>10</v>
      </c>
      <c r="AA10" t="n">
        <v>531.3769039213636</v>
      </c>
      <c r="AB10" t="n">
        <v>727.0533226397091</v>
      </c>
      <c r="AC10" t="n">
        <v>657.6643739527217</v>
      </c>
      <c r="AD10" t="n">
        <v>531376.9039213635</v>
      </c>
      <c r="AE10" t="n">
        <v>727053.3226397091</v>
      </c>
      <c r="AF10" t="n">
        <v>1.919842621876774e-06</v>
      </c>
      <c r="AG10" t="n">
        <v>16</v>
      </c>
      <c r="AH10" t="n">
        <v>657664.3739527217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2.5808</v>
      </c>
      <c r="E11" t="n">
        <v>38.75</v>
      </c>
      <c r="F11" t="n">
        <v>35.58</v>
      </c>
      <c r="G11" t="n">
        <v>73.62</v>
      </c>
      <c r="H11" t="n">
        <v>1.09</v>
      </c>
      <c r="I11" t="n">
        <v>29</v>
      </c>
      <c r="J11" t="n">
        <v>163.13</v>
      </c>
      <c r="K11" t="n">
        <v>49.1</v>
      </c>
      <c r="L11" t="n">
        <v>10</v>
      </c>
      <c r="M11" t="n">
        <v>27</v>
      </c>
      <c r="N11" t="n">
        <v>29.04</v>
      </c>
      <c r="O11" t="n">
        <v>20353.94</v>
      </c>
      <c r="P11" t="n">
        <v>385.14</v>
      </c>
      <c r="Q11" t="n">
        <v>1231.22</v>
      </c>
      <c r="R11" t="n">
        <v>123.23</v>
      </c>
      <c r="S11" t="n">
        <v>94.92</v>
      </c>
      <c r="T11" t="n">
        <v>13264.34</v>
      </c>
      <c r="U11" t="n">
        <v>0.77</v>
      </c>
      <c r="V11" t="n">
        <v>0.86</v>
      </c>
      <c r="W11" t="n">
        <v>20.69</v>
      </c>
      <c r="X11" t="n">
        <v>0.8100000000000001</v>
      </c>
      <c r="Y11" t="n">
        <v>4</v>
      </c>
      <c r="Z11" t="n">
        <v>10</v>
      </c>
      <c r="AA11" t="n">
        <v>514.7661168126608</v>
      </c>
      <c r="AB11" t="n">
        <v>704.3257109013745</v>
      </c>
      <c r="AC11" t="n">
        <v>637.1058535802904</v>
      </c>
      <c r="AD11" t="n">
        <v>514766.1168126608</v>
      </c>
      <c r="AE11" t="n">
        <v>704325.7109013745</v>
      </c>
      <c r="AF11" t="n">
        <v>1.931216806415489e-06</v>
      </c>
      <c r="AG11" t="n">
        <v>15</v>
      </c>
      <c r="AH11" t="n">
        <v>637105.8535802903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2.5935</v>
      </c>
      <c r="E12" t="n">
        <v>38.56</v>
      </c>
      <c r="F12" t="n">
        <v>35.49</v>
      </c>
      <c r="G12" t="n">
        <v>81.89</v>
      </c>
      <c r="H12" t="n">
        <v>1.18</v>
      </c>
      <c r="I12" t="n">
        <v>26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378.8</v>
      </c>
      <c r="Q12" t="n">
        <v>1231.26</v>
      </c>
      <c r="R12" t="n">
        <v>120.08</v>
      </c>
      <c r="S12" t="n">
        <v>94.92</v>
      </c>
      <c r="T12" t="n">
        <v>11702.52</v>
      </c>
      <c r="U12" t="n">
        <v>0.79</v>
      </c>
      <c r="V12" t="n">
        <v>0.86</v>
      </c>
      <c r="W12" t="n">
        <v>20.68</v>
      </c>
      <c r="X12" t="n">
        <v>0.71</v>
      </c>
      <c r="Y12" t="n">
        <v>4</v>
      </c>
      <c r="Z12" t="n">
        <v>10</v>
      </c>
      <c r="AA12" t="n">
        <v>506.8019347340285</v>
      </c>
      <c r="AB12" t="n">
        <v>693.4287656264738</v>
      </c>
      <c r="AC12" t="n">
        <v>627.2488974684675</v>
      </c>
      <c r="AD12" t="n">
        <v>506801.9347340285</v>
      </c>
      <c r="AE12" t="n">
        <v>693428.7656264738</v>
      </c>
      <c r="AF12" t="n">
        <v>1.940720236918231e-06</v>
      </c>
      <c r="AG12" t="n">
        <v>15</v>
      </c>
      <c r="AH12" t="n">
        <v>627248.8974684675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2.601</v>
      </c>
      <c r="E13" t="n">
        <v>38.45</v>
      </c>
      <c r="F13" t="n">
        <v>35.44</v>
      </c>
      <c r="G13" t="n">
        <v>88.59</v>
      </c>
      <c r="H13" t="n">
        <v>1.28</v>
      </c>
      <c r="I13" t="n">
        <v>24</v>
      </c>
      <c r="J13" t="n">
        <v>166.01</v>
      </c>
      <c r="K13" t="n">
        <v>49.1</v>
      </c>
      <c r="L13" t="n">
        <v>12</v>
      </c>
      <c r="M13" t="n">
        <v>22</v>
      </c>
      <c r="N13" t="n">
        <v>29.91</v>
      </c>
      <c r="O13" t="n">
        <v>20708.3</v>
      </c>
      <c r="P13" t="n">
        <v>371.77</v>
      </c>
      <c r="Q13" t="n">
        <v>1231.26</v>
      </c>
      <c r="R13" t="n">
        <v>118.5</v>
      </c>
      <c r="S13" t="n">
        <v>94.92</v>
      </c>
      <c r="T13" t="n">
        <v>10924.18</v>
      </c>
      <c r="U13" t="n">
        <v>0.8</v>
      </c>
      <c r="V13" t="n">
        <v>0.86</v>
      </c>
      <c r="W13" t="n">
        <v>20.68</v>
      </c>
      <c r="X13" t="n">
        <v>0.66</v>
      </c>
      <c r="Y13" t="n">
        <v>4</v>
      </c>
      <c r="Z13" t="n">
        <v>10</v>
      </c>
      <c r="AA13" t="n">
        <v>499.0830342978442</v>
      </c>
      <c r="AB13" t="n">
        <v>682.8674255158326</v>
      </c>
      <c r="AC13" t="n">
        <v>617.6955168350521</v>
      </c>
      <c r="AD13" t="n">
        <v>499083.0342978442</v>
      </c>
      <c r="AE13" t="n">
        <v>682867.4255158326</v>
      </c>
      <c r="AF13" t="n">
        <v>1.946332499026149e-06</v>
      </c>
      <c r="AG13" t="n">
        <v>15</v>
      </c>
      <c r="AH13" t="n">
        <v>617695.5168350521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2.6086</v>
      </c>
      <c r="E14" t="n">
        <v>38.33</v>
      </c>
      <c r="F14" t="n">
        <v>35.39</v>
      </c>
      <c r="G14" t="n">
        <v>96.51000000000001</v>
      </c>
      <c r="H14" t="n">
        <v>1.38</v>
      </c>
      <c r="I14" t="n">
        <v>22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364.07</v>
      </c>
      <c r="Q14" t="n">
        <v>1231.28</v>
      </c>
      <c r="R14" t="n">
        <v>116.76</v>
      </c>
      <c r="S14" t="n">
        <v>94.92</v>
      </c>
      <c r="T14" t="n">
        <v>10063.11</v>
      </c>
      <c r="U14" t="n">
        <v>0.8100000000000001</v>
      </c>
      <c r="V14" t="n">
        <v>0.86</v>
      </c>
      <c r="W14" t="n">
        <v>20.68</v>
      </c>
      <c r="X14" t="n">
        <v>0.61</v>
      </c>
      <c r="Y14" t="n">
        <v>4</v>
      </c>
      <c r="Z14" t="n">
        <v>10</v>
      </c>
      <c r="AA14" t="n">
        <v>490.7728982262537</v>
      </c>
      <c r="AB14" t="n">
        <v>671.4971307253537</v>
      </c>
      <c r="AC14" t="n">
        <v>607.4103870210673</v>
      </c>
      <c r="AD14" t="n">
        <v>490772.8982262537</v>
      </c>
      <c r="AE14" t="n">
        <v>671497.1307253537</v>
      </c>
      <c r="AF14" t="n">
        <v>1.952019591295507e-06</v>
      </c>
      <c r="AG14" t="n">
        <v>15</v>
      </c>
      <c r="AH14" t="n">
        <v>607410.3870210673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2.6177</v>
      </c>
      <c r="E15" t="n">
        <v>38.2</v>
      </c>
      <c r="F15" t="n">
        <v>35.31</v>
      </c>
      <c r="G15" t="n">
        <v>105.94</v>
      </c>
      <c r="H15" t="n">
        <v>1.47</v>
      </c>
      <c r="I15" t="n">
        <v>20</v>
      </c>
      <c r="J15" t="n">
        <v>168.9</v>
      </c>
      <c r="K15" t="n">
        <v>49.1</v>
      </c>
      <c r="L15" t="n">
        <v>14</v>
      </c>
      <c r="M15" t="n">
        <v>18</v>
      </c>
      <c r="N15" t="n">
        <v>30.81</v>
      </c>
      <c r="O15" t="n">
        <v>21065.06</v>
      </c>
      <c r="P15" t="n">
        <v>358.27</v>
      </c>
      <c r="Q15" t="n">
        <v>1231.15</v>
      </c>
      <c r="R15" t="n">
        <v>114.42</v>
      </c>
      <c r="S15" t="n">
        <v>94.92</v>
      </c>
      <c r="T15" t="n">
        <v>8900.84</v>
      </c>
      <c r="U15" t="n">
        <v>0.83</v>
      </c>
      <c r="V15" t="n">
        <v>0.86</v>
      </c>
      <c r="W15" t="n">
        <v>20.68</v>
      </c>
      <c r="X15" t="n">
        <v>0.54</v>
      </c>
      <c r="Y15" t="n">
        <v>4</v>
      </c>
      <c r="Z15" t="n">
        <v>10</v>
      </c>
      <c r="AA15" t="n">
        <v>484.024401724421</v>
      </c>
      <c r="AB15" t="n">
        <v>662.2635400888927</v>
      </c>
      <c r="AC15" t="n">
        <v>599.0580373155244</v>
      </c>
      <c r="AD15" t="n">
        <v>484024.401724421</v>
      </c>
      <c r="AE15" t="n">
        <v>662263.5400888927</v>
      </c>
      <c r="AF15" t="n">
        <v>1.958829135986448e-06</v>
      </c>
      <c r="AG15" t="n">
        <v>15</v>
      </c>
      <c r="AH15" t="n">
        <v>599058.0373155244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2.6249</v>
      </c>
      <c r="E16" t="n">
        <v>38.1</v>
      </c>
      <c r="F16" t="n">
        <v>35.27</v>
      </c>
      <c r="G16" t="n">
        <v>117.57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351.81</v>
      </c>
      <c r="Q16" t="n">
        <v>1231.23</v>
      </c>
      <c r="R16" t="n">
        <v>112.67</v>
      </c>
      <c r="S16" t="n">
        <v>94.92</v>
      </c>
      <c r="T16" t="n">
        <v>8035.68</v>
      </c>
      <c r="U16" t="n">
        <v>0.84</v>
      </c>
      <c r="V16" t="n">
        <v>0.86</v>
      </c>
      <c r="W16" t="n">
        <v>20.68</v>
      </c>
      <c r="X16" t="n">
        <v>0.49</v>
      </c>
      <c r="Y16" t="n">
        <v>4</v>
      </c>
      <c r="Z16" t="n">
        <v>10</v>
      </c>
      <c r="AA16" t="n">
        <v>477.0187852954242</v>
      </c>
      <c r="AB16" t="n">
        <v>652.6781466247552</v>
      </c>
      <c r="AC16" t="n">
        <v>590.3874603504199</v>
      </c>
      <c r="AD16" t="n">
        <v>477018.7852954242</v>
      </c>
      <c r="AE16" t="n">
        <v>652678.1466247552</v>
      </c>
      <c r="AF16" t="n">
        <v>1.96421690761005e-06</v>
      </c>
      <c r="AG16" t="n">
        <v>15</v>
      </c>
      <c r="AH16" t="n">
        <v>590387.46035042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2.623</v>
      </c>
      <c r="E17" t="n">
        <v>38.12</v>
      </c>
      <c r="F17" t="n">
        <v>35.3</v>
      </c>
      <c r="G17" t="n">
        <v>117.66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352.9</v>
      </c>
      <c r="Q17" t="n">
        <v>1231.32</v>
      </c>
      <c r="R17" t="n">
        <v>113.21</v>
      </c>
      <c r="S17" t="n">
        <v>94.92</v>
      </c>
      <c r="T17" t="n">
        <v>8307.440000000001</v>
      </c>
      <c r="U17" t="n">
        <v>0.84</v>
      </c>
      <c r="V17" t="n">
        <v>0.86</v>
      </c>
      <c r="W17" t="n">
        <v>20.7</v>
      </c>
      <c r="X17" t="n">
        <v>0.52</v>
      </c>
      <c r="Y17" t="n">
        <v>4</v>
      </c>
      <c r="Z17" t="n">
        <v>10</v>
      </c>
      <c r="AA17" t="n">
        <v>478.3175310675114</v>
      </c>
      <c r="AB17" t="n">
        <v>654.4551478867447</v>
      </c>
      <c r="AC17" t="n">
        <v>591.9948671060021</v>
      </c>
      <c r="AD17" t="n">
        <v>478317.5310675114</v>
      </c>
      <c r="AE17" t="n">
        <v>654455.1478867447</v>
      </c>
      <c r="AF17" t="n">
        <v>1.962795134542711e-06</v>
      </c>
      <c r="AG17" t="n">
        <v>15</v>
      </c>
      <c r="AH17" t="n">
        <v>591994.8671060021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1.4159</v>
      </c>
      <c r="E2" t="n">
        <v>70.63</v>
      </c>
      <c r="F2" t="n">
        <v>49.69</v>
      </c>
      <c r="G2" t="n">
        <v>6.01</v>
      </c>
      <c r="H2" t="n">
        <v>0.1</v>
      </c>
      <c r="I2" t="n">
        <v>496</v>
      </c>
      <c r="J2" t="n">
        <v>185.69</v>
      </c>
      <c r="K2" t="n">
        <v>53.44</v>
      </c>
      <c r="L2" t="n">
        <v>1</v>
      </c>
      <c r="M2" t="n">
        <v>494</v>
      </c>
      <c r="N2" t="n">
        <v>36.26</v>
      </c>
      <c r="O2" t="n">
        <v>23136.14</v>
      </c>
      <c r="P2" t="n">
        <v>686.48</v>
      </c>
      <c r="Q2" t="n">
        <v>1240.95</v>
      </c>
      <c r="R2" t="n">
        <v>580.53</v>
      </c>
      <c r="S2" t="n">
        <v>94.92</v>
      </c>
      <c r="T2" t="n">
        <v>239580.17</v>
      </c>
      <c r="U2" t="n">
        <v>0.16</v>
      </c>
      <c r="V2" t="n">
        <v>0.62</v>
      </c>
      <c r="W2" t="n">
        <v>21.46</v>
      </c>
      <c r="X2" t="n">
        <v>14.8</v>
      </c>
      <c r="Y2" t="n">
        <v>4</v>
      </c>
      <c r="Z2" t="n">
        <v>10</v>
      </c>
      <c r="AA2" t="n">
        <v>1496.726654600134</v>
      </c>
      <c r="AB2" t="n">
        <v>2047.887439743676</v>
      </c>
      <c r="AC2" t="n">
        <v>1852.439936722613</v>
      </c>
      <c r="AD2" t="n">
        <v>1496726.654600134</v>
      </c>
      <c r="AE2" t="n">
        <v>2047887.439743676</v>
      </c>
      <c r="AF2" t="n">
        <v>1.046227933169714e-06</v>
      </c>
      <c r="AG2" t="n">
        <v>28</v>
      </c>
      <c r="AH2" t="n">
        <v>1852439.936722613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1.9745</v>
      </c>
      <c r="E3" t="n">
        <v>50.65</v>
      </c>
      <c r="F3" t="n">
        <v>40.66</v>
      </c>
      <c r="G3" t="n">
        <v>12.08</v>
      </c>
      <c r="H3" t="n">
        <v>0.19</v>
      </c>
      <c r="I3" t="n">
        <v>202</v>
      </c>
      <c r="J3" t="n">
        <v>187.21</v>
      </c>
      <c r="K3" t="n">
        <v>53.44</v>
      </c>
      <c r="L3" t="n">
        <v>2</v>
      </c>
      <c r="M3" t="n">
        <v>200</v>
      </c>
      <c r="N3" t="n">
        <v>36.77</v>
      </c>
      <c r="O3" t="n">
        <v>23322.88</v>
      </c>
      <c r="P3" t="n">
        <v>559.92</v>
      </c>
      <c r="Q3" t="n">
        <v>1234.56</v>
      </c>
      <c r="R3" t="n">
        <v>287.36</v>
      </c>
      <c r="S3" t="n">
        <v>94.92</v>
      </c>
      <c r="T3" t="n">
        <v>94463.11</v>
      </c>
      <c r="U3" t="n">
        <v>0.33</v>
      </c>
      <c r="V3" t="n">
        <v>0.75</v>
      </c>
      <c r="W3" t="n">
        <v>20.97</v>
      </c>
      <c r="X3" t="n">
        <v>5.84</v>
      </c>
      <c r="Y3" t="n">
        <v>4</v>
      </c>
      <c r="Z3" t="n">
        <v>10</v>
      </c>
      <c r="AA3" t="n">
        <v>904.0873481337587</v>
      </c>
      <c r="AB3" t="n">
        <v>1237.01219523543</v>
      </c>
      <c r="AC3" t="n">
        <v>1118.95348747968</v>
      </c>
      <c r="AD3" t="n">
        <v>904087.3481337588</v>
      </c>
      <c r="AE3" t="n">
        <v>1237012.19523543</v>
      </c>
      <c r="AF3" t="n">
        <v>1.458985135986723e-06</v>
      </c>
      <c r="AG3" t="n">
        <v>20</v>
      </c>
      <c r="AH3" t="n">
        <v>1118953.48747968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2.1923</v>
      </c>
      <c r="E4" t="n">
        <v>45.62</v>
      </c>
      <c r="F4" t="n">
        <v>38.42</v>
      </c>
      <c r="G4" t="n">
        <v>18.15</v>
      </c>
      <c r="H4" t="n">
        <v>0.28</v>
      </c>
      <c r="I4" t="n">
        <v>127</v>
      </c>
      <c r="J4" t="n">
        <v>188.73</v>
      </c>
      <c r="K4" t="n">
        <v>53.44</v>
      </c>
      <c r="L4" t="n">
        <v>3</v>
      </c>
      <c r="M4" t="n">
        <v>125</v>
      </c>
      <c r="N4" t="n">
        <v>37.29</v>
      </c>
      <c r="O4" t="n">
        <v>23510.33</v>
      </c>
      <c r="P4" t="n">
        <v>525.88</v>
      </c>
      <c r="Q4" t="n">
        <v>1233.06</v>
      </c>
      <c r="R4" t="n">
        <v>214.97</v>
      </c>
      <c r="S4" t="n">
        <v>94.92</v>
      </c>
      <c r="T4" t="n">
        <v>58642.18</v>
      </c>
      <c r="U4" t="n">
        <v>0.44</v>
      </c>
      <c r="V4" t="n">
        <v>0.79</v>
      </c>
      <c r="W4" t="n">
        <v>20.85</v>
      </c>
      <c r="X4" t="n">
        <v>3.62</v>
      </c>
      <c r="Y4" t="n">
        <v>4</v>
      </c>
      <c r="Z4" t="n">
        <v>10</v>
      </c>
      <c r="AA4" t="n">
        <v>773.6341878515118</v>
      </c>
      <c r="AB4" t="n">
        <v>1058.520426150009</v>
      </c>
      <c r="AC4" t="n">
        <v>957.4967223210003</v>
      </c>
      <c r="AD4" t="n">
        <v>773634.1878515118</v>
      </c>
      <c r="AE4" t="n">
        <v>1058520.426150009</v>
      </c>
      <c r="AF4" t="n">
        <v>1.619920543744589e-06</v>
      </c>
      <c r="AG4" t="n">
        <v>18</v>
      </c>
      <c r="AH4" t="n">
        <v>957496.7223210003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2.31</v>
      </c>
      <c r="E5" t="n">
        <v>43.29</v>
      </c>
      <c r="F5" t="n">
        <v>37.4</v>
      </c>
      <c r="G5" t="n">
        <v>24.39</v>
      </c>
      <c r="H5" t="n">
        <v>0.37</v>
      </c>
      <c r="I5" t="n">
        <v>92</v>
      </c>
      <c r="J5" t="n">
        <v>190.25</v>
      </c>
      <c r="K5" t="n">
        <v>53.44</v>
      </c>
      <c r="L5" t="n">
        <v>4</v>
      </c>
      <c r="M5" t="n">
        <v>90</v>
      </c>
      <c r="N5" t="n">
        <v>37.82</v>
      </c>
      <c r="O5" t="n">
        <v>23698.48</v>
      </c>
      <c r="P5" t="n">
        <v>508.08</v>
      </c>
      <c r="Q5" t="n">
        <v>1232.26</v>
      </c>
      <c r="R5" t="n">
        <v>182.04</v>
      </c>
      <c r="S5" t="n">
        <v>94.92</v>
      </c>
      <c r="T5" t="n">
        <v>42354.4</v>
      </c>
      <c r="U5" t="n">
        <v>0.52</v>
      </c>
      <c r="V5" t="n">
        <v>0.8100000000000001</v>
      </c>
      <c r="W5" t="n">
        <v>20.78</v>
      </c>
      <c r="X5" t="n">
        <v>2.6</v>
      </c>
      <c r="Y5" t="n">
        <v>4</v>
      </c>
      <c r="Z5" t="n">
        <v>10</v>
      </c>
      <c r="AA5" t="n">
        <v>713.6655807602274</v>
      </c>
      <c r="AB5" t="n">
        <v>976.4687322994881</v>
      </c>
      <c r="AC5" t="n">
        <v>883.2759269712975</v>
      </c>
      <c r="AD5" t="n">
        <v>713665.5807602274</v>
      </c>
      <c r="AE5" t="n">
        <v>976468.7322994882</v>
      </c>
      <c r="AF5" t="n">
        <v>1.706890688341013e-06</v>
      </c>
      <c r="AG5" t="n">
        <v>17</v>
      </c>
      <c r="AH5" t="n">
        <v>883275.9269712975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2.377</v>
      </c>
      <c r="E6" t="n">
        <v>42.07</v>
      </c>
      <c r="F6" t="n">
        <v>36.88</v>
      </c>
      <c r="G6" t="n">
        <v>30.32</v>
      </c>
      <c r="H6" t="n">
        <v>0.46</v>
      </c>
      <c r="I6" t="n">
        <v>73</v>
      </c>
      <c r="J6" t="n">
        <v>191.78</v>
      </c>
      <c r="K6" t="n">
        <v>53.44</v>
      </c>
      <c r="L6" t="n">
        <v>5</v>
      </c>
      <c r="M6" t="n">
        <v>71</v>
      </c>
      <c r="N6" t="n">
        <v>38.35</v>
      </c>
      <c r="O6" t="n">
        <v>23887.36</v>
      </c>
      <c r="P6" t="n">
        <v>497.49</v>
      </c>
      <c r="Q6" t="n">
        <v>1232.04</v>
      </c>
      <c r="R6" t="n">
        <v>165.28</v>
      </c>
      <c r="S6" t="n">
        <v>94.92</v>
      </c>
      <c r="T6" t="n">
        <v>34068.19</v>
      </c>
      <c r="U6" t="n">
        <v>0.57</v>
      </c>
      <c r="V6" t="n">
        <v>0.83</v>
      </c>
      <c r="W6" t="n">
        <v>20.76</v>
      </c>
      <c r="X6" t="n">
        <v>2.1</v>
      </c>
      <c r="Y6" t="n">
        <v>4</v>
      </c>
      <c r="Z6" t="n">
        <v>10</v>
      </c>
      <c r="AA6" t="n">
        <v>685.8307588580029</v>
      </c>
      <c r="AB6" t="n">
        <v>938.383900987189</v>
      </c>
      <c r="AC6" t="n">
        <v>848.8258585070479</v>
      </c>
      <c r="AD6" t="n">
        <v>685830.758858003</v>
      </c>
      <c r="AE6" t="n">
        <v>938383.900987189</v>
      </c>
      <c r="AF6" t="n">
        <v>1.756397907440081e-06</v>
      </c>
      <c r="AG6" t="n">
        <v>17</v>
      </c>
      <c r="AH6" t="n">
        <v>848825.8585070479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2.4291</v>
      </c>
      <c r="E7" t="n">
        <v>41.17</v>
      </c>
      <c r="F7" t="n">
        <v>36.47</v>
      </c>
      <c r="G7" t="n">
        <v>36.47</v>
      </c>
      <c r="H7" t="n">
        <v>0.55</v>
      </c>
      <c r="I7" t="n">
        <v>60</v>
      </c>
      <c r="J7" t="n">
        <v>193.32</v>
      </c>
      <c r="K7" t="n">
        <v>53.44</v>
      </c>
      <c r="L7" t="n">
        <v>6</v>
      </c>
      <c r="M7" t="n">
        <v>58</v>
      </c>
      <c r="N7" t="n">
        <v>38.89</v>
      </c>
      <c r="O7" t="n">
        <v>24076.95</v>
      </c>
      <c r="P7" t="n">
        <v>488.09</v>
      </c>
      <c r="Q7" t="n">
        <v>1232.1</v>
      </c>
      <c r="R7" t="n">
        <v>151.74</v>
      </c>
      <c r="S7" t="n">
        <v>94.92</v>
      </c>
      <c r="T7" t="n">
        <v>27362.65</v>
      </c>
      <c r="U7" t="n">
        <v>0.63</v>
      </c>
      <c r="V7" t="n">
        <v>0.84</v>
      </c>
      <c r="W7" t="n">
        <v>20.74</v>
      </c>
      <c r="X7" t="n">
        <v>1.68</v>
      </c>
      <c r="Y7" t="n">
        <v>4</v>
      </c>
      <c r="Z7" t="n">
        <v>10</v>
      </c>
      <c r="AA7" t="n">
        <v>656.3910087511043</v>
      </c>
      <c r="AB7" t="n">
        <v>898.1031361008199</v>
      </c>
      <c r="AC7" t="n">
        <v>812.3894332870251</v>
      </c>
      <c r="AD7" t="n">
        <v>656391.0087511044</v>
      </c>
      <c r="AE7" t="n">
        <v>898103.1361008199</v>
      </c>
      <c r="AF7" t="n">
        <v>1.794895312142491e-06</v>
      </c>
      <c r="AG7" t="n">
        <v>16</v>
      </c>
      <c r="AH7" t="n">
        <v>812389.4332870251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2.464</v>
      </c>
      <c r="E8" t="n">
        <v>40.58</v>
      </c>
      <c r="F8" t="n">
        <v>36.22</v>
      </c>
      <c r="G8" t="n">
        <v>42.61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481</v>
      </c>
      <c r="Q8" t="n">
        <v>1231.81</v>
      </c>
      <c r="R8" t="n">
        <v>143.56</v>
      </c>
      <c r="S8" t="n">
        <v>94.92</v>
      </c>
      <c r="T8" t="n">
        <v>23320.15</v>
      </c>
      <c r="U8" t="n">
        <v>0.66</v>
      </c>
      <c r="V8" t="n">
        <v>0.84</v>
      </c>
      <c r="W8" t="n">
        <v>20.73</v>
      </c>
      <c r="X8" t="n">
        <v>1.43</v>
      </c>
      <c r="Y8" t="n">
        <v>4</v>
      </c>
      <c r="Z8" t="n">
        <v>10</v>
      </c>
      <c r="AA8" t="n">
        <v>641.5873843510001</v>
      </c>
      <c r="AB8" t="n">
        <v>877.8481641067814</v>
      </c>
      <c r="AC8" t="n">
        <v>794.0675673920659</v>
      </c>
      <c r="AD8" t="n">
        <v>641587.3843510001</v>
      </c>
      <c r="AE8" t="n">
        <v>877848.1641067814</v>
      </c>
      <c r="AF8" t="n">
        <v>1.82068340089708e-06</v>
      </c>
      <c r="AG8" t="n">
        <v>16</v>
      </c>
      <c r="AH8" t="n">
        <v>794067.5673920659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2.4906</v>
      </c>
      <c r="E9" t="n">
        <v>40.15</v>
      </c>
      <c r="F9" t="n">
        <v>36.04</v>
      </c>
      <c r="G9" t="n">
        <v>49.15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474.83</v>
      </c>
      <c r="Q9" t="n">
        <v>1231.56</v>
      </c>
      <c r="R9" t="n">
        <v>138.11</v>
      </c>
      <c r="S9" t="n">
        <v>94.92</v>
      </c>
      <c r="T9" t="n">
        <v>20626.95</v>
      </c>
      <c r="U9" t="n">
        <v>0.6899999999999999</v>
      </c>
      <c r="V9" t="n">
        <v>0.85</v>
      </c>
      <c r="W9" t="n">
        <v>20.72</v>
      </c>
      <c r="X9" t="n">
        <v>1.26</v>
      </c>
      <c r="Y9" t="n">
        <v>4</v>
      </c>
      <c r="Z9" t="n">
        <v>10</v>
      </c>
      <c r="AA9" t="n">
        <v>629.851922035112</v>
      </c>
      <c r="AB9" t="n">
        <v>861.7911868341259</v>
      </c>
      <c r="AC9" t="n">
        <v>779.5430454942036</v>
      </c>
      <c r="AD9" t="n">
        <v>629851.922035112</v>
      </c>
      <c r="AE9" t="n">
        <v>861791.1868341259</v>
      </c>
      <c r="AF9" t="n">
        <v>1.840338505793128e-06</v>
      </c>
      <c r="AG9" t="n">
        <v>16</v>
      </c>
      <c r="AH9" t="n">
        <v>779543.0454942036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2.5123</v>
      </c>
      <c r="E10" t="n">
        <v>39.8</v>
      </c>
      <c r="F10" t="n">
        <v>35.88</v>
      </c>
      <c r="G10" t="n">
        <v>55.21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468.84</v>
      </c>
      <c r="Q10" t="n">
        <v>1231.48</v>
      </c>
      <c r="R10" t="n">
        <v>133.07</v>
      </c>
      <c r="S10" t="n">
        <v>94.92</v>
      </c>
      <c r="T10" t="n">
        <v>18133.48</v>
      </c>
      <c r="U10" t="n">
        <v>0.71</v>
      </c>
      <c r="V10" t="n">
        <v>0.85</v>
      </c>
      <c r="W10" t="n">
        <v>20.7</v>
      </c>
      <c r="X10" t="n">
        <v>1.1</v>
      </c>
      <c r="Y10" t="n">
        <v>4</v>
      </c>
      <c r="Z10" t="n">
        <v>10</v>
      </c>
      <c r="AA10" t="n">
        <v>619.5253766532795</v>
      </c>
      <c r="AB10" t="n">
        <v>847.6619518676733</v>
      </c>
      <c r="AC10" t="n">
        <v>766.7622848824432</v>
      </c>
      <c r="AD10" t="n">
        <v>619525.3766532795</v>
      </c>
      <c r="AE10" t="n">
        <v>847661.9518676733</v>
      </c>
      <c r="AF10" t="n">
        <v>1.856372933471483e-06</v>
      </c>
      <c r="AG10" t="n">
        <v>16</v>
      </c>
      <c r="AH10" t="n">
        <v>766762.2848824431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2.5295</v>
      </c>
      <c r="E11" t="n">
        <v>39.53</v>
      </c>
      <c r="F11" t="n">
        <v>35.76</v>
      </c>
      <c r="G11" t="n">
        <v>61.31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463.07</v>
      </c>
      <c r="Q11" t="n">
        <v>1231.53</v>
      </c>
      <c r="R11" t="n">
        <v>129.04</v>
      </c>
      <c r="S11" t="n">
        <v>94.92</v>
      </c>
      <c r="T11" t="n">
        <v>16135.65</v>
      </c>
      <c r="U11" t="n">
        <v>0.74</v>
      </c>
      <c r="V11" t="n">
        <v>0.85</v>
      </c>
      <c r="W11" t="n">
        <v>20.7</v>
      </c>
      <c r="X11" t="n">
        <v>0.98</v>
      </c>
      <c r="Y11" t="n">
        <v>4</v>
      </c>
      <c r="Z11" t="n">
        <v>10</v>
      </c>
      <c r="AA11" t="n">
        <v>610.4970299973451</v>
      </c>
      <c r="AB11" t="n">
        <v>835.3089696704799</v>
      </c>
      <c r="AC11" t="n">
        <v>755.5882539686307</v>
      </c>
      <c r="AD11" t="n">
        <v>610497.0299973451</v>
      </c>
      <c r="AE11" t="n">
        <v>835308.9696704799</v>
      </c>
      <c r="AF11" t="n">
        <v>1.869082249419304e-06</v>
      </c>
      <c r="AG11" t="n">
        <v>16</v>
      </c>
      <c r="AH11" t="n">
        <v>755588.2539686307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2.5478</v>
      </c>
      <c r="E12" t="n">
        <v>39.25</v>
      </c>
      <c r="F12" t="n">
        <v>35.63</v>
      </c>
      <c r="G12" t="n">
        <v>68.95</v>
      </c>
      <c r="H12" t="n">
        <v>0.97</v>
      </c>
      <c r="I12" t="n">
        <v>31</v>
      </c>
      <c r="J12" t="n">
        <v>201.1</v>
      </c>
      <c r="K12" t="n">
        <v>53.44</v>
      </c>
      <c r="L12" t="n">
        <v>11</v>
      </c>
      <c r="M12" t="n">
        <v>29</v>
      </c>
      <c r="N12" t="n">
        <v>41.66</v>
      </c>
      <c r="O12" t="n">
        <v>25036.12</v>
      </c>
      <c r="P12" t="n">
        <v>457.69</v>
      </c>
      <c r="Q12" t="n">
        <v>1231.27</v>
      </c>
      <c r="R12" t="n">
        <v>124.78</v>
      </c>
      <c r="S12" t="n">
        <v>94.92</v>
      </c>
      <c r="T12" t="n">
        <v>14029.63</v>
      </c>
      <c r="U12" t="n">
        <v>0.76</v>
      </c>
      <c r="V12" t="n">
        <v>0.86</v>
      </c>
      <c r="W12" t="n">
        <v>20.69</v>
      </c>
      <c r="X12" t="n">
        <v>0.85</v>
      </c>
      <c r="Y12" t="n">
        <v>4</v>
      </c>
      <c r="Z12" t="n">
        <v>10</v>
      </c>
      <c r="AA12" t="n">
        <v>601.7428764180758</v>
      </c>
      <c r="AB12" t="n">
        <v>823.3311505373248</v>
      </c>
      <c r="AC12" t="n">
        <v>744.7535810825691</v>
      </c>
      <c r="AD12" t="n">
        <v>601742.8764180758</v>
      </c>
      <c r="AE12" t="n">
        <v>823331.1505373248</v>
      </c>
      <c r="AF12" t="n">
        <v>1.88260437045681e-06</v>
      </c>
      <c r="AG12" t="n">
        <v>16</v>
      </c>
      <c r="AH12" t="n">
        <v>744753.5810825691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2.5593</v>
      </c>
      <c r="E13" t="n">
        <v>39.07</v>
      </c>
      <c r="F13" t="n">
        <v>35.56</v>
      </c>
      <c r="G13" t="n">
        <v>76.20999999999999</v>
      </c>
      <c r="H13" t="n">
        <v>1.05</v>
      </c>
      <c r="I13" t="n">
        <v>28</v>
      </c>
      <c r="J13" t="n">
        <v>202.67</v>
      </c>
      <c r="K13" t="n">
        <v>53.44</v>
      </c>
      <c r="L13" t="n">
        <v>12</v>
      </c>
      <c r="M13" t="n">
        <v>26</v>
      </c>
      <c r="N13" t="n">
        <v>42.24</v>
      </c>
      <c r="O13" t="n">
        <v>25230.25</v>
      </c>
      <c r="P13" t="n">
        <v>452.33</v>
      </c>
      <c r="Q13" t="n">
        <v>1231.38</v>
      </c>
      <c r="R13" t="n">
        <v>122.58</v>
      </c>
      <c r="S13" t="n">
        <v>94.92</v>
      </c>
      <c r="T13" t="n">
        <v>12942.29</v>
      </c>
      <c r="U13" t="n">
        <v>0.77</v>
      </c>
      <c r="V13" t="n">
        <v>0.86</v>
      </c>
      <c r="W13" t="n">
        <v>20.69</v>
      </c>
      <c r="X13" t="n">
        <v>0.78</v>
      </c>
      <c r="Y13" t="n">
        <v>4</v>
      </c>
      <c r="Z13" t="n">
        <v>10</v>
      </c>
      <c r="AA13" t="n">
        <v>594.4493020059763</v>
      </c>
      <c r="AB13" t="n">
        <v>813.3517602568966</v>
      </c>
      <c r="AC13" t="n">
        <v>735.7266098043428</v>
      </c>
      <c r="AD13" t="n">
        <v>594449.3020059763</v>
      </c>
      <c r="AE13" t="n">
        <v>813351.7602568966</v>
      </c>
      <c r="AF13" t="n">
        <v>1.891101878212621e-06</v>
      </c>
      <c r="AG13" t="n">
        <v>16</v>
      </c>
      <c r="AH13" t="n">
        <v>735726.6098043429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2.5694</v>
      </c>
      <c r="E14" t="n">
        <v>38.92</v>
      </c>
      <c r="F14" t="n">
        <v>35.48</v>
      </c>
      <c r="G14" t="n">
        <v>81.88</v>
      </c>
      <c r="H14" t="n">
        <v>1.13</v>
      </c>
      <c r="I14" t="n">
        <v>26</v>
      </c>
      <c r="J14" t="n">
        <v>204.25</v>
      </c>
      <c r="K14" t="n">
        <v>53.44</v>
      </c>
      <c r="L14" t="n">
        <v>13</v>
      </c>
      <c r="M14" t="n">
        <v>24</v>
      </c>
      <c r="N14" t="n">
        <v>42.82</v>
      </c>
      <c r="O14" t="n">
        <v>25425.3</v>
      </c>
      <c r="P14" t="n">
        <v>447.96</v>
      </c>
      <c r="Q14" t="n">
        <v>1231.16</v>
      </c>
      <c r="R14" t="n">
        <v>120.17</v>
      </c>
      <c r="S14" t="n">
        <v>94.92</v>
      </c>
      <c r="T14" t="n">
        <v>11745.98</v>
      </c>
      <c r="U14" t="n">
        <v>0.79</v>
      </c>
      <c r="V14" t="n">
        <v>0.86</v>
      </c>
      <c r="W14" t="n">
        <v>20.68</v>
      </c>
      <c r="X14" t="n">
        <v>0.7</v>
      </c>
      <c r="Y14" t="n">
        <v>4</v>
      </c>
      <c r="Z14" t="n">
        <v>10</v>
      </c>
      <c r="AA14" t="n">
        <v>588.3931246247478</v>
      </c>
      <c r="AB14" t="n">
        <v>805.0654311842103</v>
      </c>
      <c r="AC14" t="n">
        <v>728.2311163484178</v>
      </c>
      <c r="AD14" t="n">
        <v>588393.1246247478</v>
      </c>
      <c r="AE14" t="n">
        <v>805065.4311842103</v>
      </c>
      <c r="AF14" t="n">
        <v>1.898564906763375e-06</v>
      </c>
      <c r="AG14" t="n">
        <v>16</v>
      </c>
      <c r="AH14" t="n">
        <v>728231.1163484178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2.5769</v>
      </c>
      <c r="E15" t="n">
        <v>38.81</v>
      </c>
      <c r="F15" t="n">
        <v>35.44</v>
      </c>
      <c r="G15" t="n">
        <v>88.61</v>
      </c>
      <c r="H15" t="n">
        <v>1.21</v>
      </c>
      <c r="I15" t="n">
        <v>24</v>
      </c>
      <c r="J15" t="n">
        <v>205.84</v>
      </c>
      <c r="K15" t="n">
        <v>53.44</v>
      </c>
      <c r="L15" t="n">
        <v>14</v>
      </c>
      <c r="M15" t="n">
        <v>22</v>
      </c>
      <c r="N15" t="n">
        <v>43.4</v>
      </c>
      <c r="O15" t="n">
        <v>25621.03</v>
      </c>
      <c r="P15" t="n">
        <v>442.61</v>
      </c>
      <c r="Q15" t="n">
        <v>1231.27</v>
      </c>
      <c r="R15" t="n">
        <v>118.6</v>
      </c>
      <c r="S15" t="n">
        <v>94.92</v>
      </c>
      <c r="T15" t="n">
        <v>10972.73</v>
      </c>
      <c r="U15" t="n">
        <v>0.8</v>
      </c>
      <c r="V15" t="n">
        <v>0.86</v>
      </c>
      <c r="W15" t="n">
        <v>20.68</v>
      </c>
      <c r="X15" t="n">
        <v>0.67</v>
      </c>
      <c r="Y15" t="n">
        <v>4</v>
      </c>
      <c r="Z15" t="n">
        <v>10</v>
      </c>
      <c r="AA15" t="n">
        <v>574.2848944936038</v>
      </c>
      <c r="AB15" t="n">
        <v>785.7619283075933</v>
      </c>
      <c r="AC15" t="n">
        <v>710.7699126937088</v>
      </c>
      <c r="AD15" t="n">
        <v>574284.8944936038</v>
      </c>
      <c r="AE15" t="n">
        <v>785761.9283075933</v>
      </c>
      <c r="AF15" t="n">
        <v>1.9041067596476e-06</v>
      </c>
      <c r="AG15" t="n">
        <v>15</v>
      </c>
      <c r="AH15" t="n">
        <v>710769.9126937088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2.5876</v>
      </c>
      <c r="E16" t="n">
        <v>38.65</v>
      </c>
      <c r="F16" t="n">
        <v>35.36</v>
      </c>
      <c r="G16" t="n">
        <v>96.43000000000001</v>
      </c>
      <c r="H16" t="n">
        <v>1.28</v>
      </c>
      <c r="I16" t="n">
        <v>22</v>
      </c>
      <c r="J16" t="n">
        <v>207.43</v>
      </c>
      <c r="K16" t="n">
        <v>53.44</v>
      </c>
      <c r="L16" t="n">
        <v>15</v>
      </c>
      <c r="M16" t="n">
        <v>20</v>
      </c>
      <c r="N16" t="n">
        <v>44</v>
      </c>
      <c r="O16" t="n">
        <v>25817.56</v>
      </c>
      <c r="P16" t="n">
        <v>437.29</v>
      </c>
      <c r="Q16" t="n">
        <v>1231.26</v>
      </c>
      <c r="R16" t="n">
        <v>116.08</v>
      </c>
      <c r="S16" t="n">
        <v>94.92</v>
      </c>
      <c r="T16" t="n">
        <v>9725.01</v>
      </c>
      <c r="U16" t="n">
        <v>0.82</v>
      </c>
      <c r="V16" t="n">
        <v>0.86</v>
      </c>
      <c r="W16" t="n">
        <v>20.67</v>
      </c>
      <c r="X16" t="n">
        <v>0.58</v>
      </c>
      <c r="Y16" t="n">
        <v>4</v>
      </c>
      <c r="Z16" t="n">
        <v>10</v>
      </c>
      <c r="AA16" t="n">
        <v>567.3259560422968</v>
      </c>
      <c r="AB16" t="n">
        <v>776.2404017118179</v>
      </c>
      <c r="AC16" t="n">
        <v>702.1571072326875</v>
      </c>
      <c r="AD16" t="n">
        <v>567325.9560422967</v>
      </c>
      <c r="AE16" t="n">
        <v>776240.4017118178</v>
      </c>
      <c r="AF16" t="n">
        <v>1.912013136429093e-06</v>
      </c>
      <c r="AG16" t="n">
        <v>15</v>
      </c>
      <c r="AH16" t="n">
        <v>702157.1072326875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2.5907</v>
      </c>
      <c r="E17" t="n">
        <v>38.6</v>
      </c>
      <c r="F17" t="n">
        <v>35.35</v>
      </c>
      <c r="G17" t="n">
        <v>101</v>
      </c>
      <c r="H17" t="n">
        <v>1.36</v>
      </c>
      <c r="I17" t="n">
        <v>21</v>
      </c>
      <c r="J17" t="n">
        <v>209.03</v>
      </c>
      <c r="K17" t="n">
        <v>53.44</v>
      </c>
      <c r="L17" t="n">
        <v>16</v>
      </c>
      <c r="M17" t="n">
        <v>19</v>
      </c>
      <c r="N17" t="n">
        <v>44.6</v>
      </c>
      <c r="O17" t="n">
        <v>26014.91</v>
      </c>
      <c r="P17" t="n">
        <v>432.86</v>
      </c>
      <c r="Q17" t="n">
        <v>1231.21</v>
      </c>
      <c r="R17" t="n">
        <v>115.64</v>
      </c>
      <c r="S17" t="n">
        <v>94.92</v>
      </c>
      <c r="T17" t="n">
        <v>9510.139999999999</v>
      </c>
      <c r="U17" t="n">
        <v>0.82</v>
      </c>
      <c r="V17" t="n">
        <v>0.86</v>
      </c>
      <c r="W17" t="n">
        <v>20.68</v>
      </c>
      <c r="X17" t="n">
        <v>0.57</v>
      </c>
      <c r="Y17" t="n">
        <v>4</v>
      </c>
      <c r="Z17" t="n">
        <v>10</v>
      </c>
      <c r="AA17" t="n">
        <v>562.6392593349743</v>
      </c>
      <c r="AB17" t="n">
        <v>769.8278565143934</v>
      </c>
      <c r="AC17" t="n">
        <v>696.3565663488414</v>
      </c>
      <c r="AD17" t="n">
        <v>562639.2593349743</v>
      </c>
      <c r="AE17" t="n">
        <v>769827.8565143934</v>
      </c>
      <c r="AF17" t="n">
        <v>1.914303768954572e-06</v>
      </c>
      <c r="AG17" t="n">
        <v>15</v>
      </c>
      <c r="AH17" t="n">
        <v>696356.5663488414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2.6002</v>
      </c>
      <c r="E18" t="n">
        <v>38.46</v>
      </c>
      <c r="F18" t="n">
        <v>35.28</v>
      </c>
      <c r="G18" t="n">
        <v>111.42</v>
      </c>
      <c r="H18" t="n">
        <v>1.43</v>
      </c>
      <c r="I18" t="n">
        <v>19</v>
      </c>
      <c r="J18" t="n">
        <v>210.64</v>
      </c>
      <c r="K18" t="n">
        <v>53.44</v>
      </c>
      <c r="L18" t="n">
        <v>17</v>
      </c>
      <c r="M18" t="n">
        <v>17</v>
      </c>
      <c r="N18" t="n">
        <v>45.21</v>
      </c>
      <c r="O18" t="n">
        <v>26213.09</v>
      </c>
      <c r="P18" t="n">
        <v>426.97</v>
      </c>
      <c r="Q18" t="n">
        <v>1231.13</v>
      </c>
      <c r="R18" t="n">
        <v>113.53</v>
      </c>
      <c r="S18" t="n">
        <v>94.92</v>
      </c>
      <c r="T18" t="n">
        <v>8463.129999999999</v>
      </c>
      <c r="U18" t="n">
        <v>0.84</v>
      </c>
      <c r="V18" t="n">
        <v>0.86</v>
      </c>
      <c r="W18" t="n">
        <v>20.67</v>
      </c>
      <c r="X18" t="n">
        <v>0.51</v>
      </c>
      <c r="Y18" t="n">
        <v>4</v>
      </c>
      <c r="Z18" t="n">
        <v>10</v>
      </c>
      <c r="AA18" t="n">
        <v>555.4492809347014</v>
      </c>
      <c r="AB18" t="n">
        <v>759.9902108676797</v>
      </c>
      <c r="AC18" t="n">
        <v>687.4578117954278</v>
      </c>
      <c r="AD18" t="n">
        <v>555449.2809347014</v>
      </c>
      <c r="AE18" t="n">
        <v>759990.2108676797</v>
      </c>
      <c r="AF18" t="n">
        <v>1.921323449274589e-06</v>
      </c>
      <c r="AG18" t="n">
        <v>15</v>
      </c>
      <c r="AH18" t="n">
        <v>687457.8117954278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2.6032</v>
      </c>
      <c r="E19" t="n">
        <v>38.41</v>
      </c>
      <c r="F19" t="n">
        <v>35.28</v>
      </c>
      <c r="G19" t="n">
        <v>117.59</v>
      </c>
      <c r="H19" t="n">
        <v>1.51</v>
      </c>
      <c r="I19" t="n">
        <v>18</v>
      </c>
      <c r="J19" t="n">
        <v>212.25</v>
      </c>
      <c r="K19" t="n">
        <v>53.44</v>
      </c>
      <c r="L19" t="n">
        <v>18</v>
      </c>
      <c r="M19" t="n">
        <v>16</v>
      </c>
      <c r="N19" t="n">
        <v>45.82</v>
      </c>
      <c r="O19" t="n">
        <v>26412.11</v>
      </c>
      <c r="P19" t="n">
        <v>423.56</v>
      </c>
      <c r="Q19" t="n">
        <v>1231.19</v>
      </c>
      <c r="R19" t="n">
        <v>113.21</v>
      </c>
      <c r="S19" t="n">
        <v>94.92</v>
      </c>
      <c r="T19" t="n">
        <v>8305.66</v>
      </c>
      <c r="U19" t="n">
        <v>0.84</v>
      </c>
      <c r="V19" t="n">
        <v>0.86</v>
      </c>
      <c r="W19" t="n">
        <v>20.67</v>
      </c>
      <c r="X19" t="n">
        <v>0.5</v>
      </c>
      <c r="Y19" t="n">
        <v>4</v>
      </c>
      <c r="Z19" t="n">
        <v>10</v>
      </c>
      <c r="AA19" t="n">
        <v>551.7755175593537</v>
      </c>
      <c r="AB19" t="n">
        <v>754.9636057425276</v>
      </c>
      <c r="AC19" t="n">
        <v>682.9109388085355</v>
      </c>
      <c r="AD19" t="n">
        <v>551775.5175593537</v>
      </c>
      <c r="AE19" t="n">
        <v>754963.6057425276</v>
      </c>
      <c r="AF19" t="n">
        <v>1.923540190428279e-06</v>
      </c>
      <c r="AG19" t="n">
        <v>15</v>
      </c>
      <c r="AH19" t="n">
        <v>682910.9388085356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2.6092</v>
      </c>
      <c r="E20" t="n">
        <v>38.33</v>
      </c>
      <c r="F20" t="n">
        <v>35.23</v>
      </c>
      <c r="G20" t="n">
        <v>124.32</v>
      </c>
      <c r="H20" t="n">
        <v>1.58</v>
      </c>
      <c r="I20" t="n">
        <v>17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418.71</v>
      </c>
      <c r="Q20" t="n">
        <v>1231.2</v>
      </c>
      <c r="R20" t="n">
        <v>111.66</v>
      </c>
      <c r="S20" t="n">
        <v>94.92</v>
      </c>
      <c r="T20" t="n">
        <v>7536.72</v>
      </c>
      <c r="U20" t="n">
        <v>0.85</v>
      </c>
      <c r="V20" t="n">
        <v>0.86</v>
      </c>
      <c r="W20" t="n">
        <v>20.67</v>
      </c>
      <c r="X20" t="n">
        <v>0.45</v>
      </c>
      <c r="Y20" t="n">
        <v>4</v>
      </c>
      <c r="Z20" t="n">
        <v>10</v>
      </c>
      <c r="AA20" t="n">
        <v>546.2208632171488</v>
      </c>
      <c r="AB20" t="n">
        <v>747.3634826174683</v>
      </c>
      <c r="AC20" t="n">
        <v>676.0361607676923</v>
      </c>
      <c r="AD20" t="n">
        <v>546220.8632171488</v>
      </c>
      <c r="AE20" t="n">
        <v>747363.4826174683</v>
      </c>
      <c r="AF20" t="n">
        <v>1.927973672735658e-06</v>
      </c>
      <c r="AG20" t="n">
        <v>15</v>
      </c>
      <c r="AH20" t="n">
        <v>676036.1607676923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2.613</v>
      </c>
      <c r="E21" t="n">
        <v>38.27</v>
      </c>
      <c r="F21" t="n">
        <v>35.21</v>
      </c>
      <c r="G21" t="n">
        <v>132.02</v>
      </c>
      <c r="H21" t="n">
        <v>1.65</v>
      </c>
      <c r="I21" t="n">
        <v>16</v>
      </c>
      <c r="J21" t="n">
        <v>215.5</v>
      </c>
      <c r="K21" t="n">
        <v>53.44</v>
      </c>
      <c r="L21" t="n">
        <v>20</v>
      </c>
      <c r="M21" t="n">
        <v>14</v>
      </c>
      <c r="N21" t="n">
        <v>47.07</v>
      </c>
      <c r="O21" t="n">
        <v>26812.71</v>
      </c>
      <c r="P21" t="n">
        <v>414.16</v>
      </c>
      <c r="Q21" t="n">
        <v>1231</v>
      </c>
      <c r="R21" t="n">
        <v>111.06</v>
      </c>
      <c r="S21" t="n">
        <v>94.92</v>
      </c>
      <c r="T21" t="n">
        <v>7242.03</v>
      </c>
      <c r="U21" t="n">
        <v>0.85</v>
      </c>
      <c r="V21" t="n">
        <v>0.87</v>
      </c>
      <c r="W21" t="n">
        <v>20.67</v>
      </c>
      <c r="X21" t="n">
        <v>0.43</v>
      </c>
      <c r="Y21" t="n">
        <v>4</v>
      </c>
      <c r="Z21" t="n">
        <v>10</v>
      </c>
      <c r="AA21" t="n">
        <v>541.3613864637132</v>
      </c>
      <c r="AB21" t="n">
        <v>740.7145321384336</v>
      </c>
      <c r="AC21" t="n">
        <v>670.021776790516</v>
      </c>
      <c r="AD21" t="n">
        <v>541361.3864637131</v>
      </c>
      <c r="AE21" t="n">
        <v>740714.5321384335</v>
      </c>
      <c r="AF21" t="n">
        <v>1.930781544863665e-06</v>
      </c>
      <c r="AG21" t="n">
        <v>15</v>
      </c>
      <c r="AH21" t="n">
        <v>670021.776790516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2.6179</v>
      </c>
      <c r="E22" t="n">
        <v>38.2</v>
      </c>
      <c r="F22" t="n">
        <v>35.17</v>
      </c>
      <c r="G22" t="n">
        <v>140.69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13</v>
      </c>
      <c r="N22" t="n">
        <v>47.7</v>
      </c>
      <c r="O22" t="n">
        <v>27014.3</v>
      </c>
      <c r="P22" t="n">
        <v>409.04</v>
      </c>
      <c r="Q22" t="n">
        <v>1231.12</v>
      </c>
      <c r="R22" t="n">
        <v>109.84</v>
      </c>
      <c r="S22" t="n">
        <v>94.92</v>
      </c>
      <c r="T22" t="n">
        <v>6635.64</v>
      </c>
      <c r="U22" t="n">
        <v>0.86</v>
      </c>
      <c r="V22" t="n">
        <v>0.87</v>
      </c>
      <c r="W22" t="n">
        <v>20.67</v>
      </c>
      <c r="X22" t="n">
        <v>0.4</v>
      </c>
      <c r="Y22" t="n">
        <v>4</v>
      </c>
      <c r="Z22" t="n">
        <v>10</v>
      </c>
      <c r="AA22" t="n">
        <v>535.7896856688736</v>
      </c>
      <c r="AB22" t="n">
        <v>733.091085304843</v>
      </c>
      <c r="AC22" t="n">
        <v>663.1259010231486</v>
      </c>
      <c r="AD22" t="n">
        <v>535789.6856688736</v>
      </c>
      <c r="AE22" t="n">
        <v>733091.085304843</v>
      </c>
      <c r="AF22" t="n">
        <v>1.934402222081358e-06</v>
      </c>
      <c r="AG22" t="n">
        <v>15</v>
      </c>
      <c r="AH22" t="n">
        <v>663125.9010231486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2.617</v>
      </c>
      <c r="E23" t="n">
        <v>38.21</v>
      </c>
      <c r="F23" t="n">
        <v>35.18</v>
      </c>
      <c r="G23" t="n">
        <v>140.74</v>
      </c>
      <c r="H23" t="n">
        <v>1.79</v>
      </c>
      <c r="I23" t="n">
        <v>15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405.3</v>
      </c>
      <c r="Q23" t="n">
        <v>1231.2</v>
      </c>
      <c r="R23" t="n">
        <v>110</v>
      </c>
      <c r="S23" t="n">
        <v>94.92</v>
      </c>
      <c r="T23" t="n">
        <v>6717.37</v>
      </c>
      <c r="U23" t="n">
        <v>0.86</v>
      </c>
      <c r="V23" t="n">
        <v>0.87</v>
      </c>
      <c r="W23" t="n">
        <v>20.68</v>
      </c>
      <c r="X23" t="n">
        <v>0.41</v>
      </c>
      <c r="Y23" t="n">
        <v>4</v>
      </c>
      <c r="Z23" t="n">
        <v>10</v>
      </c>
      <c r="AA23" t="n">
        <v>532.4889319078759</v>
      </c>
      <c r="AB23" t="n">
        <v>728.5748483900677</v>
      </c>
      <c r="AC23" t="n">
        <v>659.0406874209408</v>
      </c>
      <c r="AD23" t="n">
        <v>532488.9319078759</v>
      </c>
      <c r="AE23" t="n">
        <v>728574.8483900677</v>
      </c>
      <c r="AF23" t="n">
        <v>1.933737199735251e-06</v>
      </c>
      <c r="AG23" t="n">
        <v>15</v>
      </c>
      <c r="AH23" t="n">
        <v>659040.6874209408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2.6218</v>
      </c>
      <c r="E24" t="n">
        <v>38.14</v>
      </c>
      <c r="F24" t="n">
        <v>35.15</v>
      </c>
      <c r="G24" t="n">
        <v>150.65</v>
      </c>
      <c r="H24" t="n">
        <v>1.85</v>
      </c>
      <c r="I24" t="n">
        <v>14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404.24</v>
      </c>
      <c r="Q24" t="n">
        <v>1231.18</v>
      </c>
      <c r="R24" t="n">
        <v>108.8</v>
      </c>
      <c r="S24" t="n">
        <v>94.92</v>
      </c>
      <c r="T24" t="n">
        <v>6121.97</v>
      </c>
      <c r="U24" t="n">
        <v>0.87</v>
      </c>
      <c r="V24" t="n">
        <v>0.87</v>
      </c>
      <c r="W24" t="n">
        <v>20.68</v>
      </c>
      <c r="X24" t="n">
        <v>0.38</v>
      </c>
      <c r="Y24" t="n">
        <v>4</v>
      </c>
      <c r="Z24" t="n">
        <v>10</v>
      </c>
      <c r="AA24" t="n">
        <v>530.7150287938914</v>
      </c>
      <c r="AB24" t="n">
        <v>726.147715890432</v>
      </c>
      <c r="AC24" t="n">
        <v>656.8451970405686</v>
      </c>
      <c r="AD24" t="n">
        <v>530715.0287938914</v>
      </c>
      <c r="AE24" t="n">
        <v>726147.715890432</v>
      </c>
      <c r="AF24" t="n">
        <v>1.937283985581154e-06</v>
      </c>
      <c r="AG24" t="n">
        <v>15</v>
      </c>
      <c r="AH24" t="n">
        <v>656845.1970405686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2.6214</v>
      </c>
      <c r="E25" t="n">
        <v>38.15</v>
      </c>
      <c r="F25" t="n">
        <v>35.16</v>
      </c>
      <c r="G25" t="n">
        <v>150.68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406.91</v>
      </c>
      <c r="Q25" t="n">
        <v>1231.17</v>
      </c>
      <c r="R25" t="n">
        <v>108.78</v>
      </c>
      <c r="S25" t="n">
        <v>94.92</v>
      </c>
      <c r="T25" t="n">
        <v>6111.74</v>
      </c>
      <c r="U25" t="n">
        <v>0.87</v>
      </c>
      <c r="V25" t="n">
        <v>0.87</v>
      </c>
      <c r="W25" t="n">
        <v>20.69</v>
      </c>
      <c r="X25" t="n">
        <v>0.38</v>
      </c>
      <c r="Y25" t="n">
        <v>4</v>
      </c>
      <c r="Z25" t="n">
        <v>10</v>
      </c>
      <c r="AA25" t="n">
        <v>533.2533432788916</v>
      </c>
      <c r="AB25" t="n">
        <v>729.6207497513408</v>
      </c>
      <c r="AC25" t="n">
        <v>659.9867694242262</v>
      </c>
      <c r="AD25" t="n">
        <v>533253.3432788916</v>
      </c>
      <c r="AE25" t="n">
        <v>729620.7497513408</v>
      </c>
      <c r="AF25" t="n">
        <v>1.936988420093996e-06</v>
      </c>
      <c r="AG25" t="n">
        <v>15</v>
      </c>
      <c r="AH25" t="n">
        <v>659986.7694242261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1.8425</v>
      </c>
      <c r="E2" t="n">
        <v>54.27</v>
      </c>
      <c r="F2" t="n">
        <v>44.4</v>
      </c>
      <c r="G2" t="n">
        <v>8.17</v>
      </c>
      <c r="H2" t="n">
        <v>0.15</v>
      </c>
      <c r="I2" t="n">
        <v>326</v>
      </c>
      <c r="J2" t="n">
        <v>116.05</v>
      </c>
      <c r="K2" t="n">
        <v>43.4</v>
      </c>
      <c r="L2" t="n">
        <v>1</v>
      </c>
      <c r="M2" t="n">
        <v>324</v>
      </c>
      <c r="N2" t="n">
        <v>16.65</v>
      </c>
      <c r="O2" t="n">
        <v>14546.17</v>
      </c>
      <c r="P2" t="n">
        <v>451.71</v>
      </c>
      <c r="Q2" t="n">
        <v>1236.5</v>
      </c>
      <c r="R2" t="n">
        <v>408.98</v>
      </c>
      <c r="S2" t="n">
        <v>94.92</v>
      </c>
      <c r="T2" t="n">
        <v>154653.52</v>
      </c>
      <c r="U2" t="n">
        <v>0.23</v>
      </c>
      <c r="V2" t="n">
        <v>0.6899999999999999</v>
      </c>
      <c r="W2" t="n">
        <v>21.17</v>
      </c>
      <c r="X2" t="n">
        <v>9.550000000000001</v>
      </c>
      <c r="Y2" t="n">
        <v>4</v>
      </c>
      <c r="Z2" t="n">
        <v>10</v>
      </c>
      <c r="AA2" t="n">
        <v>811.0461179300071</v>
      </c>
      <c r="AB2" t="n">
        <v>1109.709079381275</v>
      </c>
      <c r="AC2" t="n">
        <v>1003.800002331601</v>
      </c>
      <c r="AD2" t="n">
        <v>811046.1179300071</v>
      </c>
      <c r="AE2" t="n">
        <v>1109709.079381275</v>
      </c>
      <c r="AF2" t="n">
        <v>1.399647738810295e-06</v>
      </c>
      <c r="AG2" t="n">
        <v>21</v>
      </c>
      <c r="AH2" t="n">
        <v>1003800.002331601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2.2569</v>
      </c>
      <c r="E3" t="n">
        <v>44.31</v>
      </c>
      <c r="F3" t="n">
        <v>38.86</v>
      </c>
      <c r="G3" t="n">
        <v>16.53</v>
      </c>
      <c r="H3" t="n">
        <v>0.3</v>
      </c>
      <c r="I3" t="n">
        <v>141</v>
      </c>
      <c r="J3" t="n">
        <v>117.34</v>
      </c>
      <c r="K3" t="n">
        <v>43.4</v>
      </c>
      <c r="L3" t="n">
        <v>2</v>
      </c>
      <c r="M3" t="n">
        <v>139</v>
      </c>
      <c r="N3" t="n">
        <v>16.94</v>
      </c>
      <c r="O3" t="n">
        <v>14705.49</v>
      </c>
      <c r="P3" t="n">
        <v>389.46</v>
      </c>
      <c r="Q3" t="n">
        <v>1233.45</v>
      </c>
      <c r="R3" t="n">
        <v>228.76</v>
      </c>
      <c r="S3" t="n">
        <v>94.92</v>
      </c>
      <c r="T3" t="n">
        <v>65470.11</v>
      </c>
      <c r="U3" t="n">
        <v>0.41</v>
      </c>
      <c r="V3" t="n">
        <v>0.78</v>
      </c>
      <c r="W3" t="n">
        <v>20.88</v>
      </c>
      <c r="X3" t="n">
        <v>4.05</v>
      </c>
      <c r="Y3" t="n">
        <v>4</v>
      </c>
      <c r="Z3" t="n">
        <v>10</v>
      </c>
      <c r="AA3" t="n">
        <v>596.0818463696612</v>
      </c>
      <c r="AB3" t="n">
        <v>815.5854794780645</v>
      </c>
      <c r="AC3" t="n">
        <v>737.747145998087</v>
      </c>
      <c r="AD3" t="n">
        <v>596081.8463696612</v>
      </c>
      <c r="AE3" t="n">
        <v>815585.4794780645</v>
      </c>
      <c r="AF3" t="n">
        <v>1.714445037569039e-06</v>
      </c>
      <c r="AG3" t="n">
        <v>18</v>
      </c>
      <c r="AH3" t="n">
        <v>737747.145998087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2.4073</v>
      </c>
      <c r="E4" t="n">
        <v>41.54</v>
      </c>
      <c r="F4" t="n">
        <v>37.33</v>
      </c>
      <c r="G4" t="n">
        <v>25.17</v>
      </c>
      <c r="H4" t="n">
        <v>0.45</v>
      </c>
      <c r="I4" t="n">
        <v>89</v>
      </c>
      <c r="J4" t="n">
        <v>118.63</v>
      </c>
      <c r="K4" t="n">
        <v>43.4</v>
      </c>
      <c r="L4" t="n">
        <v>3</v>
      </c>
      <c r="M4" t="n">
        <v>87</v>
      </c>
      <c r="N4" t="n">
        <v>17.23</v>
      </c>
      <c r="O4" t="n">
        <v>14865.24</v>
      </c>
      <c r="P4" t="n">
        <v>367.24</v>
      </c>
      <c r="Q4" t="n">
        <v>1232.53</v>
      </c>
      <c r="R4" t="n">
        <v>179.7</v>
      </c>
      <c r="S4" t="n">
        <v>94.92</v>
      </c>
      <c r="T4" t="n">
        <v>41199.15</v>
      </c>
      <c r="U4" t="n">
        <v>0.53</v>
      </c>
      <c r="V4" t="n">
        <v>0.82</v>
      </c>
      <c r="W4" t="n">
        <v>20.79</v>
      </c>
      <c r="X4" t="n">
        <v>2.54</v>
      </c>
      <c r="Y4" t="n">
        <v>4</v>
      </c>
      <c r="Z4" t="n">
        <v>10</v>
      </c>
      <c r="AA4" t="n">
        <v>535.9826672491578</v>
      </c>
      <c r="AB4" t="n">
        <v>733.3551312167347</v>
      </c>
      <c r="AC4" t="n">
        <v>663.3647467637998</v>
      </c>
      <c r="AD4" t="n">
        <v>535982.6672491578</v>
      </c>
      <c r="AE4" t="n">
        <v>733355.1312167346</v>
      </c>
      <c r="AF4" t="n">
        <v>1.828695794647503e-06</v>
      </c>
      <c r="AG4" t="n">
        <v>17</v>
      </c>
      <c r="AH4" t="n">
        <v>663364.7467637998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2.4854</v>
      </c>
      <c r="E5" t="n">
        <v>40.24</v>
      </c>
      <c r="F5" t="n">
        <v>36.6</v>
      </c>
      <c r="G5" t="n">
        <v>33.78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352.99</v>
      </c>
      <c r="Q5" t="n">
        <v>1231.72</v>
      </c>
      <c r="R5" t="n">
        <v>155.75</v>
      </c>
      <c r="S5" t="n">
        <v>94.92</v>
      </c>
      <c r="T5" t="n">
        <v>29343.73</v>
      </c>
      <c r="U5" t="n">
        <v>0.61</v>
      </c>
      <c r="V5" t="n">
        <v>0.83</v>
      </c>
      <c r="W5" t="n">
        <v>20.75</v>
      </c>
      <c r="X5" t="n">
        <v>1.81</v>
      </c>
      <c r="Y5" t="n">
        <v>4</v>
      </c>
      <c r="Z5" t="n">
        <v>10</v>
      </c>
      <c r="AA5" t="n">
        <v>501.1045974514147</v>
      </c>
      <c r="AB5" t="n">
        <v>685.63341740762</v>
      </c>
      <c r="AC5" t="n">
        <v>620.1975263427811</v>
      </c>
      <c r="AD5" t="n">
        <v>501104.5974514147</v>
      </c>
      <c r="AE5" t="n">
        <v>685633.41740762</v>
      </c>
      <c r="AF5" t="n">
        <v>1.888024146561252e-06</v>
      </c>
      <c r="AG5" t="n">
        <v>16</v>
      </c>
      <c r="AH5" t="n">
        <v>620197.5263427811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2.5349</v>
      </c>
      <c r="E6" t="n">
        <v>39.45</v>
      </c>
      <c r="F6" t="n">
        <v>36.17</v>
      </c>
      <c r="G6" t="n">
        <v>43.41</v>
      </c>
      <c r="H6" t="n">
        <v>0.73</v>
      </c>
      <c r="I6" t="n">
        <v>50</v>
      </c>
      <c r="J6" t="n">
        <v>121.23</v>
      </c>
      <c r="K6" t="n">
        <v>43.4</v>
      </c>
      <c r="L6" t="n">
        <v>5</v>
      </c>
      <c r="M6" t="n">
        <v>48</v>
      </c>
      <c r="N6" t="n">
        <v>17.83</v>
      </c>
      <c r="O6" t="n">
        <v>15186.08</v>
      </c>
      <c r="P6" t="n">
        <v>341.52</v>
      </c>
      <c r="Q6" t="n">
        <v>1231.56</v>
      </c>
      <c r="R6" t="n">
        <v>142.26</v>
      </c>
      <c r="S6" t="n">
        <v>94.92</v>
      </c>
      <c r="T6" t="n">
        <v>22675.03</v>
      </c>
      <c r="U6" t="n">
        <v>0.67</v>
      </c>
      <c r="V6" t="n">
        <v>0.84</v>
      </c>
      <c r="W6" t="n">
        <v>20.72</v>
      </c>
      <c r="X6" t="n">
        <v>1.39</v>
      </c>
      <c r="Y6" t="n">
        <v>4</v>
      </c>
      <c r="Z6" t="n">
        <v>10</v>
      </c>
      <c r="AA6" t="n">
        <v>482.3312908023775</v>
      </c>
      <c r="AB6" t="n">
        <v>659.9469510305707</v>
      </c>
      <c r="AC6" t="n">
        <v>596.9625402655755</v>
      </c>
      <c r="AD6" t="n">
        <v>482331.2908023775</v>
      </c>
      <c r="AE6" t="n">
        <v>659946.9510305708</v>
      </c>
      <c r="AF6" t="n">
        <v>1.925626623126305e-06</v>
      </c>
      <c r="AG6" t="n">
        <v>16</v>
      </c>
      <c r="AH6" t="n">
        <v>596962.5402655755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2.5655</v>
      </c>
      <c r="E7" t="n">
        <v>38.98</v>
      </c>
      <c r="F7" t="n">
        <v>35.92</v>
      </c>
      <c r="G7" t="n">
        <v>52.56</v>
      </c>
      <c r="H7" t="n">
        <v>0.86</v>
      </c>
      <c r="I7" t="n">
        <v>41</v>
      </c>
      <c r="J7" t="n">
        <v>122.54</v>
      </c>
      <c r="K7" t="n">
        <v>43.4</v>
      </c>
      <c r="L7" t="n">
        <v>6</v>
      </c>
      <c r="M7" t="n">
        <v>39</v>
      </c>
      <c r="N7" t="n">
        <v>18.14</v>
      </c>
      <c r="O7" t="n">
        <v>15347.16</v>
      </c>
      <c r="P7" t="n">
        <v>331.17</v>
      </c>
      <c r="Q7" t="n">
        <v>1231.54</v>
      </c>
      <c r="R7" t="n">
        <v>133.91</v>
      </c>
      <c r="S7" t="n">
        <v>94.92</v>
      </c>
      <c r="T7" t="n">
        <v>18540.8</v>
      </c>
      <c r="U7" t="n">
        <v>0.71</v>
      </c>
      <c r="V7" t="n">
        <v>0.85</v>
      </c>
      <c r="W7" t="n">
        <v>20.71</v>
      </c>
      <c r="X7" t="n">
        <v>1.13</v>
      </c>
      <c r="Y7" t="n">
        <v>4</v>
      </c>
      <c r="Z7" t="n">
        <v>10</v>
      </c>
      <c r="AA7" t="n">
        <v>468.0305591728051</v>
      </c>
      <c r="AB7" t="n">
        <v>640.3800591112373</v>
      </c>
      <c r="AC7" t="n">
        <v>579.2630850487179</v>
      </c>
      <c r="AD7" t="n">
        <v>468030.5591728051</v>
      </c>
      <c r="AE7" t="n">
        <v>640380.0591112373</v>
      </c>
      <c r="AF7" t="n">
        <v>1.948871790457428e-06</v>
      </c>
      <c r="AG7" t="n">
        <v>16</v>
      </c>
      <c r="AH7" t="n">
        <v>579263.0850487179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2.5901</v>
      </c>
      <c r="E8" t="n">
        <v>38.61</v>
      </c>
      <c r="F8" t="n">
        <v>35.71</v>
      </c>
      <c r="G8" t="n">
        <v>63.02</v>
      </c>
      <c r="H8" t="n">
        <v>1</v>
      </c>
      <c r="I8" t="n">
        <v>34</v>
      </c>
      <c r="J8" t="n">
        <v>123.85</v>
      </c>
      <c r="K8" t="n">
        <v>43.4</v>
      </c>
      <c r="L8" t="n">
        <v>7</v>
      </c>
      <c r="M8" t="n">
        <v>32</v>
      </c>
      <c r="N8" t="n">
        <v>18.45</v>
      </c>
      <c r="O8" t="n">
        <v>15508.69</v>
      </c>
      <c r="P8" t="n">
        <v>321.01</v>
      </c>
      <c r="Q8" t="n">
        <v>1231.54</v>
      </c>
      <c r="R8" t="n">
        <v>127.42</v>
      </c>
      <c r="S8" t="n">
        <v>94.92</v>
      </c>
      <c r="T8" t="n">
        <v>15333.29</v>
      </c>
      <c r="U8" t="n">
        <v>0.74</v>
      </c>
      <c r="V8" t="n">
        <v>0.85</v>
      </c>
      <c r="W8" t="n">
        <v>20.7</v>
      </c>
      <c r="X8" t="n">
        <v>0.93</v>
      </c>
      <c r="Y8" t="n">
        <v>4</v>
      </c>
      <c r="Z8" t="n">
        <v>10</v>
      </c>
      <c r="AA8" t="n">
        <v>447.552064570784</v>
      </c>
      <c r="AB8" t="n">
        <v>612.3604793493322</v>
      </c>
      <c r="AC8" t="n">
        <v>553.9176546535617</v>
      </c>
      <c r="AD8" t="n">
        <v>447552.064570784</v>
      </c>
      <c r="AE8" t="n">
        <v>612360.4793493322</v>
      </c>
      <c r="AF8" t="n">
        <v>1.967559081841273e-06</v>
      </c>
      <c r="AG8" t="n">
        <v>15</v>
      </c>
      <c r="AH8" t="n">
        <v>553917.6546535618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2.6063</v>
      </c>
      <c r="E9" t="n">
        <v>38.37</v>
      </c>
      <c r="F9" t="n">
        <v>35.59</v>
      </c>
      <c r="G9" t="n">
        <v>73.64</v>
      </c>
      <c r="H9" t="n">
        <v>1.13</v>
      </c>
      <c r="I9" t="n">
        <v>29</v>
      </c>
      <c r="J9" t="n">
        <v>125.16</v>
      </c>
      <c r="K9" t="n">
        <v>43.4</v>
      </c>
      <c r="L9" t="n">
        <v>8</v>
      </c>
      <c r="M9" t="n">
        <v>27</v>
      </c>
      <c r="N9" t="n">
        <v>18.76</v>
      </c>
      <c r="O9" t="n">
        <v>15670.68</v>
      </c>
      <c r="P9" t="n">
        <v>311.85</v>
      </c>
      <c r="Q9" t="n">
        <v>1231.3</v>
      </c>
      <c r="R9" t="n">
        <v>123.28</v>
      </c>
      <c r="S9" t="n">
        <v>94.92</v>
      </c>
      <c r="T9" t="n">
        <v>13287.03</v>
      </c>
      <c r="U9" t="n">
        <v>0.77</v>
      </c>
      <c r="V9" t="n">
        <v>0.86</v>
      </c>
      <c r="W9" t="n">
        <v>20.7</v>
      </c>
      <c r="X9" t="n">
        <v>0.8100000000000001</v>
      </c>
      <c r="Y9" t="n">
        <v>4</v>
      </c>
      <c r="Z9" t="n">
        <v>10</v>
      </c>
      <c r="AA9" t="n">
        <v>436.8652012755199</v>
      </c>
      <c r="AB9" t="n">
        <v>597.7382415176181</v>
      </c>
      <c r="AC9" t="n">
        <v>540.6909426780669</v>
      </c>
      <c r="AD9" t="n">
        <v>436865.2012755199</v>
      </c>
      <c r="AE9" t="n">
        <v>597738.2415176181</v>
      </c>
      <c r="AF9" t="n">
        <v>1.979865346898927e-06</v>
      </c>
      <c r="AG9" t="n">
        <v>15</v>
      </c>
      <c r="AH9" t="n">
        <v>540690.9426780669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2.6204</v>
      </c>
      <c r="E10" t="n">
        <v>38.16</v>
      </c>
      <c r="F10" t="n">
        <v>35.48</v>
      </c>
      <c r="G10" t="n">
        <v>85.15000000000001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22</v>
      </c>
      <c r="N10" t="n">
        <v>19.08</v>
      </c>
      <c r="O10" t="n">
        <v>15833.12</v>
      </c>
      <c r="P10" t="n">
        <v>301.34</v>
      </c>
      <c r="Q10" t="n">
        <v>1231.35</v>
      </c>
      <c r="R10" t="n">
        <v>119.53</v>
      </c>
      <c r="S10" t="n">
        <v>94.92</v>
      </c>
      <c r="T10" t="n">
        <v>11433.81</v>
      </c>
      <c r="U10" t="n">
        <v>0.79</v>
      </c>
      <c r="V10" t="n">
        <v>0.86</v>
      </c>
      <c r="W10" t="n">
        <v>20.69</v>
      </c>
      <c r="X10" t="n">
        <v>0.7</v>
      </c>
      <c r="Y10" t="n">
        <v>4</v>
      </c>
      <c r="Z10" t="n">
        <v>10</v>
      </c>
      <c r="AA10" t="n">
        <v>425.3239807422747</v>
      </c>
      <c r="AB10" t="n">
        <v>581.947034421317</v>
      </c>
      <c r="AC10" t="n">
        <v>526.4068262239383</v>
      </c>
      <c r="AD10" t="n">
        <v>425323.9807422747</v>
      </c>
      <c r="AE10" t="n">
        <v>581947.0344213169</v>
      </c>
      <c r="AF10" t="n">
        <v>1.990576355375032e-06</v>
      </c>
      <c r="AG10" t="n">
        <v>15</v>
      </c>
      <c r="AH10" t="n">
        <v>526406.8262239383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2.6234</v>
      </c>
      <c r="E11" t="n">
        <v>38.12</v>
      </c>
      <c r="F11" t="n">
        <v>35.46</v>
      </c>
      <c r="G11" t="n">
        <v>88.65000000000001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2</v>
      </c>
      <c r="N11" t="n">
        <v>19.4</v>
      </c>
      <c r="O11" t="n">
        <v>15996.02</v>
      </c>
      <c r="P11" t="n">
        <v>299.14</v>
      </c>
      <c r="Q11" t="n">
        <v>1231.54</v>
      </c>
      <c r="R11" t="n">
        <v>118.59</v>
      </c>
      <c r="S11" t="n">
        <v>94.92</v>
      </c>
      <c r="T11" t="n">
        <v>10968.11</v>
      </c>
      <c r="U11" t="n">
        <v>0.8</v>
      </c>
      <c r="V11" t="n">
        <v>0.86</v>
      </c>
      <c r="W11" t="n">
        <v>20.7</v>
      </c>
      <c r="X11" t="n">
        <v>0.68</v>
      </c>
      <c r="Y11" t="n">
        <v>4</v>
      </c>
      <c r="Z11" t="n">
        <v>10</v>
      </c>
      <c r="AA11" t="n">
        <v>422.9209382906787</v>
      </c>
      <c r="AB11" t="n">
        <v>578.6590857242925</v>
      </c>
      <c r="AC11" t="n">
        <v>523.4326747358929</v>
      </c>
      <c r="AD11" t="n">
        <v>422920.9382906787</v>
      </c>
      <c r="AE11" t="n">
        <v>578659.0857242924</v>
      </c>
      <c r="AF11" t="n">
        <v>1.992855293348672e-06</v>
      </c>
      <c r="AG11" t="n">
        <v>15</v>
      </c>
      <c r="AH11" t="n">
        <v>523432.6747358929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2.6229</v>
      </c>
      <c r="E12" t="n">
        <v>38.13</v>
      </c>
      <c r="F12" t="n">
        <v>35.47</v>
      </c>
      <c r="G12" t="n">
        <v>88.67</v>
      </c>
      <c r="H12" t="n">
        <v>1.5</v>
      </c>
      <c r="I12" t="n">
        <v>24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301.86</v>
      </c>
      <c r="Q12" t="n">
        <v>1231.55</v>
      </c>
      <c r="R12" t="n">
        <v>118.61</v>
      </c>
      <c r="S12" t="n">
        <v>94.92</v>
      </c>
      <c r="T12" t="n">
        <v>10975.51</v>
      </c>
      <c r="U12" t="n">
        <v>0.8</v>
      </c>
      <c r="V12" t="n">
        <v>0.86</v>
      </c>
      <c r="W12" t="n">
        <v>20.71</v>
      </c>
      <c r="X12" t="n">
        <v>0.6899999999999999</v>
      </c>
      <c r="Y12" t="n">
        <v>4</v>
      </c>
      <c r="Z12" t="n">
        <v>10</v>
      </c>
      <c r="AA12" t="n">
        <v>425.4973717880933</v>
      </c>
      <c r="AB12" t="n">
        <v>582.184275699679</v>
      </c>
      <c r="AC12" t="n">
        <v>526.6214255276637</v>
      </c>
      <c r="AD12" t="n">
        <v>425497.3717880933</v>
      </c>
      <c r="AE12" t="n">
        <v>582184.275699679</v>
      </c>
      <c r="AF12" t="n">
        <v>1.992475470353066e-06</v>
      </c>
      <c r="AG12" t="n">
        <v>15</v>
      </c>
      <c r="AH12" t="n">
        <v>526621.4255276638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2.0289</v>
      </c>
      <c r="E2" t="n">
        <v>49.29</v>
      </c>
      <c r="F2" t="n">
        <v>42.42</v>
      </c>
      <c r="G2" t="n">
        <v>9.75</v>
      </c>
      <c r="H2" t="n">
        <v>0.2</v>
      </c>
      <c r="I2" t="n">
        <v>261</v>
      </c>
      <c r="J2" t="n">
        <v>89.87</v>
      </c>
      <c r="K2" t="n">
        <v>37.55</v>
      </c>
      <c r="L2" t="n">
        <v>1</v>
      </c>
      <c r="M2" t="n">
        <v>259</v>
      </c>
      <c r="N2" t="n">
        <v>11.32</v>
      </c>
      <c r="O2" t="n">
        <v>11317.98</v>
      </c>
      <c r="P2" t="n">
        <v>361.46</v>
      </c>
      <c r="Q2" t="n">
        <v>1235.84</v>
      </c>
      <c r="R2" t="n">
        <v>344.84</v>
      </c>
      <c r="S2" t="n">
        <v>94.92</v>
      </c>
      <c r="T2" t="n">
        <v>122907.75</v>
      </c>
      <c r="U2" t="n">
        <v>0.28</v>
      </c>
      <c r="V2" t="n">
        <v>0.72</v>
      </c>
      <c r="W2" t="n">
        <v>21.06</v>
      </c>
      <c r="X2" t="n">
        <v>7.58</v>
      </c>
      <c r="Y2" t="n">
        <v>4</v>
      </c>
      <c r="Z2" t="n">
        <v>10</v>
      </c>
      <c r="AA2" t="n">
        <v>625.6323014460912</v>
      </c>
      <c r="AB2" t="n">
        <v>856.0177157877054</v>
      </c>
      <c r="AC2" t="n">
        <v>774.3205864213359</v>
      </c>
      <c r="AD2" t="n">
        <v>625632.3014460913</v>
      </c>
      <c r="AE2" t="n">
        <v>856017.7157877054</v>
      </c>
      <c r="AF2" t="n">
        <v>1.562674216699362e-06</v>
      </c>
      <c r="AG2" t="n">
        <v>20</v>
      </c>
      <c r="AH2" t="n">
        <v>774320.5864213358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2.3683</v>
      </c>
      <c r="E3" t="n">
        <v>42.22</v>
      </c>
      <c r="F3" t="n">
        <v>38.11</v>
      </c>
      <c r="G3" t="n">
        <v>19.88</v>
      </c>
      <c r="H3" t="n">
        <v>0.39</v>
      </c>
      <c r="I3" t="n">
        <v>115</v>
      </c>
      <c r="J3" t="n">
        <v>91.09999999999999</v>
      </c>
      <c r="K3" t="n">
        <v>37.55</v>
      </c>
      <c r="L3" t="n">
        <v>2</v>
      </c>
      <c r="M3" t="n">
        <v>113</v>
      </c>
      <c r="N3" t="n">
        <v>11.54</v>
      </c>
      <c r="O3" t="n">
        <v>11468.97</v>
      </c>
      <c r="P3" t="n">
        <v>316.17</v>
      </c>
      <c r="Q3" t="n">
        <v>1232.92</v>
      </c>
      <c r="R3" t="n">
        <v>204.57</v>
      </c>
      <c r="S3" t="n">
        <v>94.92</v>
      </c>
      <c r="T3" t="n">
        <v>53501.01</v>
      </c>
      <c r="U3" t="n">
        <v>0.46</v>
      </c>
      <c r="V3" t="n">
        <v>0.8</v>
      </c>
      <c r="W3" t="n">
        <v>20.84</v>
      </c>
      <c r="X3" t="n">
        <v>3.31</v>
      </c>
      <c r="Y3" t="n">
        <v>4</v>
      </c>
      <c r="Z3" t="n">
        <v>10</v>
      </c>
      <c r="AA3" t="n">
        <v>485.0126910051943</v>
      </c>
      <c r="AB3" t="n">
        <v>663.6157610830927</v>
      </c>
      <c r="AC3" t="n">
        <v>600.281204235892</v>
      </c>
      <c r="AD3" t="n">
        <v>485012.6910051943</v>
      </c>
      <c r="AE3" t="n">
        <v>663615.7610830927</v>
      </c>
      <c r="AF3" t="n">
        <v>1.824082678993099e-06</v>
      </c>
      <c r="AG3" t="n">
        <v>17</v>
      </c>
      <c r="AH3" t="n">
        <v>600281.204235892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2.4918</v>
      </c>
      <c r="E4" t="n">
        <v>40.13</v>
      </c>
      <c r="F4" t="n">
        <v>36.83</v>
      </c>
      <c r="G4" t="n">
        <v>30.69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295.76</v>
      </c>
      <c r="Q4" t="n">
        <v>1231.88</v>
      </c>
      <c r="R4" t="n">
        <v>163.2</v>
      </c>
      <c r="S4" t="n">
        <v>94.92</v>
      </c>
      <c r="T4" t="n">
        <v>33031.39</v>
      </c>
      <c r="U4" t="n">
        <v>0.58</v>
      </c>
      <c r="V4" t="n">
        <v>0.83</v>
      </c>
      <c r="W4" t="n">
        <v>20.77</v>
      </c>
      <c r="X4" t="n">
        <v>2.04</v>
      </c>
      <c r="Y4" t="n">
        <v>4</v>
      </c>
      <c r="Z4" t="n">
        <v>10</v>
      </c>
      <c r="AA4" t="n">
        <v>438.9613451013218</v>
      </c>
      <c r="AB4" t="n">
        <v>600.6062779754193</v>
      </c>
      <c r="AC4" t="n">
        <v>543.28525776165</v>
      </c>
      <c r="AD4" t="n">
        <v>438961.3451013218</v>
      </c>
      <c r="AE4" t="n">
        <v>600606.2779754193</v>
      </c>
      <c r="AF4" t="n">
        <v>1.919203318631509e-06</v>
      </c>
      <c r="AG4" t="n">
        <v>16</v>
      </c>
      <c r="AH4" t="n">
        <v>543285.25776165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2.5512</v>
      </c>
      <c r="E5" t="n">
        <v>39.2</v>
      </c>
      <c r="F5" t="n">
        <v>36.27</v>
      </c>
      <c r="G5" t="n">
        <v>41.86</v>
      </c>
      <c r="H5" t="n">
        <v>0.75</v>
      </c>
      <c r="I5" t="n">
        <v>52</v>
      </c>
      <c r="J5" t="n">
        <v>93.55</v>
      </c>
      <c r="K5" t="n">
        <v>37.55</v>
      </c>
      <c r="L5" t="n">
        <v>4</v>
      </c>
      <c r="M5" t="n">
        <v>50</v>
      </c>
      <c r="N5" t="n">
        <v>12</v>
      </c>
      <c r="O5" t="n">
        <v>11772.07</v>
      </c>
      <c r="P5" t="n">
        <v>280.68</v>
      </c>
      <c r="Q5" t="n">
        <v>1231.53</v>
      </c>
      <c r="R5" t="n">
        <v>145.55</v>
      </c>
      <c r="S5" t="n">
        <v>94.92</v>
      </c>
      <c r="T5" t="n">
        <v>24309.32</v>
      </c>
      <c r="U5" t="n">
        <v>0.65</v>
      </c>
      <c r="V5" t="n">
        <v>0.84</v>
      </c>
      <c r="W5" t="n">
        <v>20.73</v>
      </c>
      <c r="X5" t="n">
        <v>1.49</v>
      </c>
      <c r="Y5" t="n">
        <v>4</v>
      </c>
      <c r="Z5" t="n">
        <v>10</v>
      </c>
      <c r="AA5" t="n">
        <v>416.7648672852972</v>
      </c>
      <c r="AB5" t="n">
        <v>570.2360777880443</v>
      </c>
      <c r="AC5" t="n">
        <v>515.8135468553144</v>
      </c>
      <c r="AD5" t="n">
        <v>416764.8672852971</v>
      </c>
      <c r="AE5" t="n">
        <v>570236.0777880443</v>
      </c>
      <c r="AF5" t="n">
        <v>1.964953650570956e-06</v>
      </c>
      <c r="AG5" t="n">
        <v>16</v>
      </c>
      <c r="AH5" t="n">
        <v>515813.5468553144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2.5915</v>
      </c>
      <c r="E6" t="n">
        <v>38.59</v>
      </c>
      <c r="F6" t="n">
        <v>35.89</v>
      </c>
      <c r="G6" t="n">
        <v>53.84</v>
      </c>
      <c r="H6" t="n">
        <v>0.93</v>
      </c>
      <c r="I6" t="n">
        <v>40</v>
      </c>
      <c r="J6" t="n">
        <v>94.79000000000001</v>
      </c>
      <c r="K6" t="n">
        <v>37.55</v>
      </c>
      <c r="L6" t="n">
        <v>5</v>
      </c>
      <c r="M6" t="n">
        <v>38</v>
      </c>
      <c r="N6" t="n">
        <v>12.23</v>
      </c>
      <c r="O6" t="n">
        <v>11924.18</v>
      </c>
      <c r="P6" t="n">
        <v>266.58</v>
      </c>
      <c r="Q6" t="n">
        <v>1231.52</v>
      </c>
      <c r="R6" t="n">
        <v>133.18</v>
      </c>
      <c r="S6" t="n">
        <v>94.92</v>
      </c>
      <c r="T6" t="n">
        <v>18180.83</v>
      </c>
      <c r="U6" t="n">
        <v>0.71</v>
      </c>
      <c r="V6" t="n">
        <v>0.85</v>
      </c>
      <c r="W6" t="n">
        <v>20.71</v>
      </c>
      <c r="X6" t="n">
        <v>1.11</v>
      </c>
      <c r="Y6" t="n">
        <v>4</v>
      </c>
      <c r="Z6" t="n">
        <v>10</v>
      </c>
      <c r="AA6" t="n">
        <v>391.2655097630833</v>
      </c>
      <c r="AB6" t="n">
        <v>535.3467318738927</v>
      </c>
      <c r="AC6" t="n">
        <v>484.2539911477048</v>
      </c>
      <c r="AD6" t="n">
        <v>391265.5097630833</v>
      </c>
      <c r="AE6" t="n">
        <v>535346.7318738927</v>
      </c>
      <c r="AF6" t="n">
        <v>1.995993017189805e-06</v>
      </c>
      <c r="AG6" t="n">
        <v>15</v>
      </c>
      <c r="AH6" t="n">
        <v>484253.9911477048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2.6123</v>
      </c>
      <c r="E7" t="n">
        <v>38.28</v>
      </c>
      <c r="F7" t="n">
        <v>35.72</v>
      </c>
      <c r="G7" t="n">
        <v>64.94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255.87</v>
      </c>
      <c r="Q7" t="n">
        <v>1231.57</v>
      </c>
      <c r="R7" t="n">
        <v>126.83</v>
      </c>
      <c r="S7" t="n">
        <v>94.92</v>
      </c>
      <c r="T7" t="n">
        <v>15040.23</v>
      </c>
      <c r="U7" t="n">
        <v>0.75</v>
      </c>
      <c r="V7" t="n">
        <v>0.85</v>
      </c>
      <c r="W7" t="n">
        <v>20.72</v>
      </c>
      <c r="X7" t="n">
        <v>0.9399999999999999</v>
      </c>
      <c r="Y7" t="n">
        <v>4</v>
      </c>
      <c r="Z7" t="n">
        <v>10</v>
      </c>
      <c r="AA7" t="n">
        <v>378.9901579701901</v>
      </c>
      <c r="AB7" t="n">
        <v>518.5510540005557</v>
      </c>
      <c r="AC7" t="n">
        <v>469.0612691977173</v>
      </c>
      <c r="AD7" t="n">
        <v>378990.15797019</v>
      </c>
      <c r="AE7" t="n">
        <v>518551.0540005557</v>
      </c>
      <c r="AF7" t="n">
        <v>2.012013335444695e-06</v>
      </c>
      <c r="AG7" t="n">
        <v>15</v>
      </c>
      <c r="AH7" t="n">
        <v>469061.2691977173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2.6133</v>
      </c>
      <c r="E8" t="n">
        <v>38.27</v>
      </c>
      <c r="F8" t="n">
        <v>35.72</v>
      </c>
      <c r="G8" t="n">
        <v>66.98</v>
      </c>
      <c r="H8" t="n">
        <v>1.27</v>
      </c>
      <c r="I8" t="n">
        <v>32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258.32</v>
      </c>
      <c r="Q8" t="n">
        <v>1231.72</v>
      </c>
      <c r="R8" t="n">
        <v>126.26</v>
      </c>
      <c r="S8" t="n">
        <v>94.92</v>
      </c>
      <c r="T8" t="n">
        <v>14761.27</v>
      </c>
      <c r="U8" t="n">
        <v>0.75</v>
      </c>
      <c r="V8" t="n">
        <v>0.85</v>
      </c>
      <c r="W8" t="n">
        <v>20.74</v>
      </c>
      <c r="X8" t="n">
        <v>0.9399999999999999</v>
      </c>
      <c r="Y8" t="n">
        <v>4</v>
      </c>
      <c r="Z8" t="n">
        <v>10</v>
      </c>
      <c r="AA8" t="n">
        <v>381.1557295779035</v>
      </c>
      <c r="AB8" t="n">
        <v>521.5140846125058</v>
      </c>
      <c r="AC8" t="n">
        <v>471.7415123267024</v>
      </c>
      <c r="AD8" t="n">
        <v>381155.7295779035</v>
      </c>
      <c r="AE8" t="n">
        <v>521514.0846125059</v>
      </c>
      <c r="AF8" t="n">
        <v>2.012783543053104e-06</v>
      </c>
      <c r="AG8" t="n">
        <v>15</v>
      </c>
      <c r="AH8" t="n">
        <v>471741.5123267024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2.0289</v>
      </c>
      <c r="E28" t="n">
        <v>49.29</v>
      </c>
      <c r="F28" t="n">
        <v>42.42</v>
      </c>
      <c r="G28" t="n">
        <v>9.75</v>
      </c>
      <c r="H28" t="n">
        <v>0.2</v>
      </c>
      <c r="I28" t="n">
        <v>261</v>
      </c>
      <c r="J28" t="n">
        <v>89.87</v>
      </c>
      <c r="K28" t="n">
        <v>37.55</v>
      </c>
      <c r="L28" t="n">
        <v>1</v>
      </c>
      <c r="M28" t="n">
        <v>259</v>
      </c>
      <c r="N28" t="n">
        <v>11.32</v>
      </c>
      <c r="O28" t="n">
        <v>11317.98</v>
      </c>
      <c r="P28" t="n">
        <v>361.46</v>
      </c>
      <c r="Q28" t="n">
        <v>1235.84</v>
      </c>
      <c r="R28" t="n">
        <v>344.84</v>
      </c>
      <c r="S28" t="n">
        <v>94.92</v>
      </c>
      <c r="T28" t="n">
        <v>122907.75</v>
      </c>
      <c r="U28" t="n">
        <v>0.28</v>
      </c>
      <c r="V28" t="n">
        <v>0.72</v>
      </c>
      <c r="W28" t="n">
        <v>21.06</v>
      </c>
      <c r="X28" t="n">
        <v>7.58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2.3683</v>
      </c>
      <c r="E29" t="n">
        <v>42.22</v>
      </c>
      <c r="F29" t="n">
        <v>38.11</v>
      </c>
      <c r="G29" t="n">
        <v>19.88</v>
      </c>
      <c r="H29" t="n">
        <v>0.39</v>
      </c>
      <c r="I29" t="n">
        <v>115</v>
      </c>
      <c r="J29" t="n">
        <v>91.09999999999999</v>
      </c>
      <c r="K29" t="n">
        <v>37.55</v>
      </c>
      <c r="L29" t="n">
        <v>2</v>
      </c>
      <c r="M29" t="n">
        <v>113</v>
      </c>
      <c r="N29" t="n">
        <v>11.54</v>
      </c>
      <c r="O29" t="n">
        <v>11468.97</v>
      </c>
      <c r="P29" t="n">
        <v>316.17</v>
      </c>
      <c r="Q29" t="n">
        <v>1232.92</v>
      </c>
      <c r="R29" t="n">
        <v>204.57</v>
      </c>
      <c r="S29" t="n">
        <v>94.92</v>
      </c>
      <c r="T29" t="n">
        <v>53501.01</v>
      </c>
      <c r="U29" t="n">
        <v>0.46</v>
      </c>
      <c r="V29" t="n">
        <v>0.8</v>
      </c>
      <c r="W29" t="n">
        <v>20.84</v>
      </c>
      <c r="X29" t="n">
        <v>3.31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2.4918</v>
      </c>
      <c r="E30" t="n">
        <v>40.13</v>
      </c>
      <c r="F30" t="n">
        <v>36.83</v>
      </c>
      <c r="G30" t="n">
        <v>30.69</v>
      </c>
      <c r="H30" t="n">
        <v>0.57</v>
      </c>
      <c r="I30" t="n">
        <v>72</v>
      </c>
      <c r="J30" t="n">
        <v>92.31999999999999</v>
      </c>
      <c r="K30" t="n">
        <v>37.55</v>
      </c>
      <c r="L30" t="n">
        <v>3</v>
      </c>
      <c r="M30" t="n">
        <v>70</v>
      </c>
      <c r="N30" t="n">
        <v>11.77</v>
      </c>
      <c r="O30" t="n">
        <v>11620.34</v>
      </c>
      <c r="P30" t="n">
        <v>295.76</v>
      </c>
      <c r="Q30" t="n">
        <v>1231.88</v>
      </c>
      <c r="R30" t="n">
        <v>163.2</v>
      </c>
      <c r="S30" t="n">
        <v>94.92</v>
      </c>
      <c r="T30" t="n">
        <v>33031.39</v>
      </c>
      <c r="U30" t="n">
        <v>0.58</v>
      </c>
      <c r="V30" t="n">
        <v>0.83</v>
      </c>
      <c r="W30" t="n">
        <v>20.77</v>
      </c>
      <c r="X30" t="n">
        <v>2.04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2.5512</v>
      </c>
      <c r="E31" t="n">
        <v>39.2</v>
      </c>
      <c r="F31" t="n">
        <v>36.27</v>
      </c>
      <c r="G31" t="n">
        <v>41.86</v>
      </c>
      <c r="H31" t="n">
        <v>0.75</v>
      </c>
      <c r="I31" t="n">
        <v>52</v>
      </c>
      <c r="J31" t="n">
        <v>93.55</v>
      </c>
      <c r="K31" t="n">
        <v>37.55</v>
      </c>
      <c r="L31" t="n">
        <v>4</v>
      </c>
      <c r="M31" t="n">
        <v>50</v>
      </c>
      <c r="N31" t="n">
        <v>12</v>
      </c>
      <c r="O31" t="n">
        <v>11772.07</v>
      </c>
      <c r="P31" t="n">
        <v>280.68</v>
      </c>
      <c r="Q31" t="n">
        <v>1231.53</v>
      </c>
      <c r="R31" t="n">
        <v>145.55</v>
      </c>
      <c r="S31" t="n">
        <v>94.92</v>
      </c>
      <c r="T31" t="n">
        <v>24309.32</v>
      </c>
      <c r="U31" t="n">
        <v>0.65</v>
      </c>
      <c r="V31" t="n">
        <v>0.84</v>
      </c>
      <c r="W31" t="n">
        <v>20.73</v>
      </c>
      <c r="X31" t="n">
        <v>1.49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2.5915</v>
      </c>
      <c r="E32" t="n">
        <v>38.59</v>
      </c>
      <c r="F32" t="n">
        <v>35.89</v>
      </c>
      <c r="G32" t="n">
        <v>53.84</v>
      </c>
      <c r="H32" t="n">
        <v>0.93</v>
      </c>
      <c r="I32" t="n">
        <v>40</v>
      </c>
      <c r="J32" t="n">
        <v>94.79000000000001</v>
      </c>
      <c r="K32" t="n">
        <v>37.55</v>
      </c>
      <c r="L32" t="n">
        <v>5</v>
      </c>
      <c r="M32" t="n">
        <v>38</v>
      </c>
      <c r="N32" t="n">
        <v>12.23</v>
      </c>
      <c r="O32" t="n">
        <v>11924.18</v>
      </c>
      <c r="P32" t="n">
        <v>266.58</v>
      </c>
      <c r="Q32" t="n">
        <v>1231.52</v>
      </c>
      <c r="R32" t="n">
        <v>133.18</v>
      </c>
      <c r="S32" t="n">
        <v>94.92</v>
      </c>
      <c r="T32" t="n">
        <v>18180.83</v>
      </c>
      <c r="U32" t="n">
        <v>0.71</v>
      </c>
      <c r="V32" t="n">
        <v>0.85</v>
      </c>
      <c r="W32" t="n">
        <v>20.71</v>
      </c>
      <c r="X32" t="n">
        <v>1.11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2.6123</v>
      </c>
      <c r="E33" t="n">
        <v>38.28</v>
      </c>
      <c r="F33" t="n">
        <v>35.72</v>
      </c>
      <c r="G33" t="n">
        <v>64.94</v>
      </c>
      <c r="H33" t="n">
        <v>1.1</v>
      </c>
      <c r="I33" t="n">
        <v>33</v>
      </c>
      <c r="J33" t="n">
        <v>96.02</v>
      </c>
      <c r="K33" t="n">
        <v>37.55</v>
      </c>
      <c r="L33" t="n">
        <v>6</v>
      </c>
      <c r="M33" t="n">
        <v>11</v>
      </c>
      <c r="N33" t="n">
        <v>12.47</v>
      </c>
      <c r="O33" t="n">
        <v>12076.67</v>
      </c>
      <c r="P33" t="n">
        <v>255.87</v>
      </c>
      <c r="Q33" t="n">
        <v>1231.57</v>
      </c>
      <c r="R33" t="n">
        <v>126.83</v>
      </c>
      <c r="S33" t="n">
        <v>94.92</v>
      </c>
      <c r="T33" t="n">
        <v>15040.23</v>
      </c>
      <c r="U33" t="n">
        <v>0.75</v>
      </c>
      <c r="V33" t="n">
        <v>0.85</v>
      </c>
      <c r="W33" t="n">
        <v>20.72</v>
      </c>
      <c r="X33" t="n">
        <v>0.9399999999999999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2.6133</v>
      </c>
      <c r="E34" t="n">
        <v>38.27</v>
      </c>
      <c r="F34" t="n">
        <v>35.72</v>
      </c>
      <c r="G34" t="n">
        <v>66.98</v>
      </c>
      <c r="H34" t="n">
        <v>1.27</v>
      </c>
      <c r="I34" t="n">
        <v>32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258.32</v>
      </c>
      <c r="Q34" t="n">
        <v>1231.72</v>
      </c>
      <c r="R34" t="n">
        <v>126.26</v>
      </c>
      <c r="S34" t="n">
        <v>94.92</v>
      </c>
      <c r="T34" t="n">
        <v>14761.27</v>
      </c>
      <c r="U34" t="n">
        <v>0.75</v>
      </c>
      <c r="V34" t="n">
        <v>0.85</v>
      </c>
      <c r="W34" t="n">
        <v>20.74</v>
      </c>
      <c r="X34" t="n">
        <v>0.9399999999999999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2.1662</v>
      </c>
      <c r="E35" t="n">
        <v>46.16</v>
      </c>
      <c r="F35" t="n">
        <v>41.01</v>
      </c>
      <c r="G35" t="n">
        <v>11.55</v>
      </c>
      <c r="H35" t="n">
        <v>0.24</v>
      </c>
      <c r="I35" t="n">
        <v>213</v>
      </c>
      <c r="J35" t="n">
        <v>71.52</v>
      </c>
      <c r="K35" t="n">
        <v>32.27</v>
      </c>
      <c r="L35" t="n">
        <v>1</v>
      </c>
      <c r="M35" t="n">
        <v>211</v>
      </c>
      <c r="N35" t="n">
        <v>8.25</v>
      </c>
      <c r="O35" t="n">
        <v>9054.6</v>
      </c>
      <c r="P35" t="n">
        <v>295.25</v>
      </c>
      <c r="Q35" t="n">
        <v>1234.7</v>
      </c>
      <c r="R35" t="n">
        <v>297.92</v>
      </c>
      <c r="S35" t="n">
        <v>94.92</v>
      </c>
      <c r="T35" t="n">
        <v>99687.42</v>
      </c>
      <c r="U35" t="n">
        <v>0.32</v>
      </c>
      <c r="V35" t="n">
        <v>0.74</v>
      </c>
      <c r="W35" t="n">
        <v>21.01</v>
      </c>
      <c r="X35" t="n">
        <v>6.18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37.49</v>
      </c>
      <c r="G36" t="n">
        <v>23.93</v>
      </c>
      <c r="H36" t="n">
        <v>0.48</v>
      </c>
      <c r="I36" t="n">
        <v>94</v>
      </c>
      <c r="J36" t="n">
        <v>72.7</v>
      </c>
      <c r="K36" t="n">
        <v>32.27</v>
      </c>
      <c r="L36" t="n">
        <v>2</v>
      </c>
      <c r="M36" t="n">
        <v>92</v>
      </c>
      <c r="N36" t="n">
        <v>8.43</v>
      </c>
      <c r="O36" t="n">
        <v>9200.25</v>
      </c>
      <c r="P36" t="n">
        <v>257.84</v>
      </c>
      <c r="Q36" t="n">
        <v>1232.19</v>
      </c>
      <c r="R36" t="n">
        <v>184.91</v>
      </c>
      <c r="S36" t="n">
        <v>94.92</v>
      </c>
      <c r="T36" t="n">
        <v>43778.87</v>
      </c>
      <c r="U36" t="n">
        <v>0.51</v>
      </c>
      <c r="V36" t="n">
        <v>0.8100000000000001</v>
      </c>
      <c r="W36" t="n">
        <v>20.8</v>
      </c>
      <c r="X36" t="n">
        <v>2.7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2.552</v>
      </c>
      <c r="E37" t="n">
        <v>39.18</v>
      </c>
      <c r="F37" t="n">
        <v>36.44</v>
      </c>
      <c r="G37" t="n">
        <v>37.7</v>
      </c>
      <c r="H37" t="n">
        <v>0.71</v>
      </c>
      <c r="I37" t="n">
        <v>58</v>
      </c>
      <c r="J37" t="n">
        <v>73.88</v>
      </c>
      <c r="K37" t="n">
        <v>32.27</v>
      </c>
      <c r="L37" t="n">
        <v>3</v>
      </c>
      <c r="M37" t="n">
        <v>56</v>
      </c>
      <c r="N37" t="n">
        <v>8.609999999999999</v>
      </c>
      <c r="O37" t="n">
        <v>9346.23</v>
      </c>
      <c r="P37" t="n">
        <v>237.25</v>
      </c>
      <c r="Q37" t="n">
        <v>1231.89</v>
      </c>
      <c r="R37" t="n">
        <v>150.52</v>
      </c>
      <c r="S37" t="n">
        <v>94.92</v>
      </c>
      <c r="T37" t="n">
        <v>26760.55</v>
      </c>
      <c r="U37" t="n">
        <v>0.63</v>
      </c>
      <c r="V37" t="n">
        <v>0.84</v>
      </c>
      <c r="W37" t="n">
        <v>20.75</v>
      </c>
      <c r="X37" t="n">
        <v>1.65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2.5937</v>
      </c>
      <c r="E38" t="n">
        <v>38.56</v>
      </c>
      <c r="F38" t="n">
        <v>36.04</v>
      </c>
      <c r="G38" t="n">
        <v>50.29</v>
      </c>
      <c r="H38" t="n">
        <v>0.93</v>
      </c>
      <c r="I38" t="n">
        <v>43</v>
      </c>
      <c r="J38" t="n">
        <v>75.06999999999999</v>
      </c>
      <c r="K38" t="n">
        <v>32.27</v>
      </c>
      <c r="L38" t="n">
        <v>4</v>
      </c>
      <c r="M38" t="n">
        <v>9</v>
      </c>
      <c r="N38" t="n">
        <v>8.800000000000001</v>
      </c>
      <c r="O38" t="n">
        <v>9492.549999999999</v>
      </c>
      <c r="P38" t="n">
        <v>222.86</v>
      </c>
      <c r="Q38" t="n">
        <v>1231.99</v>
      </c>
      <c r="R38" t="n">
        <v>136.3</v>
      </c>
      <c r="S38" t="n">
        <v>94.92</v>
      </c>
      <c r="T38" t="n">
        <v>19729.96</v>
      </c>
      <c r="U38" t="n">
        <v>0.7</v>
      </c>
      <c r="V38" t="n">
        <v>0.85</v>
      </c>
      <c r="W38" t="n">
        <v>20.77</v>
      </c>
      <c r="X38" t="n">
        <v>1.26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2.5952</v>
      </c>
      <c r="E39" t="n">
        <v>38.53</v>
      </c>
      <c r="F39" t="n">
        <v>36.02</v>
      </c>
      <c r="G39" t="n">
        <v>50.26</v>
      </c>
      <c r="H39" t="n">
        <v>1.15</v>
      </c>
      <c r="I39" t="n">
        <v>43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225.24</v>
      </c>
      <c r="Q39" t="n">
        <v>1231.99</v>
      </c>
      <c r="R39" t="n">
        <v>135.5</v>
      </c>
      <c r="S39" t="n">
        <v>94.92</v>
      </c>
      <c r="T39" t="n">
        <v>19328.14</v>
      </c>
      <c r="U39" t="n">
        <v>0.7</v>
      </c>
      <c r="V39" t="n">
        <v>0.85</v>
      </c>
      <c r="W39" t="n">
        <v>20.77</v>
      </c>
      <c r="X39" t="n">
        <v>1.24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2.4265</v>
      </c>
      <c r="E40" t="n">
        <v>41.21</v>
      </c>
      <c r="F40" t="n">
        <v>38.19</v>
      </c>
      <c r="G40" t="n">
        <v>19.26</v>
      </c>
      <c r="H40" t="n">
        <v>0.43</v>
      </c>
      <c r="I40" t="n">
        <v>119</v>
      </c>
      <c r="J40" t="n">
        <v>39.78</v>
      </c>
      <c r="K40" t="n">
        <v>19.54</v>
      </c>
      <c r="L40" t="n">
        <v>1</v>
      </c>
      <c r="M40" t="n">
        <v>117</v>
      </c>
      <c r="N40" t="n">
        <v>4.24</v>
      </c>
      <c r="O40" t="n">
        <v>5140</v>
      </c>
      <c r="P40" t="n">
        <v>164.01</v>
      </c>
      <c r="Q40" t="n">
        <v>1232.67</v>
      </c>
      <c r="R40" t="n">
        <v>207.7</v>
      </c>
      <c r="S40" t="n">
        <v>94.92</v>
      </c>
      <c r="T40" t="n">
        <v>55049.8</v>
      </c>
      <c r="U40" t="n">
        <v>0.46</v>
      </c>
      <c r="V40" t="n">
        <v>0.8</v>
      </c>
      <c r="W40" t="n">
        <v>20.83</v>
      </c>
      <c r="X40" t="n">
        <v>3.39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2.5068</v>
      </c>
      <c r="E41" t="n">
        <v>39.89</v>
      </c>
      <c r="F41" t="n">
        <v>37.26</v>
      </c>
      <c r="G41" t="n">
        <v>26.61</v>
      </c>
      <c r="H41" t="n">
        <v>0.84</v>
      </c>
      <c r="I41" t="n">
        <v>84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153.73</v>
      </c>
      <c r="Q41" t="n">
        <v>1233.22</v>
      </c>
      <c r="R41" t="n">
        <v>173.55</v>
      </c>
      <c r="S41" t="n">
        <v>94.92</v>
      </c>
      <c r="T41" t="n">
        <v>38147.03</v>
      </c>
      <c r="U41" t="n">
        <v>0.55</v>
      </c>
      <c r="V41" t="n">
        <v>0.82</v>
      </c>
      <c r="W41" t="n">
        <v>20.89</v>
      </c>
      <c r="X41" t="n">
        <v>2.47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1.6718</v>
      </c>
      <c r="E42" t="n">
        <v>59.81</v>
      </c>
      <c r="F42" t="n">
        <v>46.35</v>
      </c>
      <c r="G42" t="n">
        <v>7.15</v>
      </c>
      <c r="H42" t="n">
        <v>0.12</v>
      </c>
      <c r="I42" t="n">
        <v>389</v>
      </c>
      <c r="J42" t="n">
        <v>141.81</v>
      </c>
      <c r="K42" t="n">
        <v>47.83</v>
      </c>
      <c r="L42" t="n">
        <v>1</v>
      </c>
      <c r="M42" t="n">
        <v>387</v>
      </c>
      <c r="N42" t="n">
        <v>22.98</v>
      </c>
      <c r="O42" t="n">
        <v>17723.39</v>
      </c>
      <c r="P42" t="n">
        <v>538.5599999999999</v>
      </c>
      <c r="Q42" t="n">
        <v>1237.69</v>
      </c>
      <c r="R42" t="n">
        <v>471.57</v>
      </c>
      <c r="S42" t="n">
        <v>94.92</v>
      </c>
      <c r="T42" t="n">
        <v>185630.39</v>
      </c>
      <c r="U42" t="n">
        <v>0.2</v>
      </c>
      <c r="V42" t="n">
        <v>0.66</v>
      </c>
      <c r="W42" t="n">
        <v>21.29</v>
      </c>
      <c r="X42" t="n">
        <v>11.48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2.1477</v>
      </c>
      <c r="E43" t="n">
        <v>46.56</v>
      </c>
      <c r="F43" t="n">
        <v>39.57</v>
      </c>
      <c r="G43" t="n">
        <v>14.39</v>
      </c>
      <c r="H43" t="n">
        <v>0.25</v>
      </c>
      <c r="I43" t="n">
        <v>165</v>
      </c>
      <c r="J43" t="n">
        <v>143.17</v>
      </c>
      <c r="K43" t="n">
        <v>47.83</v>
      </c>
      <c r="L43" t="n">
        <v>2</v>
      </c>
      <c r="M43" t="n">
        <v>163</v>
      </c>
      <c r="N43" t="n">
        <v>23.34</v>
      </c>
      <c r="O43" t="n">
        <v>17891.86</v>
      </c>
      <c r="P43" t="n">
        <v>455.77</v>
      </c>
      <c r="Q43" t="n">
        <v>1234.16</v>
      </c>
      <c r="R43" t="n">
        <v>251.67</v>
      </c>
      <c r="S43" t="n">
        <v>94.92</v>
      </c>
      <c r="T43" t="n">
        <v>76802.87</v>
      </c>
      <c r="U43" t="n">
        <v>0.38</v>
      </c>
      <c r="V43" t="n">
        <v>0.77</v>
      </c>
      <c r="W43" t="n">
        <v>20.91</v>
      </c>
      <c r="X43" t="n">
        <v>4.75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2.3245</v>
      </c>
      <c r="E44" t="n">
        <v>43.02</v>
      </c>
      <c r="F44" t="n">
        <v>37.79</v>
      </c>
      <c r="G44" t="n">
        <v>21.8</v>
      </c>
      <c r="H44" t="n">
        <v>0.37</v>
      </c>
      <c r="I44" t="n">
        <v>104</v>
      </c>
      <c r="J44" t="n">
        <v>144.54</v>
      </c>
      <c r="K44" t="n">
        <v>47.83</v>
      </c>
      <c r="L44" t="n">
        <v>3</v>
      </c>
      <c r="M44" t="n">
        <v>102</v>
      </c>
      <c r="N44" t="n">
        <v>23.71</v>
      </c>
      <c r="O44" t="n">
        <v>18060.85</v>
      </c>
      <c r="P44" t="n">
        <v>430.15</v>
      </c>
      <c r="Q44" t="n">
        <v>1232.77</v>
      </c>
      <c r="R44" t="n">
        <v>194.3</v>
      </c>
      <c r="S44" t="n">
        <v>94.92</v>
      </c>
      <c r="T44" t="n">
        <v>48421.02</v>
      </c>
      <c r="U44" t="n">
        <v>0.49</v>
      </c>
      <c r="V44" t="n">
        <v>0.8100000000000001</v>
      </c>
      <c r="W44" t="n">
        <v>20.82</v>
      </c>
      <c r="X44" t="n">
        <v>2.99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2.4178</v>
      </c>
      <c r="E45" t="n">
        <v>41.36</v>
      </c>
      <c r="F45" t="n">
        <v>36.94</v>
      </c>
      <c r="G45" t="n">
        <v>29.16</v>
      </c>
      <c r="H45" t="n">
        <v>0.49</v>
      </c>
      <c r="I45" t="n">
        <v>76</v>
      </c>
      <c r="J45" t="n">
        <v>145.92</v>
      </c>
      <c r="K45" t="n">
        <v>47.83</v>
      </c>
      <c r="L45" t="n">
        <v>4</v>
      </c>
      <c r="M45" t="n">
        <v>74</v>
      </c>
      <c r="N45" t="n">
        <v>24.09</v>
      </c>
      <c r="O45" t="n">
        <v>18230.35</v>
      </c>
      <c r="P45" t="n">
        <v>414.94</v>
      </c>
      <c r="Q45" t="n">
        <v>1232.39</v>
      </c>
      <c r="R45" t="n">
        <v>166.71</v>
      </c>
      <c r="S45" t="n">
        <v>94.92</v>
      </c>
      <c r="T45" t="n">
        <v>34767.5</v>
      </c>
      <c r="U45" t="n">
        <v>0.57</v>
      </c>
      <c r="V45" t="n">
        <v>0.83</v>
      </c>
      <c r="W45" t="n">
        <v>20.77</v>
      </c>
      <c r="X45" t="n">
        <v>2.14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2.477</v>
      </c>
      <c r="E46" t="n">
        <v>40.37</v>
      </c>
      <c r="F46" t="n">
        <v>36.44</v>
      </c>
      <c r="G46" t="n">
        <v>37.06</v>
      </c>
      <c r="H46" t="n">
        <v>0.6</v>
      </c>
      <c r="I46" t="n">
        <v>59</v>
      </c>
      <c r="J46" t="n">
        <v>147.3</v>
      </c>
      <c r="K46" t="n">
        <v>47.83</v>
      </c>
      <c r="L46" t="n">
        <v>5</v>
      </c>
      <c r="M46" t="n">
        <v>57</v>
      </c>
      <c r="N46" t="n">
        <v>24.47</v>
      </c>
      <c r="O46" t="n">
        <v>18400.38</v>
      </c>
      <c r="P46" t="n">
        <v>403.79</v>
      </c>
      <c r="Q46" t="n">
        <v>1231.79</v>
      </c>
      <c r="R46" t="n">
        <v>150.76</v>
      </c>
      <c r="S46" t="n">
        <v>94.92</v>
      </c>
      <c r="T46" t="n">
        <v>26877.61</v>
      </c>
      <c r="U46" t="n">
        <v>0.63</v>
      </c>
      <c r="V46" t="n">
        <v>0.84</v>
      </c>
      <c r="W46" t="n">
        <v>20.74</v>
      </c>
      <c r="X46" t="n">
        <v>1.65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2.5124</v>
      </c>
      <c r="E47" t="n">
        <v>39.8</v>
      </c>
      <c r="F47" t="n">
        <v>36.16</v>
      </c>
      <c r="G47" t="n">
        <v>44.28</v>
      </c>
      <c r="H47" t="n">
        <v>0.71</v>
      </c>
      <c r="I47" t="n">
        <v>49</v>
      </c>
      <c r="J47" t="n">
        <v>148.68</v>
      </c>
      <c r="K47" t="n">
        <v>47.83</v>
      </c>
      <c r="L47" t="n">
        <v>6</v>
      </c>
      <c r="M47" t="n">
        <v>47</v>
      </c>
      <c r="N47" t="n">
        <v>24.85</v>
      </c>
      <c r="O47" t="n">
        <v>18570.94</v>
      </c>
      <c r="P47" t="n">
        <v>394.87</v>
      </c>
      <c r="Q47" t="n">
        <v>1231.72</v>
      </c>
      <c r="R47" t="n">
        <v>141.85</v>
      </c>
      <c r="S47" t="n">
        <v>94.92</v>
      </c>
      <c r="T47" t="n">
        <v>22470.26</v>
      </c>
      <c r="U47" t="n">
        <v>0.67</v>
      </c>
      <c r="V47" t="n">
        <v>0.84</v>
      </c>
      <c r="W47" t="n">
        <v>20.72</v>
      </c>
      <c r="X47" t="n">
        <v>1.38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2.5429</v>
      </c>
      <c r="E48" t="n">
        <v>39.33</v>
      </c>
      <c r="F48" t="n">
        <v>35.91</v>
      </c>
      <c r="G48" t="n">
        <v>52.56</v>
      </c>
      <c r="H48" t="n">
        <v>0.83</v>
      </c>
      <c r="I48" t="n">
        <v>41</v>
      </c>
      <c r="J48" t="n">
        <v>150.07</v>
      </c>
      <c r="K48" t="n">
        <v>47.83</v>
      </c>
      <c r="L48" t="n">
        <v>7</v>
      </c>
      <c r="M48" t="n">
        <v>39</v>
      </c>
      <c r="N48" t="n">
        <v>25.24</v>
      </c>
      <c r="O48" t="n">
        <v>18742.03</v>
      </c>
      <c r="P48" t="n">
        <v>386.44</v>
      </c>
      <c r="Q48" t="n">
        <v>1231.64</v>
      </c>
      <c r="R48" t="n">
        <v>133.86</v>
      </c>
      <c r="S48" t="n">
        <v>94.92</v>
      </c>
      <c r="T48" t="n">
        <v>18517.09</v>
      </c>
      <c r="U48" t="n">
        <v>0.71</v>
      </c>
      <c r="V48" t="n">
        <v>0.85</v>
      </c>
      <c r="W48" t="n">
        <v>20.71</v>
      </c>
      <c r="X48" t="n">
        <v>1.13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2.5636</v>
      </c>
      <c r="E49" t="n">
        <v>39.01</v>
      </c>
      <c r="F49" t="n">
        <v>35.77</v>
      </c>
      <c r="G49" t="n">
        <v>61.32</v>
      </c>
      <c r="H49" t="n">
        <v>0.9399999999999999</v>
      </c>
      <c r="I49" t="n">
        <v>35</v>
      </c>
      <c r="J49" t="n">
        <v>151.46</v>
      </c>
      <c r="K49" t="n">
        <v>47.83</v>
      </c>
      <c r="L49" t="n">
        <v>8</v>
      </c>
      <c r="M49" t="n">
        <v>33</v>
      </c>
      <c r="N49" t="n">
        <v>25.63</v>
      </c>
      <c r="O49" t="n">
        <v>18913.66</v>
      </c>
      <c r="P49" t="n">
        <v>378.3</v>
      </c>
      <c r="Q49" t="n">
        <v>1231.4</v>
      </c>
      <c r="R49" t="n">
        <v>129.1</v>
      </c>
      <c r="S49" t="n">
        <v>94.92</v>
      </c>
      <c r="T49" t="n">
        <v>16166.03</v>
      </c>
      <c r="U49" t="n">
        <v>0.74</v>
      </c>
      <c r="V49" t="n">
        <v>0.85</v>
      </c>
      <c r="W49" t="n">
        <v>20.7</v>
      </c>
      <c r="X49" t="n">
        <v>0.99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2.5797</v>
      </c>
      <c r="E50" t="n">
        <v>38.76</v>
      </c>
      <c r="F50" t="n">
        <v>35.64</v>
      </c>
      <c r="G50" t="n">
        <v>68.98</v>
      </c>
      <c r="H50" t="n">
        <v>1.04</v>
      </c>
      <c r="I50" t="n">
        <v>31</v>
      </c>
      <c r="J50" t="n">
        <v>152.85</v>
      </c>
      <c r="K50" t="n">
        <v>47.83</v>
      </c>
      <c r="L50" t="n">
        <v>9</v>
      </c>
      <c r="M50" t="n">
        <v>29</v>
      </c>
      <c r="N50" t="n">
        <v>26.03</v>
      </c>
      <c r="O50" t="n">
        <v>19085.83</v>
      </c>
      <c r="P50" t="n">
        <v>371.91</v>
      </c>
      <c r="Q50" t="n">
        <v>1231.33</v>
      </c>
      <c r="R50" t="n">
        <v>125.04</v>
      </c>
      <c r="S50" t="n">
        <v>94.92</v>
      </c>
      <c r="T50" t="n">
        <v>14157.96</v>
      </c>
      <c r="U50" t="n">
        <v>0.76</v>
      </c>
      <c r="V50" t="n">
        <v>0.85</v>
      </c>
      <c r="W50" t="n">
        <v>20.69</v>
      </c>
      <c r="X50" t="n">
        <v>0.86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2.5956</v>
      </c>
      <c r="E51" t="n">
        <v>38.53</v>
      </c>
      <c r="F51" t="n">
        <v>35.52</v>
      </c>
      <c r="G51" t="n">
        <v>78.93000000000001</v>
      </c>
      <c r="H51" t="n">
        <v>1.15</v>
      </c>
      <c r="I51" t="n">
        <v>27</v>
      </c>
      <c r="J51" t="n">
        <v>154.25</v>
      </c>
      <c r="K51" t="n">
        <v>47.83</v>
      </c>
      <c r="L51" t="n">
        <v>10</v>
      </c>
      <c r="M51" t="n">
        <v>25</v>
      </c>
      <c r="N51" t="n">
        <v>26.43</v>
      </c>
      <c r="O51" t="n">
        <v>19258.55</v>
      </c>
      <c r="P51" t="n">
        <v>363.46</v>
      </c>
      <c r="Q51" t="n">
        <v>1231.43</v>
      </c>
      <c r="R51" t="n">
        <v>120.91</v>
      </c>
      <c r="S51" t="n">
        <v>94.92</v>
      </c>
      <c r="T51" t="n">
        <v>12112.66</v>
      </c>
      <c r="U51" t="n">
        <v>0.79</v>
      </c>
      <c r="V51" t="n">
        <v>0.86</v>
      </c>
      <c r="W51" t="n">
        <v>20.69</v>
      </c>
      <c r="X51" t="n">
        <v>0.74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2.6028</v>
      </c>
      <c r="E52" t="n">
        <v>38.42</v>
      </c>
      <c r="F52" t="n">
        <v>35.47</v>
      </c>
      <c r="G52" t="n">
        <v>85.13</v>
      </c>
      <c r="H52" t="n">
        <v>1.25</v>
      </c>
      <c r="I52" t="n">
        <v>25</v>
      </c>
      <c r="J52" t="n">
        <v>155.66</v>
      </c>
      <c r="K52" t="n">
        <v>47.83</v>
      </c>
      <c r="L52" t="n">
        <v>11</v>
      </c>
      <c r="M52" t="n">
        <v>23</v>
      </c>
      <c r="N52" t="n">
        <v>26.83</v>
      </c>
      <c r="O52" t="n">
        <v>19431.82</v>
      </c>
      <c r="P52" t="n">
        <v>355.79</v>
      </c>
      <c r="Q52" t="n">
        <v>1231.24</v>
      </c>
      <c r="R52" t="n">
        <v>119.55</v>
      </c>
      <c r="S52" t="n">
        <v>94.92</v>
      </c>
      <c r="T52" t="n">
        <v>11443.64</v>
      </c>
      <c r="U52" t="n">
        <v>0.79</v>
      </c>
      <c r="V52" t="n">
        <v>0.86</v>
      </c>
      <c r="W52" t="n">
        <v>20.68</v>
      </c>
      <c r="X52" t="n">
        <v>0.6899999999999999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2.6159</v>
      </c>
      <c r="E53" t="n">
        <v>38.23</v>
      </c>
      <c r="F53" t="n">
        <v>35.36</v>
      </c>
      <c r="G53" t="n">
        <v>96.45</v>
      </c>
      <c r="H53" t="n">
        <v>1.35</v>
      </c>
      <c r="I53" t="n">
        <v>22</v>
      </c>
      <c r="J53" t="n">
        <v>157.07</v>
      </c>
      <c r="K53" t="n">
        <v>47.83</v>
      </c>
      <c r="L53" t="n">
        <v>12</v>
      </c>
      <c r="M53" t="n">
        <v>20</v>
      </c>
      <c r="N53" t="n">
        <v>27.24</v>
      </c>
      <c r="O53" t="n">
        <v>19605.66</v>
      </c>
      <c r="P53" t="n">
        <v>348.8</v>
      </c>
      <c r="Q53" t="n">
        <v>1231.2</v>
      </c>
      <c r="R53" t="n">
        <v>116.03</v>
      </c>
      <c r="S53" t="n">
        <v>94.92</v>
      </c>
      <c r="T53" t="n">
        <v>9699.68</v>
      </c>
      <c r="U53" t="n">
        <v>0.82</v>
      </c>
      <c r="V53" t="n">
        <v>0.86</v>
      </c>
      <c r="W53" t="n">
        <v>20.68</v>
      </c>
      <c r="X53" t="n">
        <v>0.59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2.6232</v>
      </c>
      <c r="E54" t="n">
        <v>38.12</v>
      </c>
      <c r="F54" t="n">
        <v>35.32</v>
      </c>
      <c r="G54" t="n">
        <v>105.95</v>
      </c>
      <c r="H54" t="n">
        <v>1.45</v>
      </c>
      <c r="I54" t="n">
        <v>20</v>
      </c>
      <c r="J54" t="n">
        <v>158.48</v>
      </c>
      <c r="K54" t="n">
        <v>47.83</v>
      </c>
      <c r="L54" t="n">
        <v>13</v>
      </c>
      <c r="M54" t="n">
        <v>16</v>
      </c>
      <c r="N54" t="n">
        <v>27.65</v>
      </c>
      <c r="O54" t="n">
        <v>19780.06</v>
      </c>
      <c r="P54" t="n">
        <v>341.71</v>
      </c>
      <c r="Q54" t="n">
        <v>1231.26</v>
      </c>
      <c r="R54" t="n">
        <v>114.48</v>
      </c>
      <c r="S54" t="n">
        <v>94.92</v>
      </c>
      <c r="T54" t="n">
        <v>8930.76</v>
      </c>
      <c r="U54" t="n">
        <v>0.83</v>
      </c>
      <c r="V54" t="n">
        <v>0.86</v>
      </c>
      <c r="W54" t="n">
        <v>20.68</v>
      </c>
      <c r="X54" t="n">
        <v>0.54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2.6246</v>
      </c>
      <c r="E55" t="n">
        <v>38.1</v>
      </c>
      <c r="F55" t="n">
        <v>35.32</v>
      </c>
      <c r="G55" t="n">
        <v>111.55</v>
      </c>
      <c r="H55" t="n">
        <v>1.55</v>
      </c>
      <c r="I55" t="n">
        <v>19</v>
      </c>
      <c r="J55" t="n">
        <v>159.9</v>
      </c>
      <c r="K55" t="n">
        <v>47.83</v>
      </c>
      <c r="L55" t="n">
        <v>14</v>
      </c>
      <c r="M55" t="n">
        <v>3</v>
      </c>
      <c r="N55" t="n">
        <v>28.07</v>
      </c>
      <c r="O55" t="n">
        <v>19955.16</v>
      </c>
      <c r="P55" t="n">
        <v>338.54</v>
      </c>
      <c r="Q55" t="n">
        <v>1231.3</v>
      </c>
      <c r="R55" t="n">
        <v>114.08</v>
      </c>
      <c r="S55" t="n">
        <v>94.92</v>
      </c>
      <c r="T55" t="n">
        <v>8735.9</v>
      </c>
      <c r="U55" t="n">
        <v>0.83</v>
      </c>
      <c r="V55" t="n">
        <v>0.86</v>
      </c>
      <c r="W55" t="n">
        <v>20.7</v>
      </c>
      <c r="X55" t="n">
        <v>0.55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2.6241</v>
      </c>
      <c r="E56" t="n">
        <v>38.11</v>
      </c>
      <c r="F56" t="n">
        <v>35.33</v>
      </c>
      <c r="G56" t="n">
        <v>111.57</v>
      </c>
      <c r="H56" t="n">
        <v>1.65</v>
      </c>
      <c r="I56" t="n">
        <v>19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340.91</v>
      </c>
      <c r="Q56" t="n">
        <v>1231.35</v>
      </c>
      <c r="R56" t="n">
        <v>114.2</v>
      </c>
      <c r="S56" t="n">
        <v>94.92</v>
      </c>
      <c r="T56" t="n">
        <v>8798.93</v>
      </c>
      <c r="U56" t="n">
        <v>0.83</v>
      </c>
      <c r="V56" t="n">
        <v>0.86</v>
      </c>
      <c r="W56" t="n">
        <v>20.7</v>
      </c>
      <c r="X56" t="n">
        <v>0.55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1.4646</v>
      </c>
      <c r="E57" t="n">
        <v>68.28</v>
      </c>
      <c r="F57" t="n">
        <v>49</v>
      </c>
      <c r="G57" t="n">
        <v>6.2</v>
      </c>
      <c r="H57" t="n">
        <v>0.1</v>
      </c>
      <c r="I57" t="n">
        <v>474</v>
      </c>
      <c r="J57" t="n">
        <v>176.73</v>
      </c>
      <c r="K57" t="n">
        <v>52.44</v>
      </c>
      <c r="L57" t="n">
        <v>1</v>
      </c>
      <c r="M57" t="n">
        <v>472</v>
      </c>
      <c r="N57" t="n">
        <v>33.29</v>
      </c>
      <c r="O57" t="n">
        <v>22031.19</v>
      </c>
      <c r="P57" t="n">
        <v>656.0700000000001</v>
      </c>
      <c r="Q57" t="n">
        <v>1239.57</v>
      </c>
      <c r="R57" t="n">
        <v>558.36</v>
      </c>
      <c r="S57" t="n">
        <v>94.92</v>
      </c>
      <c r="T57" t="n">
        <v>228603.11</v>
      </c>
      <c r="U57" t="n">
        <v>0.17</v>
      </c>
      <c r="V57" t="n">
        <v>0.62</v>
      </c>
      <c r="W57" t="n">
        <v>21.42</v>
      </c>
      <c r="X57" t="n">
        <v>14.12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2.0077</v>
      </c>
      <c r="E58" t="n">
        <v>49.81</v>
      </c>
      <c r="F58" t="n">
        <v>40.45</v>
      </c>
      <c r="G58" t="n">
        <v>12.45</v>
      </c>
      <c r="H58" t="n">
        <v>0.2</v>
      </c>
      <c r="I58" t="n">
        <v>195</v>
      </c>
      <c r="J58" t="n">
        <v>178.21</v>
      </c>
      <c r="K58" t="n">
        <v>52.44</v>
      </c>
      <c r="L58" t="n">
        <v>2</v>
      </c>
      <c r="M58" t="n">
        <v>193</v>
      </c>
      <c r="N58" t="n">
        <v>33.77</v>
      </c>
      <c r="O58" t="n">
        <v>22213.89</v>
      </c>
      <c r="P58" t="n">
        <v>539.51</v>
      </c>
      <c r="Q58" t="n">
        <v>1234.17</v>
      </c>
      <c r="R58" t="n">
        <v>280.93</v>
      </c>
      <c r="S58" t="n">
        <v>94.92</v>
      </c>
      <c r="T58" t="n">
        <v>91281.98</v>
      </c>
      <c r="U58" t="n">
        <v>0.34</v>
      </c>
      <c r="V58" t="n">
        <v>0.75</v>
      </c>
      <c r="W58" t="n">
        <v>20.96</v>
      </c>
      <c r="X58" t="n">
        <v>5.63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2.217</v>
      </c>
      <c r="E59" t="n">
        <v>45.11</v>
      </c>
      <c r="F59" t="n">
        <v>38.31</v>
      </c>
      <c r="G59" t="n">
        <v>18.69</v>
      </c>
      <c r="H59" t="n">
        <v>0.3</v>
      </c>
      <c r="I59" t="n">
        <v>123</v>
      </c>
      <c r="J59" t="n">
        <v>179.7</v>
      </c>
      <c r="K59" t="n">
        <v>52.44</v>
      </c>
      <c r="L59" t="n">
        <v>3</v>
      </c>
      <c r="M59" t="n">
        <v>121</v>
      </c>
      <c r="N59" t="n">
        <v>34.26</v>
      </c>
      <c r="O59" t="n">
        <v>22397.24</v>
      </c>
      <c r="P59" t="n">
        <v>507.28</v>
      </c>
      <c r="Q59" t="n">
        <v>1233.02</v>
      </c>
      <c r="R59" t="n">
        <v>211.77</v>
      </c>
      <c r="S59" t="n">
        <v>94.92</v>
      </c>
      <c r="T59" t="n">
        <v>57065.08</v>
      </c>
      <c r="U59" t="n">
        <v>0.45</v>
      </c>
      <c r="V59" t="n">
        <v>0.8</v>
      </c>
      <c r="W59" t="n">
        <v>20.83</v>
      </c>
      <c r="X59" t="n">
        <v>3.51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2.3287</v>
      </c>
      <c r="E60" t="n">
        <v>42.94</v>
      </c>
      <c r="F60" t="n">
        <v>37.36</v>
      </c>
      <c r="G60" t="n">
        <v>25.19</v>
      </c>
      <c r="H60" t="n">
        <v>0.39</v>
      </c>
      <c r="I60" t="n">
        <v>89</v>
      </c>
      <c r="J60" t="n">
        <v>181.19</v>
      </c>
      <c r="K60" t="n">
        <v>52.44</v>
      </c>
      <c r="L60" t="n">
        <v>4</v>
      </c>
      <c r="M60" t="n">
        <v>87</v>
      </c>
      <c r="N60" t="n">
        <v>34.75</v>
      </c>
      <c r="O60" t="n">
        <v>22581.25</v>
      </c>
      <c r="P60" t="n">
        <v>490.75</v>
      </c>
      <c r="Q60" t="n">
        <v>1232.34</v>
      </c>
      <c r="R60" t="n">
        <v>180.07</v>
      </c>
      <c r="S60" t="n">
        <v>94.92</v>
      </c>
      <c r="T60" t="n">
        <v>41383.2</v>
      </c>
      <c r="U60" t="n">
        <v>0.53</v>
      </c>
      <c r="V60" t="n">
        <v>0.82</v>
      </c>
      <c r="W60" t="n">
        <v>20.81</v>
      </c>
      <c r="X60" t="n">
        <v>2.56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2.3985</v>
      </c>
      <c r="E61" t="n">
        <v>41.69</v>
      </c>
      <c r="F61" t="n">
        <v>36.78</v>
      </c>
      <c r="G61" t="n">
        <v>31.53</v>
      </c>
      <c r="H61" t="n">
        <v>0.49</v>
      </c>
      <c r="I61" t="n">
        <v>70</v>
      </c>
      <c r="J61" t="n">
        <v>182.69</v>
      </c>
      <c r="K61" t="n">
        <v>52.44</v>
      </c>
      <c r="L61" t="n">
        <v>5</v>
      </c>
      <c r="M61" t="n">
        <v>68</v>
      </c>
      <c r="N61" t="n">
        <v>35.25</v>
      </c>
      <c r="O61" t="n">
        <v>22766.06</v>
      </c>
      <c r="P61" t="n">
        <v>479.18</v>
      </c>
      <c r="Q61" t="n">
        <v>1231.91</v>
      </c>
      <c r="R61" t="n">
        <v>161.77</v>
      </c>
      <c r="S61" t="n">
        <v>94.92</v>
      </c>
      <c r="T61" t="n">
        <v>32327.41</v>
      </c>
      <c r="U61" t="n">
        <v>0.59</v>
      </c>
      <c r="V61" t="n">
        <v>0.83</v>
      </c>
      <c r="W61" t="n">
        <v>20.76</v>
      </c>
      <c r="X61" t="n">
        <v>1.99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2.4459</v>
      </c>
      <c r="E62" t="n">
        <v>40.89</v>
      </c>
      <c r="F62" t="n">
        <v>36.4</v>
      </c>
      <c r="G62" t="n">
        <v>37.66</v>
      </c>
      <c r="H62" t="n">
        <v>0.58</v>
      </c>
      <c r="I62" t="n">
        <v>58</v>
      </c>
      <c r="J62" t="n">
        <v>184.19</v>
      </c>
      <c r="K62" t="n">
        <v>52.44</v>
      </c>
      <c r="L62" t="n">
        <v>6</v>
      </c>
      <c r="M62" t="n">
        <v>56</v>
      </c>
      <c r="N62" t="n">
        <v>35.75</v>
      </c>
      <c r="O62" t="n">
        <v>22951.43</v>
      </c>
      <c r="P62" t="n">
        <v>470.2</v>
      </c>
      <c r="Q62" t="n">
        <v>1231.85</v>
      </c>
      <c r="R62" t="n">
        <v>149.37</v>
      </c>
      <c r="S62" t="n">
        <v>94.92</v>
      </c>
      <c r="T62" t="n">
        <v>26188.54</v>
      </c>
      <c r="U62" t="n">
        <v>0.64</v>
      </c>
      <c r="V62" t="n">
        <v>0.84</v>
      </c>
      <c r="W62" t="n">
        <v>20.75</v>
      </c>
      <c r="X62" t="n">
        <v>1.62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2.4797</v>
      </c>
      <c r="E63" t="n">
        <v>40.33</v>
      </c>
      <c r="F63" t="n">
        <v>36.16</v>
      </c>
      <c r="G63" t="n">
        <v>44.28</v>
      </c>
      <c r="H63" t="n">
        <v>0.67</v>
      </c>
      <c r="I63" t="n">
        <v>49</v>
      </c>
      <c r="J63" t="n">
        <v>185.7</v>
      </c>
      <c r="K63" t="n">
        <v>52.44</v>
      </c>
      <c r="L63" t="n">
        <v>7</v>
      </c>
      <c r="M63" t="n">
        <v>47</v>
      </c>
      <c r="N63" t="n">
        <v>36.26</v>
      </c>
      <c r="O63" t="n">
        <v>23137.49</v>
      </c>
      <c r="P63" t="n">
        <v>462.94</v>
      </c>
      <c r="Q63" t="n">
        <v>1231.55</v>
      </c>
      <c r="R63" t="n">
        <v>141.73</v>
      </c>
      <c r="S63" t="n">
        <v>94.92</v>
      </c>
      <c r="T63" t="n">
        <v>22413.7</v>
      </c>
      <c r="U63" t="n">
        <v>0.67</v>
      </c>
      <c r="V63" t="n">
        <v>0.84</v>
      </c>
      <c r="W63" t="n">
        <v>20.73</v>
      </c>
      <c r="X63" t="n">
        <v>1.38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2.5082</v>
      </c>
      <c r="E64" t="n">
        <v>39.87</v>
      </c>
      <c r="F64" t="n">
        <v>35.95</v>
      </c>
      <c r="G64" t="n">
        <v>51.36</v>
      </c>
      <c r="H64" t="n">
        <v>0.76</v>
      </c>
      <c r="I64" t="n">
        <v>42</v>
      </c>
      <c r="J64" t="n">
        <v>187.22</v>
      </c>
      <c r="K64" t="n">
        <v>52.44</v>
      </c>
      <c r="L64" t="n">
        <v>8</v>
      </c>
      <c r="M64" t="n">
        <v>40</v>
      </c>
      <c r="N64" t="n">
        <v>36.78</v>
      </c>
      <c r="O64" t="n">
        <v>23324.24</v>
      </c>
      <c r="P64" t="n">
        <v>455.82</v>
      </c>
      <c r="Q64" t="n">
        <v>1231.55</v>
      </c>
      <c r="R64" t="n">
        <v>135.2</v>
      </c>
      <c r="S64" t="n">
        <v>94.92</v>
      </c>
      <c r="T64" t="n">
        <v>19181.79</v>
      </c>
      <c r="U64" t="n">
        <v>0.7</v>
      </c>
      <c r="V64" t="n">
        <v>0.85</v>
      </c>
      <c r="W64" t="n">
        <v>20.71</v>
      </c>
      <c r="X64" t="n">
        <v>1.17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2.529</v>
      </c>
      <c r="E65" t="n">
        <v>39.54</v>
      </c>
      <c r="F65" t="n">
        <v>35.81</v>
      </c>
      <c r="G65" t="n">
        <v>58.06</v>
      </c>
      <c r="H65" t="n">
        <v>0.85</v>
      </c>
      <c r="I65" t="n">
        <v>37</v>
      </c>
      <c r="J65" t="n">
        <v>188.74</v>
      </c>
      <c r="K65" t="n">
        <v>52.44</v>
      </c>
      <c r="L65" t="n">
        <v>9</v>
      </c>
      <c r="M65" t="n">
        <v>35</v>
      </c>
      <c r="N65" t="n">
        <v>37.3</v>
      </c>
      <c r="O65" t="n">
        <v>23511.69</v>
      </c>
      <c r="P65" t="n">
        <v>450.16</v>
      </c>
      <c r="Q65" t="n">
        <v>1231.53</v>
      </c>
      <c r="R65" t="n">
        <v>130.15</v>
      </c>
      <c r="S65" t="n">
        <v>94.92</v>
      </c>
      <c r="T65" t="n">
        <v>16683.64</v>
      </c>
      <c r="U65" t="n">
        <v>0.73</v>
      </c>
      <c r="V65" t="n">
        <v>0.85</v>
      </c>
      <c r="W65" t="n">
        <v>20.71</v>
      </c>
      <c r="X65" t="n">
        <v>1.02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2.546</v>
      </c>
      <c r="E66" t="n">
        <v>39.28</v>
      </c>
      <c r="F66" t="n">
        <v>35.68</v>
      </c>
      <c r="G66" t="n">
        <v>64.88</v>
      </c>
      <c r="H66" t="n">
        <v>0.93</v>
      </c>
      <c r="I66" t="n">
        <v>33</v>
      </c>
      <c r="J66" t="n">
        <v>190.26</v>
      </c>
      <c r="K66" t="n">
        <v>52.44</v>
      </c>
      <c r="L66" t="n">
        <v>10</v>
      </c>
      <c r="M66" t="n">
        <v>31</v>
      </c>
      <c r="N66" t="n">
        <v>37.82</v>
      </c>
      <c r="O66" t="n">
        <v>23699.85</v>
      </c>
      <c r="P66" t="n">
        <v>444.12</v>
      </c>
      <c r="Q66" t="n">
        <v>1231.4</v>
      </c>
      <c r="R66" t="n">
        <v>126.48</v>
      </c>
      <c r="S66" t="n">
        <v>94.92</v>
      </c>
      <c r="T66" t="n">
        <v>14869.6</v>
      </c>
      <c r="U66" t="n">
        <v>0.75</v>
      </c>
      <c r="V66" t="n">
        <v>0.85</v>
      </c>
      <c r="W66" t="n">
        <v>20.69</v>
      </c>
      <c r="X66" t="n">
        <v>0.9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2.5584</v>
      </c>
      <c r="E67" t="n">
        <v>39.09</v>
      </c>
      <c r="F67" t="n">
        <v>35.6</v>
      </c>
      <c r="G67" t="n">
        <v>71.2</v>
      </c>
      <c r="H67" t="n">
        <v>1.02</v>
      </c>
      <c r="I67" t="n">
        <v>30</v>
      </c>
      <c r="J67" t="n">
        <v>191.79</v>
      </c>
      <c r="K67" t="n">
        <v>52.44</v>
      </c>
      <c r="L67" t="n">
        <v>11</v>
      </c>
      <c r="M67" t="n">
        <v>28</v>
      </c>
      <c r="N67" t="n">
        <v>38.35</v>
      </c>
      <c r="O67" t="n">
        <v>23888.73</v>
      </c>
      <c r="P67" t="n">
        <v>438.92</v>
      </c>
      <c r="Q67" t="n">
        <v>1231.31</v>
      </c>
      <c r="R67" t="n">
        <v>123.59</v>
      </c>
      <c r="S67" t="n">
        <v>94.92</v>
      </c>
      <c r="T67" t="n">
        <v>13439.36</v>
      </c>
      <c r="U67" t="n">
        <v>0.77</v>
      </c>
      <c r="V67" t="n">
        <v>0.86</v>
      </c>
      <c r="W67" t="n">
        <v>20.69</v>
      </c>
      <c r="X67" t="n">
        <v>0.82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2.5699</v>
      </c>
      <c r="E68" t="n">
        <v>38.91</v>
      </c>
      <c r="F68" t="n">
        <v>35.53</v>
      </c>
      <c r="G68" t="n">
        <v>78.95999999999999</v>
      </c>
      <c r="H68" t="n">
        <v>1.1</v>
      </c>
      <c r="I68" t="n">
        <v>27</v>
      </c>
      <c r="J68" t="n">
        <v>193.33</v>
      </c>
      <c r="K68" t="n">
        <v>52.44</v>
      </c>
      <c r="L68" t="n">
        <v>12</v>
      </c>
      <c r="M68" t="n">
        <v>25</v>
      </c>
      <c r="N68" t="n">
        <v>38.89</v>
      </c>
      <c r="O68" t="n">
        <v>24078.33</v>
      </c>
      <c r="P68" t="n">
        <v>433.08</v>
      </c>
      <c r="Q68" t="n">
        <v>1231.36</v>
      </c>
      <c r="R68" t="n">
        <v>121.49</v>
      </c>
      <c r="S68" t="n">
        <v>94.92</v>
      </c>
      <c r="T68" t="n">
        <v>12401</v>
      </c>
      <c r="U68" t="n">
        <v>0.78</v>
      </c>
      <c r="V68" t="n">
        <v>0.86</v>
      </c>
      <c r="W68" t="n">
        <v>20.69</v>
      </c>
      <c r="X68" t="n">
        <v>0.75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2.5784</v>
      </c>
      <c r="E69" t="n">
        <v>38.78</v>
      </c>
      <c r="F69" t="n">
        <v>35.47</v>
      </c>
      <c r="G69" t="n">
        <v>85.14</v>
      </c>
      <c r="H69" t="n">
        <v>1.18</v>
      </c>
      <c r="I69" t="n">
        <v>25</v>
      </c>
      <c r="J69" t="n">
        <v>194.88</v>
      </c>
      <c r="K69" t="n">
        <v>52.44</v>
      </c>
      <c r="L69" t="n">
        <v>13</v>
      </c>
      <c r="M69" t="n">
        <v>23</v>
      </c>
      <c r="N69" t="n">
        <v>39.43</v>
      </c>
      <c r="O69" t="n">
        <v>24268.67</v>
      </c>
      <c r="P69" t="n">
        <v>428.29</v>
      </c>
      <c r="Q69" t="n">
        <v>1231.21</v>
      </c>
      <c r="R69" t="n">
        <v>119.55</v>
      </c>
      <c r="S69" t="n">
        <v>94.92</v>
      </c>
      <c r="T69" t="n">
        <v>11442.14</v>
      </c>
      <c r="U69" t="n">
        <v>0.79</v>
      </c>
      <c r="V69" t="n">
        <v>0.86</v>
      </c>
      <c r="W69" t="n">
        <v>20.69</v>
      </c>
      <c r="X69" t="n">
        <v>0.7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2.5873</v>
      </c>
      <c r="E70" t="n">
        <v>38.65</v>
      </c>
      <c r="F70" t="n">
        <v>35.41</v>
      </c>
      <c r="G70" t="n">
        <v>92.38</v>
      </c>
      <c r="H70" t="n">
        <v>1.27</v>
      </c>
      <c r="I70" t="n">
        <v>23</v>
      </c>
      <c r="J70" t="n">
        <v>196.42</v>
      </c>
      <c r="K70" t="n">
        <v>52.44</v>
      </c>
      <c r="L70" t="n">
        <v>14</v>
      </c>
      <c r="M70" t="n">
        <v>21</v>
      </c>
      <c r="N70" t="n">
        <v>39.98</v>
      </c>
      <c r="O70" t="n">
        <v>24459.75</v>
      </c>
      <c r="P70" t="n">
        <v>422.82</v>
      </c>
      <c r="Q70" t="n">
        <v>1231.14</v>
      </c>
      <c r="R70" t="n">
        <v>117.69</v>
      </c>
      <c r="S70" t="n">
        <v>94.92</v>
      </c>
      <c r="T70" t="n">
        <v>10521.07</v>
      </c>
      <c r="U70" t="n">
        <v>0.8100000000000001</v>
      </c>
      <c r="V70" t="n">
        <v>0.86</v>
      </c>
      <c r="W70" t="n">
        <v>20.68</v>
      </c>
      <c r="X70" t="n">
        <v>0.63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2.597</v>
      </c>
      <c r="E71" t="n">
        <v>38.51</v>
      </c>
      <c r="F71" t="n">
        <v>35.34</v>
      </c>
      <c r="G71" t="n">
        <v>100.97</v>
      </c>
      <c r="H71" t="n">
        <v>1.35</v>
      </c>
      <c r="I71" t="n">
        <v>21</v>
      </c>
      <c r="J71" t="n">
        <v>197.98</v>
      </c>
      <c r="K71" t="n">
        <v>52.44</v>
      </c>
      <c r="L71" t="n">
        <v>15</v>
      </c>
      <c r="M71" t="n">
        <v>19</v>
      </c>
      <c r="N71" t="n">
        <v>40.54</v>
      </c>
      <c r="O71" t="n">
        <v>24651.58</v>
      </c>
      <c r="P71" t="n">
        <v>417.09</v>
      </c>
      <c r="Q71" t="n">
        <v>1231.16</v>
      </c>
      <c r="R71" t="n">
        <v>115.38</v>
      </c>
      <c r="S71" t="n">
        <v>94.92</v>
      </c>
      <c r="T71" t="n">
        <v>9377.65</v>
      </c>
      <c r="U71" t="n">
        <v>0.82</v>
      </c>
      <c r="V71" t="n">
        <v>0.86</v>
      </c>
      <c r="W71" t="n">
        <v>20.67</v>
      </c>
      <c r="X71" t="n">
        <v>0.5600000000000001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2.6003</v>
      </c>
      <c r="E72" t="n">
        <v>38.46</v>
      </c>
      <c r="F72" t="n">
        <v>35.33</v>
      </c>
      <c r="G72" t="n">
        <v>105.98</v>
      </c>
      <c r="H72" t="n">
        <v>1.42</v>
      </c>
      <c r="I72" t="n">
        <v>20</v>
      </c>
      <c r="J72" t="n">
        <v>199.54</v>
      </c>
      <c r="K72" t="n">
        <v>52.44</v>
      </c>
      <c r="L72" t="n">
        <v>16</v>
      </c>
      <c r="M72" t="n">
        <v>18</v>
      </c>
      <c r="N72" t="n">
        <v>41.1</v>
      </c>
      <c r="O72" t="n">
        <v>24844.17</v>
      </c>
      <c r="P72" t="n">
        <v>412.93</v>
      </c>
      <c r="Q72" t="n">
        <v>1231.12</v>
      </c>
      <c r="R72" t="n">
        <v>114.96</v>
      </c>
      <c r="S72" t="n">
        <v>94.92</v>
      </c>
      <c r="T72" t="n">
        <v>9173.32</v>
      </c>
      <c r="U72" t="n">
        <v>0.83</v>
      </c>
      <c r="V72" t="n">
        <v>0.86</v>
      </c>
      <c r="W72" t="n">
        <v>20.67</v>
      </c>
      <c r="X72" t="n">
        <v>0.55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2.6048</v>
      </c>
      <c r="E73" t="n">
        <v>38.39</v>
      </c>
      <c r="F73" t="n">
        <v>35.29</v>
      </c>
      <c r="G73" t="n">
        <v>111.45</v>
      </c>
      <c r="H73" t="n">
        <v>1.5</v>
      </c>
      <c r="I73" t="n">
        <v>19</v>
      </c>
      <c r="J73" t="n">
        <v>201.11</v>
      </c>
      <c r="K73" t="n">
        <v>52.44</v>
      </c>
      <c r="L73" t="n">
        <v>17</v>
      </c>
      <c r="M73" t="n">
        <v>17</v>
      </c>
      <c r="N73" t="n">
        <v>41.67</v>
      </c>
      <c r="O73" t="n">
        <v>25037.53</v>
      </c>
      <c r="P73" t="n">
        <v>406.34</v>
      </c>
      <c r="Q73" t="n">
        <v>1231.23</v>
      </c>
      <c r="R73" t="n">
        <v>113.79</v>
      </c>
      <c r="S73" t="n">
        <v>94.92</v>
      </c>
      <c r="T73" t="n">
        <v>8591.049999999999</v>
      </c>
      <c r="U73" t="n">
        <v>0.83</v>
      </c>
      <c r="V73" t="n">
        <v>0.86</v>
      </c>
      <c r="W73" t="n">
        <v>20.68</v>
      </c>
      <c r="X73" t="n">
        <v>0.52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2.6131</v>
      </c>
      <c r="E74" t="n">
        <v>38.27</v>
      </c>
      <c r="F74" t="n">
        <v>35.24</v>
      </c>
      <c r="G74" t="n">
        <v>124.39</v>
      </c>
      <c r="H74" t="n">
        <v>1.58</v>
      </c>
      <c r="I74" t="n">
        <v>17</v>
      </c>
      <c r="J74" t="n">
        <v>202.68</v>
      </c>
      <c r="K74" t="n">
        <v>52.44</v>
      </c>
      <c r="L74" t="n">
        <v>18</v>
      </c>
      <c r="M74" t="n">
        <v>15</v>
      </c>
      <c r="N74" t="n">
        <v>42.24</v>
      </c>
      <c r="O74" t="n">
        <v>25231.66</v>
      </c>
      <c r="P74" t="n">
        <v>400.95</v>
      </c>
      <c r="Q74" t="n">
        <v>1231.07</v>
      </c>
      <c r="R74" t="n">
        <v>112.44</v>
      </c>
      <c r="S74" t="n">
        <v>94.92</v>
      </c>
      <c r="T74" t="n">
        <v>7925.25</v>
      </c>
      <c r="U74" t="n">
        <v>0.84</v>
      </c>
      <c r="V74" t="n">
        <v>0.86</v>
      </c>
      <c r="W74" t="n">
        <v>20.67</v>
      </c>
      <c r="X74" t="n">
        <v>0.47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2.6183</v>
      </c>
      <c r="E75" t="n">
        <v>38.19</v>
      </c>
      <c r="F75" t="n">
        <v>35.2</v>
      </c>
      <c r="G75" t="n">
        <v>132.01</v>
      </c>
      <c r="H75" t="n">
        <v>1.65</v>
      </c>
      <c r="I75" t="n">
        <v>16</v>
      </c>
      <c r="J75" t="n">
        <v>204.26</v>
      </c>
      <c r="K75" t="n">
        <v>52.44</v>
      </c>
      <c r="L75" t="n">
        <v>19</v>
      </c>
      <c r="M75" t="n">
        <v>14</v>
      </c>
      <c r="N75" t="n">
        <v>42.82</v>
      </c>
      <c r="O75" t="n">
        <v>25426.72</v>
      </c>
      <c r="P75" t="n">
        <v>395.97</v>
      </c>
      <c r="Q75" t="n">
        <v>1231.12</v>
      </c>
      <c r="R75" t="n">
        <v>110.96</v>
      </c>
      <c r="S75" t="n">
        <v>94.92</v>
      </c>
      <c r="T75" t="n">
        <v>7193.43</v>
      </c>
      <c r="U75" t="n">
        <v>0.86</v>
      </c>
      <c r="V75" t="n">
        <v>0.87</v>
      </c>
      <c r="W75" t="n">
        <v>20.67</v>
      </c>
      <c r="X75" t="n">
        <v>0.43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2.6169</v>
      </c>
      <c r="E76" t="n">
        <v>38.21</v>
      </c>
      <c r="F76" t="n">
        <v>35.22</v>
      </c>
      <c r="G76" t="n">
        <v>132.09</v>
      </c>
      <c r="H76" t="n">
        <v>1.73</v>
      </c>
      <c r="I76" t="n">
        <v>16</v>
      </c>
      <c r="J76" t="n">
        <v>205.85</v>
      </c>
      <c r="K76" t="n">
        <v>52.44</v>
      </c>
      <c r="L76" t="n">
        <v>20</v>
      </c>
      <c r="M76" t="n">
        <v>10</v>
      </c>
      <c r="N76" t="n">
        <v>43.41</v>
      </c>
      <c r="O76" t="n">
        <v>25622.45</v>
      </c>
      <c r="P76" t="n">
        <v>392.9</v>
      </c>
      <c r="Q76" t="n">
        <v>1231.12</v>
      </c>
      <c r="R76" t="n">
        <v>111.51</v>
      </c>
      <c r="S76" t="n">
        <v>94.92</v>
      </c>
      <c r="T76" t="n">
        <v>7465.89</v>
      </c>
      <c r="U76" t="n">
        <v>0.85</v>
      </c>
      <c r="V76" t="n">
        <v>0.86</v>
      </c>
      <c r="W76" t="n">
        <v>20.67</v>
      </c>
      <c r="X76" t="n">
        <v>0.45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2.6222</v>
      </c>
      <c r="E77" t="n">
        <v>38.14</v>
      </c>
      <c r="F77" t="n">
        <v>35.18</v>
      </c>
      <c r="G77" t="n">
        <v>140.73</v>
      </c>
      <c r="H77" t="n">
        <v>1.8</v>
      </c>
      <c r="I77" t="n">
        <v>15</v>
      </c>
      <c r="J77" t="n">
        <v>207.45</v>
      </c>
      <c r="K77" t="n">
        <v>52.44</v>
      </c>
      <c r="L77" t="n">
        <v>21</v>
      </c>
      <c r="M77" t="n">
        <v>1</v>
      </c>
      <c r="N77" t="n">
        <v>44</v>
      </c>
      <c r="O77" t="n">
        <v>25818.99</v>
      </c>
      <c r="P77" t="n">
        <v>392.58</v>
      </c>
      <c r="Q77" t="n">
        <v>1231.23</v>
      </c>
      <c r="R77" t="n">
        <v>109.61</v>
      </c>
      <c r="S77" t="n">
        <v>94.92</v>
      </c>
      <c r="T77" t="n">
        <v>6523.21</v>
      </c>
      <c r="U77" t="n">
        <v>0.87</v>
      </c>
      <c r="V77" t="n">
        <v>0.87</v>
      </c>
      <c r="W77" t="n">
        <v>20.69</v>
      </c>
      <c r="X77" t="n">
        <v>0.41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2.6225</v>
      </c>
      <c r="E78" t="n">
        <v>38.13</v>
      </c>
      <c r="F78" t="n">
        <v>35.18</v>
      </c>
      <c r="G78" t="n">
        <v>140.71</v>
      </c>
      <c r="H78" t="n">
        <v>1.87</v>
      </c>
      <c r="I78" t="n">
        <v>15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395.26</v>
      </c>
      <c r="Q78" t="n">
        <v>1231.24</v>
      </c>
      <c r="R78" t="n">
        <v>109.47</v>
      </c>
      <c r="S78" t="n">
        <v>94.92</v>
      </c>
      <c r="T78" t="n">
        <v>6453.76</v>
      </c>
      <c r="U78" t="n">
        <v>0.87</v>
      </c>
      <c r="V78" t="n">
        <v>0.87</v>
      </c>
      <c r="W78" t="n">
        <v>20.69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2.4071</v>
      </c>
      <c r="E79" t="n">
        <v>41.54</v>
      </c>
      <c r="F79" t="n">
        <v>38.51</v>
      </c>
      <c r="G79" t="n">
        <v>18.48</v>
      </c>
      <c r="H79" t="n">
        <v>0.64</v>
      </c>
      <c r="I79" t="n">
        <v>125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112.61</v>
      </c>
      <c r="Q79" t="n">
        <v>1234.58</v>
      </c>
      <c r="R79" t="n">
        <v>212.29</v>
      </c>
      <c r="S79" t="n">
        <v>94.92</v>
      </c>
      <c r="T79" t="n">
        <v>57313.16</v>
      </c>
      <c r="U79" t="n">
        <v>0.45</v>
      </c>
      <c r="V79" t="n">
        <v>0.79</v>
      </c>
      <c r="W79" t="n">
        <v>21.01</v>
      </c>
      <c r="X79" t="n">
        <v>3.7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1.9661</v>
      </c>
      <c r="E80" t="n">
        <v>50.86</v>
      </c>
      <c r="F80" t="n">
        <v>43.06</v>
      </c>
      <c r="G80" t="n">
        <v>9.130000000000001</v>
      </c>
      <c r="H80" t="n">
        <v>0.18</v>
      </c>
      <c r="I80" t="n">
        <v>283</v>
      </c>
      <c r="J80" t="n">
        <v>98.70999999999999</v>
      </c>
      <c r="K80" t="n">
        <v>39.72</v>
      </c>
      <c r="L80" t="n">
        <v>1</v>
      </c>
      <c r="M80" t="n">
        <v>281</v>
      </c>
      <c r="N80" t="n">
        <v>12.99</v>
      </c>
      <c r="O80" t="n">
        <v>12407.75</v>
      </c>
      <c r="P80" t="n">
        <v>392.04</v>
      </c>
      <c r="Q80" t="n">
        <v>1236.08</v>
      </c>
      <c r="R80" t="n">
        <v>365.85</v>
      </c>
      <c r="S80" t="n">
        <v>94.92</v>
      </c>
      <c r="T80" t="n">
        <v>133301.78</v>
      </c>
      <c r="U80" t="n">
        <v>0.26</v>
      </c>
      <c r="V80" t="n">
        <v>0.71</v>
      </c>
      <c r="W80" t="n">
        <v>21.08</v>
      </c>
      <c r="X80" t="n">
        <v>8.220000000000001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2.3315</v>
      </c>
      <c r="E81" t="n">
        <v>42.89</v>
      </c>
      <c r="F81" t="n">
        <v>38.35</v>
      </c>
      <c r="G81" t="n">
        <v>18.56</v>
      </c>
      <c r="H81" t="n">
        <v>0.35</v>
      </c>
      <c r="I81" t="n">
        <v>124</v>
      </c>
      <c r="J81" t="n">
        <v>99.95</v>
      </c>
      <c r="K81" t="n">
        <v>39.72</v>
      </c>
      <c r="L81" t="n">
        <v>2</v>
      </c>
      <c r="M81" t="n">
        <v>122</v>
      </c>
      <c r="N81" t="n">
        <v>13.24</v>
      </c>
      <c r="O81" t="n">
        <v>12561.45</v>
      </c>
      <c r="P81" t="n">
        <v>341.6</v>
      </c>
      <c r="Q81" t="n">
        <v>1233.44</v>
      </c>
      <c r="R81" t="n">
        <v>212.7</v>
      </c>
      <c r="S81" t="n">
        <v>94.92</v>
      </c>
      <c r="T81" t="n">
        <v>57524.84</v>
      </c>
      <c r="U81" t="n">
        <v>0.45</v>
      </c>
      <c r="V81" t="n">
        <v>0.79</v>
      </c>
      <c r="W81" t="n">
        <v>20.85</v>
      </c>
      <c r="X81" t="n">
        <v>3.55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2.4633</v>
      </c>
      <c r="E82" t="n">
        <v>40.6</v>
      </c>
      <c r="F82" t="n">
        <v>37</v>
      </c>
      <c r="G82" t="n">
        <v>28.46</v>
      </c>
      <c r="H82" t="n">
        <v>0.52</v>
      </c>
      <c r="I82" t="n">
        <v>78</v>
      </c>
      <c r="J82" t="n">
        <v>101.2</v>
      </c>
      <c r="K82" t="n">
        <v>39.72</v>
      </c>
      <c r="L82" t="n">
        <v>3</v>
      </c>
      <c r="M82" t="n">
        <v>76</v>
      </c>
      <c r="N82" t="n">
        <v>13.49</v>
      </c>
      <c r="O82" t="n">
        <v>12715.54</v>
      </c>
      <c r="P82" t="n">
        <v>320.96</v>
      </c>
      <c r="Q82" t="n">
        <v>1232.38</v>
      </c>
      <c r="R82" t="n">
        <v>169.13</v>
      </c>
      <c r="S82" t="n">
        <v>94.92</v>
      </c>
      <c r="T82" t="n">
        <v>35967.86</v>
      </c>
      <c r="U82" t="n">
        <v>0.5600000000000001</v>
      </c>
      <c r="V82" t="n">
        <v>0.82</v>
      </c>
      <c r="W82" t="n">
        <v>20.77</v>
      </c>
      <c r="X82" t="n">
        <v>2.21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2.5314</v>
      </c>
      <c r="E83" t="n">
        <v>39.5</v>
      </c>
      <c r="F83" t="n">
        <v>36.36</v>
      </c>
      <c r="G83" t="n">
        <v>38.96</v>
      </c>
      <c r="H83" t="n">
        <v>0.6899999999999999</v>
      </c>
      <c r="I83" t="n">
        <v>56</v>
      </c>
      <c r="J83" t="n">
        <v>102.45</v>
      </c>
      <c r="K83" t="n">
        <v>39.72</v>
      </c>
      <c r="L83" t="n">
        <v>4</v>
      </c>
      <c r="M83" t="n">
        <v>54</v>
      </c>
      <c r="N83" t="n">
        <v>13.74</v>
      </c>
      <c r="O83" t="n">
        <v>12870.03</v>
      </c>
      <c r="P83" t="n">
        <v>306.47</v>
      </c>
      <c r="Q83" t="n">
        <v>1231.74</v>
      </c>
      <c r="R83" t="n">
        <v>148.12</v>
      </c>
      <c r="S83" t="n">
        <v>94.92</v>
      </c>
      <c r="T83" t="n">
        <v>25574.6</v>
      </c>
      <c r="U83" t="n">
        <v>0.64</v>
      </c>
      <c r="V83" t="n">
        <v>0.84</v>
      </c>
      <c r="W83" t="n">
        <v>20.74</v>
      </c>
      <c r="X83" t="n">
        <v>1.58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2.5711</v>
      </c>
      <c r="E84" t="n">
        <v>38.89</v>
      </c>
      <c r="F84" t="n">
        <v>36</v>
      </c>
      <c r="G84" t="n">
        <v>49.09</v>
      </c>
      <c r="H84" t="n">
        <v>0.85</v>
      </c>
      <c r="I84" t="n">
        <v>44</v>
      </c>
      <c r="J84" t="n">
        <v>103.71</v>
      </c>
      <c r="K84" t="n">
        <v>39.72</v>
      </c>
      <c r="L84" t="n">
        <v>5</v>
      </c>
      <c r="M84" t="n">
        <v>42</v>
      </c>
      <c r="N84" t="n">
        <v>14</v>
      </c>
      <c r="O84" t="n">
        <v>13024.91</v>
      </c>
      <c r="P84" t="n">
        <v>293.92</v>
      </c>
      <c r="Q84" t="n">
        <v>1231.69</v>
      </c>
      <c r="R84" t="n">
        <v>136.7</v>
      </c>
      <c r="S84" t="n">
        <v>94.92</v>
      </c>
      <c r="T84" t="n">
        <v>19921.08</v>
      </c>
      <c r="U84" t="n">
        <v>0.6899999999999999</v>
      </c>
      <c r="V84" t="n">
        <v>0.85</v>
      </c>
      <c r="W84" t="n">
        <v>20.71</v>
      </c>
      <c r="X84" t="n">
        <v>1.22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2.5992</v>
      </c>
      <c r="E85" t="n">
        <v>38.47</v>
      </c>
      <c r="F85" t="n">
        <v>35.77</v>
      </c>
      <c r="G85" t="n">
        <v>61.31</v>
      </c>
      <c r="H85" t="n">
        <v>1.01</v>
      </c>
      <c r="I85" t="n">
        <v>35</v>
      </c>
      <c r="J85" t="n">
        <v>104.97</v>
      </c>
      <c r="K85" t="n">
        <v>39.72</v>
      </c>
      <c r="L85" t="n">
        <v>6</v>
      </c>
      <c r="M85" t="n">
        <v>33</v>
      </c>
      <c r="N85" t="n">
        <v>14.25</v>
      </c>
      <c r="O85" t="n">
        <v>13180.19</v>
      </c>
      <c r="P85" t="n">
        <v>282.09</v>
      </c>
      <c r="Q85" t="n">
        <v>1231.47</v>
      </c>
      <c r="R85" t="n">
        <v>129.37</v>
      </c>
      <c r="S85" t="n">
        <v>94.92</v>
      </c>
      <c r="T85" t="n">
        <v>16303.69</v>
      </c>
      <c r="U85" t="n">
        <v>0.73</v>
      </c>
      <c r="V85" t="n">
        <v>0.85</v>
      </c>
      <c r="W85" t="n">
        <v>20.69</v>
      </c>
      <c r="X85" t="n">
        <v>0.98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2.6205</v>
      </c>
      <c r="E86" t="n">
        <v>38.16</v>
      </c>
      <c r="F86" t="n">
        <v>35.58</v>
      </c>
      <c r="G86" t="n">
        <v>73.61</v>
      </c>
      <c r="H86" t="n">
        <v>1.16</v>
      </c>
      <c r="I86" t="n">
        <v>29</v>
      </c>
      <c r="J86" t="n">
        <v>106.23</v>
      </c>
      <c r="K86" t="n">
        <v>39.72</v>
      </c>
      <c r="L86" t="n">
        <v>7</v>
      </c>
      <c r="M86" t="n">
        <v>16</v>
      </c>
      <c r="N86" t="n">
        <v>14.52</v>
      </c>
      <c r="O86" t="n">
        <v>13335.87</v>
      </c>
      <c r="P86" t="n">
        <v>270.97</v>
      </c>
      <c r="Q86" t="n">
        <v>1231.47</v>
      </c>
      <c r="R86" t="n">
        <v>122.67</v>
      </c>
      <c r="S86" t="n">
        <v>94.92</v>
      </c>
      <c r="T86" t="n">
        <v>12983.7</v>
      </c>
      <c r="U86" t="n">
        <v>0.77</v>
      </c>
      <c r="V86" t="n">
        <v>0.86</v>
      </c>
      <c r="W86" t="n">
        <v>20.7</v>
      </c>
      <c r="X86" t="n">
        <v>0.8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2.6181</v>
      </c>
      <c r="E87" t="n">
        <v>38.2</v>
      </c>
      <c r="F87" t="n">
        <v>35.61</v>
      </c>
      <c r="G87" t="n">
        <v>73.68000000000001</v>
      </c>
      <c r="H87" t="n">
        <v>1.31</v>
      </c>
      <c r="I87" t="n">
        <v>29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273.04</v>
      </c>
      <c r="Q87" t="n">
        <v>1231.91</v>
      </c>
      <c r="R87" t="n">
        <v>122.86</v>
      </c>
      <c r="S87" t="n">
        <v>94.92</v>
      </c>
      <c r="T87" t="n">
        <v>13075.8</v>
      </c>
      <c r="U87" t="n">
        <v>0.77</v>
      </c>
      <c r="V87" t="n">
        <v>0.86</v>
      </c>
      <c r="W87" t="n">
        <v>20.73</v>
      </c>
      <c r="X87" t="n">
        <v>0.83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1.7843</v>
      </c>
      <c r="E88" t="n">
        <v>56.04</v>
      </c>
      <c r="F88" t="n">
        <v>45.04</v>
      </c>
      <c r="G88" t="n">
        <v>7.79</v>
      </c>
      <c r="H88" t="n">
        <v>0.14</v>
      </c>
      <c r="I88" t="n">
        <v>347</v>
      </c>
      <c r="J88" t="n">
        <v>124.63</v>
      </c>
      <c r="K88" t="n">
        <v>45</v>
      </c>
      <c r="L88" t="n">
        <v>1</v>
      </c>
      <c r="M88" t="n">
        <v>345</v>
      </c>
      <c r="N88" t="n">
        <v>18.64</v>
      </c>
      <c r="O88" t="n">
        <v>15605.44</v>
      </c>
      <c r="P88" t="n">
        <v>480.7</v>
      </c>
      <c r="Q88" t="n">
        <v>1237.4</v>
      </c>
      <c r="R88" t="n">
        <v>429.68</v>
      </c>
      <c r="S88" t="n">
        <v>94.92</v>
      </c>
      <c r="T88" t="n">
        <v>164899.26</v>
      </c>
      <c r="U88" t="n">
        <v>0.22</v>
      </c>
      <c r="V88" t="n">
        <v>0.68</v>
      </c>
      <c r="W88" t="n">
        <v>21.2</v>
      </c>
      <c r="X88" t="n">
        <v>10.19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2.221</v>
      </c>
      <c r="E89" t="n">
        <v>45.02</v>
      </c>
      <c r="F89" t="n">
        <v>39.08</v>
      </c>
      <c r="G89" t="n">
        <v>15.74</v>
      </c>
      <c r="H89" t="n">
        <v>0.28</v>
      </c>
      <c r="I89" t="n">
        <v>149</v>
      </c>
      <c r="J89" t="n">
        <v>125.95</v>
      </c>
      <c r="K89" t="n">
        <v>45</v>
      </c>
      <c r="L89" t="n">
        <v>2</v>
      </c>
      <c r="M89" t="n">
        <v>147</v>
      </c>
      <c r="N89" t="n">
        <v>18.95</v>
      </c>
      <c r="O89" t="n">
        <v>15767.7</v>
      </c>
      <c r="P89" t="n">
        <v>411.94</v>
      </c>
      <c r="Q89" t="n">
        <v>1233.72</v>
      </c>
      <c r="R89" t="n">
        <v>236.53</v>
      </c>
      <c r="S89" t="n">
        <v>94.92</v>
      </c>
      <c r="T89" t="n">
        <v>69311.86</v>
      </c>
      <c r="U89" t="n">
        <v>0.4</v>
      </c>
      <c r="V89" t="n">
        <v>0.78</v>
      </c>
      <c r="W89" t="n">
        <v>20.88</v>
      </c>
      <c r="X89" t="n">
        <v>4.28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2.3792</v>
      </c>
      <c r="E90" t="n">
        <v>42.03</v>
      </c>
      <c r="F90" t="n">
        <v>37.5</v>
      </c>
      <c r="G90" t="n">
        <v>23.93</v>
      </c>
      <c r="H90" t="n">
        <v>0.42</v>
      </c>
      <c r="I90" t="n">
        <v>94</v>
      </c>
      <c r="J90" t="n">
        <v>127.27</v>
      </c>
      <c r="K90" t="n">
        <v>45</v>
      </c>
      <c r="L90" t="n">
        <v>3</v>
      </c>
      <c r="M90" t="n">
        <v>92</v>
      </c>
      <c r="N90" t="n">
        <v>19.27</v>
      </c>
      <c r="O90" t="n">
        <v>15930.42</v>
      </c>
      <c r="P90" t="n">
        <v>388.93</v>
      </c>
      <c r="Q90" t="n">
        <v>1232.53</v>
      </c>
      <c r="R90" t="n">
        <v>185.01</v>
      </c>
      <c r="S90" t="n">
        <v>94.92</v>
      </c>
      <c r="T90" t="n">
        <v>43826.05</v>
      </c>
      <c r="U90" t="n">
        <v>0.51</v>
      </c>
      <c r="V90" t="n">
        <v>0.8100000000000001</v>
      </c>
      <c r="W90" t="n">
        <v>20.8</v>
      </c>
      <c r="X90" t="n">
        <v>2.7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2.4598</v>
      </c>
      <c r="E91" t="n">
        <v>40.65</v>
      </c>
      <c r="F91" t="n">
        <v>36.76</v>
      </c>
      <c r="G91" t="n">
        <v>31.96</v>
      </c>
      <c r="H91" t="n">
        <v>0.55</v>
      </c>
      <c r="I91" t="n">
        <v>69</v>
      </c>
      <c r="J91" t="n">
        <v>128.59</v>
      </c>
      <c r="K91" t="n">
        <v>45</v>
      </c>
      <c r="L91" t="n">
        <v>4</v>
      </c>
      <c r="M91" t="n">
        <v>67</v>
      </c>
      <c r="N91" t="n">
        <v>19.59</v>
      </c>
      <c r="O91" t="n">
        <v>16093.6</v>
      </c>
      <c r="P91" t="n">
        <v>374.88</v>
      </c>
      <c r="Q91" t="n">
        <v>1231.88</v>
      </c>
      <c r="R91" t="n">
        <v>161.07</v>
      </c>
      <c r="S91" t="n">
        <v>94.92</v>
      </c>
      <c r="T91" t="n">
        <v>31983.57</v>
      </c>
      <c r="U91" t="n">
        <v>0.59</v>
      </c>
      <c r="V91" t="n">
        <v>0.83</v>
      </c>
      <c r="W91" t="n">
        <v>20.76</v>
      </c>
      <c r="X91" t="n">
        <v>1.97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2.5144</v>
      </c>
      <c r="E92" t="n">
        <v>39.77</v>
      </c>
      <c r="F92" t="n">
        <v>36.28</v>
      </c>
      <c r="G92" t="n">
        <v>41.08</v>
      </c>
      <c r="H92" t="n">
        <v>0.68</v>
      </c>
      <c r="I92" t="n">
        <v>53</v>
      </c>
      <c r="J92" t="n">
        <v>129.92</v>
      </c>
      <c r="K92" t="n">
        <v>45</v>
      </c>
      <c r="L92" t="n">
        <v>5</v>
      </c>
      <c r="M92" t="n">
        <v>51</v>
      </c>
      <c r="N92" t="n">
        <v>19.92</v>
      </c>
      <c r="O92" t="n">
        <v>16257.24</v>
      </c>
      <c r="P92" t="n">
        <v>363.15</v>
      </c>
      <c r="Q92" t="n">
        <v>1231.68</v>
      </c>
      <c r="R92" t="n">
        <v>145.66</v>
      </c>
      <c r="S92" t="n">
        <v>94.92</v>
      </c>
      <c r="T92" t="n">
        <v>24358.37</v>
      </c>
      <c r="U92" t="n">
        <v>0.65</v>
      </c>
      <c r="V92" t="n">
        <v>0.84</v>
      </c>
      <c r="W92" t="n">
        <v>20.74</v>
      </c>
      <c r="X92" t="n">
        <v>1.5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2.5448</v>
      </c>
      <c r="E93" t="n">
        <v>39.3</v>
      </c>
      <c r="F93" t="n">
        <v>36.04</v>
      </c>
      <c r="G93" t="n">
        <v>49.14</v>
      </c>
      <c r="H93" t="n">
        <v>0.8100000000000001</v>
      </c>
      <c r="I93" t="n">
        <v>44</v>
      </c>
      <c r="J93" t="n">
        <v>131.25</v>
      </c>
      <c r="K93" t="n">
        <v>45</v>
      </c>
      <c r="L93" t="n">
        <v>6</v>
      </c>
      <c r="M93" t="n">
        <v>42</v>
      </c>
      <c r="N93" t="n">
        <v>20.25</v>
      </c>
      <c r="O93" t="n">
        <v>16421.36</v>
      </c>
      <c r="P93" t="n">
        <v>353.97</v>
      </c>
      <c r="Q93" t="n">
        <v>1231.82</v>
      </c>
      <c r="R93" t="n">
        <v>137.56</v>
      </c>
      <c r="S93" t="n">
        <v>94.92</v>
      </c>
      <c r="T93" t="n">
        <v>20352.03</v>
      </c>
      <c r="U93" t="n">
        <v>0.6899999999999999</v>
      </c>
      <c r="V93" t="n">
        <v>0.85</v>
      </c>
      <c r="W93" t="n">
        <v>20.72</v>
      </c>
      <c r="X93" t="n">
        <v>1.26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2.5705</v>
      </c>
      <c r="E94" t="n">
        <v>38.9</v>
      </c>
      <c r="F94" t="n">
        <v>35.83</v>
      </c>
      <c r="G94" t="n">
        <v>58.1</v>
      </c>
      <c r="H94" t="n">
        <v>0.93</v>
      </c>
      <c r="I94" t="n">
        <v>37</v>
      </c>
      <c r="J94" t="n">
        <v>132.58</v>
      </c>
      <c r="K94" t="n">
        <v>45</v>
      </c>
      <c r="L94" t="n">
        <v>7</v>
      </c>
      <c r="M94" t="n">
        <v>35</v>
      </c>
      <c r="N94" t="n">
        <v>20.59</v>
      </c>
      <c r="O94" t="n">
        <v>16585.95</v>
      </c>
      <c r="P94" t="n">
        <v>344.59</v>
      </c>
      <c r="Q94" t="n">
        <v>1231.55</v>
      </c>
      <c r="R94" t="n">
        <v>130.96</v>
      </c>
      <c r="S94" t="n">
        <v>94.92</v>
      </c>
      <c r="T94" t="n">
        <v>17085.6</v>
      </c>
      <c r="U94" t="n">
        <v>0.72</v>
      </c>
      <c r="V94" t="n">
        <v>0.85</v>
      </c>
      <c r="W94" t="n">
        <v>20.7</v>
      </c>
      <c r="X94" t="n">
        <v>1.04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2.593</v>
      </c>
      <c r="E95" t="n">
        <v>38.56</v>
      </c>
      <c r="F95" t="n">
        <v>35.64</v>
      </c>
      <c r="G95" t="n">
        <v>68.98</v>
      </c>
      <c r="H95" t="n">
        <v>1.06</v>
      </c>
      <c r="I95" t="n">
        <v>31</v>
      </c>
      <c r="J95" t="n">
        <v>133.92</v>
      </c>
      <c r="K95" t="n">
        <v>45</v>
      </c>
      <c r="L95" t="n">
        <v>8</v>
      </c>
      <c r="M95" t="n">
        <v>29</v>
      </c>
      <c r="N95" t="n">
        <v>20.93</v>
      </c>
      <c r="O95" t="n">
        <v>16751.02</v>
      </c>
      <c r="P95" t="n">
        <v>335.14</v>
      </c>
      <c r="Q95" t="n">
        <v>1231.39</v>
      </c>
      <c r="R95" t="n">
        <v>124.94</v>
      </c>
      <c r="S95" t="n">
        <v>94.92</v>
      </c>
      <c r="T95" t="n">
        <v>14106.59</v>
      </c>
      <c r="U95" t="n">
        <v>0.76</v>
      </c>
      <c r="V95" t="n">
        <v>0.85</v>
      </c>
      <c r="W95" t="n">
        <v>20.7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2.6081</v>
      </c>
      <c r="E96" t="n">
        <v>38.34</v>
      </c>
      <c r="F96" t="n">
        <v>35.52</v>
      </c>
      <c r="G96" t="n">
        <v>78.93000000000001</v>
      </c>
      <c r="H96" t="n">
        <v>1.18</v>
      </c>
      <c r="I96" t="n">
        <v>27</v>
      </c>
      <c r="J96" t="n">
        <v>135.27</v>
      </c>
      <c r="K96" t="n">
        <v>45</v>
      </c>
      <c r="L96" t="n">
        <v>9</v>
      </c>
      <c r="M96" t="n">
        <v>25</v>
      </c>
      <c r="N96" t="n">
        <v>21.27</v>
      </c>
      <c r="O96" t="n">
        <v>16916.71</v>
      </c>
      <c r="P96" t="n">
        <v>326.42</v>
      </c>
      <c r="Q96" t="n">
        <v>1231.25</v>
      </c>
      <c r="R96" t="n">
        <v>121.06</v>
      </c>
      <c r="S96" t="n">
        <v>94.92</v>
      </c>
      <c r="T96" t="n">
        <v>12190.22</v>
      </c>
      <c r="U96" t="n">
        <v>0.78</v>
      </c>
      <c r="V96" t="n">
        <v>0.86</v>
      </c>
      <c r="W96" t="n">
        <v>20.69</v>
      </c>
      <c r="X96" t="n">
        <v>0.74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2.6184</v>
      </c>
      <c r="E97" t="n">
        <v>38.19</v>
      </c>
      <c r="F97" t="n">
        <v>35.45</v>
      </c>
      <c r="G97" t="n">
        <v>88.61</v>
      </c>
      <c r="H97" t="n">
        <v>1.29</v>
      </c>
      <c r="I97" t="n">
        <v>24</v>
      </c>
      <c r="J97" t="n">
        <v>136.61</v>
      </c>
      <c r="K97" t="n">
        <v>45</v>
      </c>
      <c r="L97" t="n">
        <v>10</v>
      </c>
      <c r="M97" t="n">
        <v>22</v>
      </c>
      <c r="N97" t="n">
        <v>21.61</v>
      </c>
      <c r="O97" t="n">
        <v>17082.76</v>
      </c>
      <c r="P97" t="n">
        <v>317.62</v>
      </c>
      <c r="Q97" t="n">
        <v>1231.12</v>
      </c>
      <c r="R97" t="n">
        <v>118.57</v>
      </c>
      <c r="S97" t="n">
        <v>94.92</v>
      </c>
      <c r="T97" t="n">
        <v>10956.05</v>
      </c>
      <c r="U97" t="n">
        <v>0.8</v>
      </c>
      <c r="V97" t="n">
        <v>0.86</v>
      </c>
      <c r="W97" t="n">
        <v>20.69</v>
      </c>
      <c r="X97" t="n">
        <v>0.67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2.6259</v>
      </c>
      <c r="E98" t="n">
        <v>38.08</v>
      </c>
      <c r="F98" t="n">
        <v>35.39</v>
      </c>
      <c r="G98" t="n">
        <v>96.51000000000001</v>
      </c>
      <c r="H98" t="n">
        <v>1.41</v>
      </c>
      <c r="I98" t="n">
        <v>22</v>
      </c>
      <c r="J98" t="n">
        <v>137.96</v>
      </c>
      <c r="K98" t="n">
        <v>45</v>
      </c>
      <c r="L98" t="n">
        <v>11</v>
      </c>
      <c r="M98" t="n">
        <v>7</v>
      </c>
      <c r="N98" t="n">
        <v>21.96</v>
      </c>
      <c r="O98" t="n">
        <v>17249.3</v>
      </c>
      <c r="P98" t="n">
        <v>312.31</v>
      </c>
      <c r="Q98" t="n">
        <v>1231.41</v>
      </c>
      <c r="R98" t="n">
        <v>116.25</v>
      </c>
      <c r="S98" t="n">
        <v>94.92</v>
      </c>
      <c r="T98" t="n">
        <v>9809.17</v>
      </c>
      <c r="U98" t="n">
        <v>0.82</v>
      </c>
      <c r="V98" t="n">
        <v>0.86</v>
      </c>
      <c r="W98" t="n">
        <v>20.7</v>
      </c>
      <c r="X98" t="n">
        <v>0.61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2.6258</v>
      </c>
      <c r="E99" t="n">
        <v>38.08</v>
      </c>
      <c r="F99" t="n">
        <v>35.39</v>
      </c>
      <c r="G99" t="n">
        <v>96.52</v>
      </c>
      <c r="H99" t="n">
        <v>1.52</v>
      </c>
      <c r="I99" t="n">
        <v>22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314.44</v>
      </c>
      <c r="Q99" t="n">
        <v>1231.54</v>
      </c>
      <c r="R99" t="n">
        <v>116.07</v>
      </c>
      <c r="S99" t="n">
        <v>94.92</v>
      </c>
      <c r="T99" t="n">
        <v>9718.25</v>
      </c>
      <c r="U99" t="n">
        <v>0.82</v>
      </c>
      <c r="V99" t="n">
        <v>0.86</v>
      </c>
      <c r="W99" t="n">
        <v>20.7</v>
      </c>
      <c r="X99" t="n">
        <v>0.61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1.5653</v>
      </c>
      <c r="E100" t="n">
        <v>63.89</v>
      </c>
      <c r="F100" t="n">
        <v>47.67</v>
      </c>
      <c r="G100" t="n">
        <v>6.64</v>
      </c>
      <c r="H100" t="n">
        <v>0.11</v>
      </c>
      <c r="I100" t="n">
        <v>431</v>
      </c>
      <c r="J100" t="n">
        <v>159.12</v>
      </c>
      <c r="K100" t="n">
        <v>50.28</v>
      </c>
      <c r="L100" t="n">
        <v>1</v>
      </c>
      <c r="M100" t="n">
        <v>429</v>
      </c>
      <c r="N100" t="n">
        <v>27.84</v>
      </c>
      <c r="O100" t="n">
        <v>19859.16</v>
      </c>
      <c r="P100" t="n">
        <v>596.86</v>
      </c>
      <c r="Q100" t="n">
        <v>1239.14</v>
      </c>
      <c r="R100" t="n">
        <v>513.8099999999999</v>
      </c>
      <c r="S100" t="n">
        <v>94.92</v>
      </c>
      <c r="T100" t="n">
        <v>206540.91</v>
      </c>
      <c r="U100" t="n">
        <v>0.18</v>
      </c>
      <c r="V100" t="n">
        <v>0.64</v>
      </c>
      <c r="W100" t="n">
        <v>21.38</v>
      </c>
      <c r="X100" t="n">
        <v>12.8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2.0784</v>
      </c>
      <c r="E101" t="n">
        <v>48.11</v>
      </c>
      <c r="F101" t="n">
        <v>39.99</v>
      </c>
      <c r="G101" t="n">
        <v>13.33</v>
      </c>
      <c r="H101" t="n">
        <v>0.22</v>
      </c>
      <c r="I101" t="n">
        <v>180</v>
      </c>
      <c r="J101" t="n">
        <v>160.54</v>
      </c>
      <c r="K101" t="n">
        <v>50.28</v>
      </c>
      <c r="L101" t="n">
        <v>2</v>
      </c>
      <c r="M101" t="n">
        <v>178</v>
      </c>
      <c r="N101" t="n">
        <v>28.26</v>
      </c>
      <c r="O101" t="n">
        <v>20034.4</v>
      </c>
      <c r="P101" t="n">
        <v>497.7</v>
      </c>
      <c r="Q101" t="n">
        <v>1233.95</v>
      </c>
      <c r="R101" t="n">
        <v>266.06</v>
      </c>
      <c r="S101" t="n">
        <v>94.92</v>
      </c>
      <c r="T101" t="n">
        <v>83924.35000000001</v>
      </c>
      <c r="U101" t="n">
        <v>0.36</v>
      </c>
      <c r="V101" t="n">
        <v>0.76</v>
      </c>
      <c r="W101" t="n">
        <v>20.93</v>
      </c>
      <c r="X101" t="n">
        <v>5.18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2.2691</v>
      </c>
      <c r="E102" t="n">
        <v>44.07</v>
      </c>
      <c r="F102" t="n">
        <v>38.07</v>
      </c>
      <c r="G102" t="n">
        <v>20.04</v>
      </c>
      <c r="H102" t="n">
        <v>0.33</v>
      </c>
      <c r="I102" t="n">
        <v>114</v>
      </c>
      <c r="J102" t="n">
        <v>161.97</v>
      </c>
      <c r="K102" t="n">
        <v>50.28</v>
      </c>
      <c r="L102" t="n">
        <v>3</v>
      </c>
      <c r="M102" t="n">
        <v>112</v>
      </c>
      <c r="N102" t="n">
        <v>28.69</v>
      </c>
      <c r="O102" t="n">
        <v>20210.21</v>
      </c>
      <c r="P102" t="n">
        <v>469.49</v>
      </c>
      <c r="Q102" t="n">
        <v>1232.89</v>
      </c>
      <c r="R102" t="n">
        <v>203.26</v>
      </c>
      <c r="S102" t="n">
        <v>94.92</v>
      </c>
      <c r="T102" t="n">
        <v>52855.2</v>
      </c>
      <c r="U102" t="n">
        <v>0.47</v>
      </c>
      <c r="V102" t="n">
        <v>0.8</v>
      </c>
      <c r="W102" t="n">
        <v>20.84</v>
      </c>
      <c r="X102" t="n">
        <v>3.27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2.3722</v>
      </c>
      <c r="E103" t="n">
        <v>42.15</v>
      </c>
      <c r="F103" t="n">
        <v>37.16</v>
      </c>
      <c r="G103" t="n">
        <v>26.86</v>
      </c>
      <c r="H103" t="n">
        <v>0.43</v>
      </c>
      <c r="I103" t="n">
        <v>83</v>
      </c>
      <c r="J103" t="n">
        <v>163.4</v>
      </c>
      <c r="K103" t="n">
        <v>50.28</v>
      </c>
      <c r="L103" t="n">
        <v>4</v>
      </c>
      <c r="M103" t="n">
        <v>81</v>
      </c>
      <c r="N103" t="n">
        <v>29.12</v>
      </c>
      <c r="O103" t="n">
        <v>20386.62</v>
      </c>
      <c r="P103" t="n">
        <v>453.46</v>
      </c>
      <c r="Q103" t="n">
        <v>1232.38</v>
      </c>
      <c r="R103" t="n">
        <v>174.38</v>
      </c>
      <c r="S103" t="n">
        <v>94.92</v>
      </c>
      <c r="T103" t="n">
        <v>38565.77</v>
      </c>
      <c r="U103" t="n">
        <v>0.54</v>
      </c>
      <c r="V103" t="n">
        <v>0.82</v>
      </c>
      <c r="W103" t="n">
        <v>20.77</v>
      </c>
      <c r="X103" t="n">
        <v>2.36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2.4385</v>
      </c>
      <c r="E104" t="n">
        <v>41.01</v>
      </c>
      <c r="F104" t="n">
        <v>36.59</v>
      </c>
      <c r="G104" t="n">
        <v>33.78</v>
      </c>
      <c r="H104" t="n">
        <v>0.54</v>
      </c>
      <c r="I104" t="n">
        <v>65</v>
      </c>
      <c r="J104" t="n">
        <v>164.83</v>
      </c>
      <c r="K104" t="n">
        <v>50.28</v>
      </c>
      <c r="L104" t="n">
        <v>5</v>
      </c>
      <c r="M104" t="n">
        <v>63</v>
      </c>
      <c r="N104" t="n">
        <v>29.55</v>
      </c>
      <c r="O104" t="n">
        <v>20563.61</v>
      </c>
      <c r="P104" t="n">
        <v>442.03</v>
      </c>
      <c r="Q104" t="n">
        <v>1232.1</v>
      </c>
      <c r="R104" t="n">
        <v>155.86</v>
      </c>
      <c r="S104" t="n">
        <v>94.92</v>
      </c>
      <c r="T104" t="n">
        <v>29395.81</v>
      </c>
      <c r="U104" t="n">
        <v>0.61</v>
      </c>
      <c r="V104" t="n">
        <v>0.83</v>
      </c>
      <c r="W104" t="n">
        <v>20.74</v>
      </c>
      <c r="X104" t="n">
        <v>1.8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2.4811</v>
      </c>
      <c r="E105" t="n">
        <v>40.3</v>
      </c>
      <c r="F105" t="n">
        <v>36.27</v>
      </c>
      <c r="G105" t="n">
        <v>41.06</v>
      </c>
      <c r="H105" t="n">
        <v>0.64</v>
      </c>
      <c r="I105" t="n">
        <v>53</v>
      </c>
      <c r="J105" t="n">
        <v>166.27</v>
      </c>
      <c r="K105" t="n">
        <v>50.28</v>
      </c>
      <c r="L105" t="n">
        <v>6</v>
      </c>
      <c r="M105" t="n">
        <v>51</v>
      </c>
      <c r="N105" t="n">
        <v>29.99</v>
      </c>
      <c r="O105" t="n">
        <v>20741.2</v>
      </c>
      <c r="P105" t="n">
        <v>433.31</v>
      </c>
      <c r="Q105" t="n">
        <v>1231.58</v>
      </c>
      <c r="R105" t="n">
        <v>145.5</v>
      </c>
      <c r="S105" t="n">
        <v>94.92</v>
      </c>
      <c r="T105" t="n">
        <v>24277.75</v>
      </c>
      <c r="U105" t="n">
        <v>0.65</v>
      </c>
      <c r="V105" t="n">
        <v>0.84</v>
      </c>
      <c r="W105" t="n">
        <v>20.73</v>
      </c>
      <c r="X105" t="n">
        <v>1.49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2.5106</v>
      </c>
      <c r="E106" t="n">
        <v>39.83</v>
      </c>
      <c r="F106" t="n">
        <v>36.06</v>
      </c>
      <c r="G106" t="n">
        <v>48.08</v>
      </c>
      <c r="H106" t="n">
        <v>0.74</v>
      </c>
      <c r="I106" t="n">
        <v>45</v>
      </c>
      <c r="J106" t="n">
        <v>167.72</v>
      </c>
      <c r="K106" t="n">
        <v>50.28</v>
      </c>
      <c r="L106" t="n">
        <v>7</v>
      </c>
      <c r="M106" t="n">
        <v>43</v>
      </c>
      <c r="N106" t="n">
        <v>30.44</v>
      </c>
      <c r="O106" t="n">
        <v>20919.39</v>
      </c>
      <c r="P106" t="n">
        <v>425.83</v>
      </c>
      <c r="Q106" t="n">
        <v>1231.51</v>
      </c>
      <c r="R106" t="n">
        <v>138.72</v>
      </c>
      <c r="S106" t="n">
        <v>94.92</v>
      </c>
      <c r="T106" t="n">
        <v>20929.38</v>
      </c>
      <c r="U106" t="n">
        <v>0.68</v>
      </c>
      <c r="V106" t="n">
        <v>0.85</v>
      </c>
      <c r="W106" t="n">
        <v>20.71</v>
      </c>
      <c r="X106" t="n">
        <v>1.27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2.5343</v>
      </c>
      <c r="E107" t="n">
        <v>39.46</v>
      </c>
      <c r="F107" t="n">
        <v>35.88</v>
      </c>
      <c r="G107" t="n">
        <v>55.2</v>
      </c>
      <c r="H107" t="n">
        <v>0.84</v>
      </c>
      <c r="I107" t="n">
        <v>39</v>
      </c>
      <c r="J107" t="n">
        <v>169.17</v>
      </c>
      <c r="K107" t="n">
        <v>50.28</v>
      </c>
      <c r="L107" t="n">
        <v>8</v>
      </c>
      <c r="M107" t="n">
        <v>37</v>
      </c>
      <c r="N107" t="n">
        <v>30.89</v>
      </c>
      <c r="O107" t="n">
        <v>21098.19</v>
      </c>
      <c r="P107" t="n">
        <v>418.88</v>
      </c>
      <c r="Q107" t="n">
        <v>1231.41</v>
      </c>
      <c r="R107" t="n">
        <v>132.54</v>
      </c>
      <c r="S107" t="n">
        <v>94.92</v>
      </c>
      <c r="T107" t="n">
        <v>17867.71</v>
      </c>
      <c r="U107" t="n">
        <v>0.72</v>
      </c>
      <c r="V107" t="n">
        <v>0.85</v>
      </c>
      <c r="W107" t="n">
        <v>20.71</v>
      </c>
      <c r="X107" t="n">
        <v>1.09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2.5552</v>
      </c>
      <c r="E108" t="n">
        <v>39.14</v>
      </c>
      <c r="F108" t="n">
        <v>35.72</v>
      </c>
      <c r="G108" t="n">
        <v>63.03</v>
      </c>
      <c r="H108" t="n">
        <v>0.9399999999999999</v>
      </c>
      <c r="I108" t="n">
        <v>34</v>
      </c>
      <c r="J108" t="n">
        <v>170.62</v>
      </c>
      <c r="K108" t="n">
        <v>50.28</v>
      </c>
      <c r="L108" t="n">
        <v>9</v>
      </c>
      <c r="M108" t="n">
        <v>32</v>
      </c>
      <c r="N108" t="n">
        <v>31.34</v>
      </c>
      <c r="O108" t="n">
        <v>21277.6</v>
      </c>
      <c r="P108" t="n">
        <v>411.39</v>
      </c>
      <c r="Q108" t="n">
        <v>1231.47</v>
      </c>
      <c r="R108" t="n">
        <v>127.51</v>
      </c>
      <c r="S108" t="n">
        <v>94.92</v>
      </c>
      <c r="T108" t="n">
        <v>15378.88</v>
      </c>
      <c r="U108" t="n">
        <v>0.74</v>
      </c>
      <c r="V108" t="n">
        <v>0.85</v>
      </c>
      <c r="W108" t="n">
        <v>20.7</v>
      </c>
      <c r="X108" t="n">
        <v>0.9399999999999999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2.5712</v>
      </c>
      <c r="E109" t="n">
        <v>38.89</v>
      </c>
      <c r="F109" t="n">
        <v>35.6</v>
      </c>
      <c r="G109" t="n">
        <v>71.2</v>
      </c>
      <c r="H109" t="n">
        <v>1.03</v>
      </c>
      <c r="I109" t="n">
        <v>30</v>
      </c>
      <c r="J109" t="n">
        <v>172.08</v>
      </c>
      <c r="K109" t="n">
        <v>50.28</v>
      </c>
      <c r="L109" t="n">
        <v>10</v>
      </c>
      <c r="M109" t="n">
        <v>28</v>
      </c>
      <c r="N109" t="n">
        <v>31.8</v>
      </c>
      <c r="O109" t="n">
        <v>21457.64</v>
      </c>
      <c r="P109" t="n">
        <v>404.57</v>
      </c>
      <c r="Q109" t="n">
        <v>1231.39</v>
      </c>
      <c r="R109" t="n">
        <v>123.79</v>
      </c>
      <c r="S109" t="n">
        <v>94.92</v>
      </c>
      <c r="T109" t="n">
        <v>13536.77</v>
      </c>
      <c r="U109" t="n">
        <v>0.77</v>
      </c>
      <c r="V109" t="n">
        <v>0.86</v>
      </c>
      <c r="W109" t="n">
        <v>20.69</v>
      </c>
      <c r="X109" t="n">
        <v>0.82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2.5829</v>
      </c>
      <c r="E110" t="n">
        <v>38.72</v>
      </c>
      <c r="F110" t="n">
        <v>35.52</v>
      </c>
      <c r="G110" t="n">
        <v>78.94</v>
      </c>
      <c r="H110" t="n">
        <v>1.12</v>
      </c>
      <c r="I110" t="n">
        <v>27</v>
      </c>
      <c r="J110" t="n">
        <v>173.55</v>
      </c>
      <c r="K110" t="n">
        <v>50.28</v>
      </c>
      <c r="L110" t="n">
        <v>11</v>
      </c>
      <c r="M110" t="n">
        <v>25</v>
      </c>
      <c r="N110" t="n">
        <v>32.27</v>
      </c>
      <c r="O110" t="n">
        <v>21638.31</v>
      </c>
      <c r="P110" t="n">
        <v>398.92</v>
      </c>
      <c r="Q110" t="n">
        <v>1231.28</v>
      </c>
      <c r="R110" t="n">
        <v>121.09</v>
      </c>
      <c r="S110" t="n">
        <v>94.92</v>
      </c>
      <c r="T110" t="n">
        <v>12203.92</v>
      </c>
      <c r="U110" t="n">
        <v>0.78</v>
      </c>
      <c r="V110" t="n">
        <v>0.86</v>
      </c>
      <c r="W110" t="n">
        <v>20.69</v>
      </c>
      <c r="X110" t="n">
        <v>0.74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2.5908</v>
      </c>
      <c r="E111" t="n">
        <v>38.6</v>
      </c>
      <c r="F111" t="n">
        <v>35.47</v>
      </c>
      <c r="G111" t="n">
        <v>85.12</v>
      </c>
      <c r="H111" t="n">
        <v>1.22</v>
      </c>
      <c r="I111" t="n">
        <v>25</v>
      </c>
      <c r="J111" t="n">
        <v>175.02</v>
      </c>
      <c r="K111" t="n">
        <v>50.28</v>
      </c>
      <c r="L111" t="n">
        <v>12</v>
      </c>
      <c r="M111" t="n">
        <v>23</v>
      </c>
      <c r="N111" t="n">
        <v>32.74</v>
      </c>
      <c r="O111" t="n">
        <v>21819.6</v>
      </c>
      <c r="P111" t="n">
        <v>392.93</v>
      </c>
      <c r="Q111" t="n">
        <v>1231.18</v>
      </c>
      <c r="R111" t="n">
        <v>119.46</v>
      </c>
      <c r="S111" t="n">
        <v>94.92</v>
      </c>
      <c r="T111" t="n">
        <v>11399.31</v>
      </c>
      <c r="U111" t="n">
        <v>0.79</v>
      </c>
      <c r="V111" t="n">
        <v>0.86</v>
      </c>
      <c r="W111" t="n">
        <v>20.68</v>
      </c>
      <c r="X111" t="n">
        <v>0.6899999999999999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2.5976</v>
      </c>
      <c r="E112" t="n">
        <v>38.5</v>
      </c>
      <c r="F112" t="n">
        <v>35.43</v>
      </c>
      <c r="G112" t="n">
        <v>92.43000000000001</v>
      </c>
      <c r="H112" t="n">
        <v>1.31</v>
      </c>
      <c r="I112" t="n">
        <v>23</v>
      </c>
      <c r="J112" t="n">
        <v>176.49</v>
      </c>
      <c r="K112" t="n">
        <v>50.28</v>
      </c>
      <c r="L112" t="n">
        <v>13</v>
      </c>
      <c r="M112" t="n">
        <v>21</v>
      </c>
      <c r="N112" t="n">
        <v>33.21</v>
      </c>
      <c r="O112" t="n">
        <v>22001.54</v>
      </c>
      <c r="P112" t="n">
        <v>387.19</v>
      </c>
      <c r="Q112" t="n">
        <v>1231.15</v>
      </c>
      <c r="R112" t="n">
        <v>118.56</v>
      </c>
      <c r="S112" t="n">
        <v>94.92</v>
      </c>
      <c r="T112" t="n">
        <v>10956.38</v>
      </c>
      <c r="U112" t="n">
        <v>0.8</v>
      </c>
      <c r="V112" t="n">
        <v>0.86</v>
      </c>
      <c r="W112" t="n">
        <v>20.68</v>
      </c>
      <c r="X112" t="n">
        <v>0.65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2.6073</v>
      </c>
      <c r="E113" t="n">
        <v>38.35</v>
      </c>
      <c r="F113" t="n">
        <v>35.35</v>
      </c>
      <c r="G113" t="n">
        <v>101.01</v>
      </c>
      <c r="H113" t="n">
        <v>1.4</v>
      </c>
      <c r="I113" t="n">
        <v>21</v>
      </c>
      <c r="J113" t="n">
        <v>177.97</v>
      </c>
      <c r="K113" t="n">
        <v>50.28</v>
      </c>
      <c r="L113" t="n">
        <v>14</v>
      </c>
      <c r="M113" t="n">
        <v>19</v>
      </c>
      <c r="N113" t="n">
        <v>33.69</v>
      </c>
      <c r="O113" t="n">
        <v>22184.13</v>
      </c>
      <c r="P113" t="n">
        <v>380.63</v>
      </c>
      <c r="Q113" t="n">
        <v>1231.19</v>
      </c>
      <c r="R113" t="n">
        <v>115.75</v>
      </c>
      <c r="S113" t="n">
        <v>94.92</v>
      </c>
      <c r="T113" t="n">
        <v>9561.76</v>
      </c>
      <c r="U113" t="n">
        <v>0.82</v>
      </c>
      <c r="V113" t="n">
        <v>0.86</v>
      </c>
      <c r="W113" t="n">
        <v>20.68</v>
      </c>
      <c r="X113" t="n">
        <v>0.58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2.6157</v>
      </c>
      <c r="E114" t="n">
        <v>38.23</v>
      </c>
      <c r="F114" t="n">
        <v>35.29</v>
      </c>
      <c r="G114" t="n">
        <v>111.46</v>
      </c>
      <c r="H114" t="n">
        <v>1.48</v>
      </c>
      <c r="I114" t="n">
        <v>19</v>
      </c>
      <c r="J114" t="n">
        <v>179.46</v>
      </c>
      <c r="K114" t="n">
        <v>50.28</v>
      </c>
      <c r="L114" t="n">
        <v>15</v>
      </c>
      <c r="M114" t="n">
        <v>17</v>
      </c>
      <c r="N114" t="n">
        <v>34.18</v>
      </c>
      <c r="O114" t="n">
        <v>22367.38</v>
      </c>
      <c r="P114" t="n">
        <v>373.99</v>
      </c>
      <c r="Q114" t="n">
        <v>1231.26</v>
      </c>
      <c r="R114" t="n">
        <v>113.96</v>
      </c>
      <c r="S114" t="n">
        <v>94.92</v>
      </c>
      <c r="T114" t="n">
        <v>8677.459999999999</v>
      </c>
      <c r="U114" t="n">
        <v>0.83</v>
      </c>
      <c r="V114" t="n">
        <v>0.86</v>
      </c>
      <c r="W114" t="n">
        <v>20.67</v>
      </c>
      <c r="X114" t="n">
        <v>0.52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2.6197</v>
      </c>
      <c r="E115" t="n">
        <v>38.17</v>
      </c>
      <c r="F115" t="n">
        <v>35.27</v>
      </c>
      <c r="G115" t="n">
        <v>117.56</v>
      </c>
      <c r="H115" t="n">
        <v>1.57</v>
      </c>
      <c r="I115" t="n">
        <v>18</v>
      </c>
      <c r="J115" t="n">
        <v>180.95</v>
      </c>
      <c r="K115" t="n">
        <v>50.28</v>
      </c>
      <c r="L115" t="n">
        <v>16</v>
      </c>
      <c r="M115" t="n">
        <v>14</v>
      </c>
      <c r="N115" t="n">
        <v>34.67</v>
      </c>
      <c r="O115" t="n">
        <v>22551.28</v>
      </c>
      <c r="P115" t="n">
        <v>369.09</v>
      </c>
      <c r="Q115" t="n">
        <v>1231.19</v>
      </c>
      <c r="R115" t="n">
        <v>112.83</v>
      </c>
      <c r="S115" t="n">
        <v>94.92</v>
      </c>
      <c r="T115" t="n">
        <v>8116.38</v>
      </c>
      <c r="U115" t="n">
        <v>0.84</v>
      </c>
      <c r="V115" t="n">
        <v>0.86</v>
      </c>
      <c r="W115" t="n">
        <v>20.68</v>
      </c>
      <c r="X115" t="n">
        <v>0.49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2.6234</v>
      </c>
      <c r="E116" t="n">
        <v>38.12</v>
      </c>
      <c r="F116" t="n">
        <v>35.25</v>
      </c>
      <c r="G116" t="n">
        <v>124.4</v>
      </c>
      <c r="H116" t="n">
        <v>1.65</v>
      </c>
      <c r="I116" t="n">
        <v>17</v>
      </c>
      <c r="J116" t="n">
        <v>182.45</v>
      </c>
      <c r="K116" t="n">
        <v>50.28</v>
      </c>
      <c r="L116" t="n">
        <v>17</v>
      </c>
      <c r="M116" t="n">
        <v>4</v>
      </c>
      <c r="N116" t="n">
        <v>35.17</v>
      </c>
      <c r="O116" t="n">
        <v>22735.98</v>
      </c>
      <c r="P116" t="n">
        <v>365.09</v>
      </c>
      <c r="Q116" t="n">
        <v>1231.13</v>
      </c>
      <c r="R116" t="n">
        <v>111.71</v>
      </c>
      <c r="S116" t="n">
        <v>94.92</v>
      </c>
      <c r="T116" t="n">
        <v>7562.02</v>
      </c>
      <c r="U116" t="n">
        <v>0.85</v>
      </c>
      <c r="V116" t="n">
        <v>0.86</v>
      </c>
      <c r="W116" t="n">
        <v>20.69</v>
      </c>
      <c r="X116" t="n">
        <v>0.47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2.6224</v>
      </c>
      <c r="E117" t="n">
        <v>38.13</v>
      </c>
      <c r="F117" t="n">
        <v>35.26</v>
      </c>
      <c r="G117" t="n">
        <v>124.45</v>
      </c>
      <c r="H117" t="n">
        <v>1.74</v>
      </c>
      <c r="I117" t="n">
        <v>17</v>
      </c>
      <c r="J117" t="n">
        <v>183.95</v>
      </c>
      <c r="K117" t="n">
        <v>50.28</v>
      </c>
      <c r="L117" t="n">
        <v>18</v>
      </c>
      <c r="M117" t="n">
        <v>0</v>
      </c>
      <c r="N117" t="n">
        <v>35.67</v>
      </c>
      <c r="O117" t="n">
        <v>22921.24</v>
      </c>
      <c r="P117" t="n">
        <v>366.71</v>
      </c>
      <c r="Q117" t="n">
        <v>1231.26</v>
      </c>
      <c r="R117" t="n">
        <v>112.18</v>
      </c>
      <c r="S117" t="n">
        <v>94.92</v>
      </c>
      <c r="T117" t="n">
        <v>7796.96</v>
      </c>
      <c r="U117" t="n">
        <v>0.85</v>
      </c>
      <c r="V117" t="n">
        <v>0.86</v>
      </c>
      <c r="W117" t="n">
        <v>20.69</v>
      </c>
      <c r="X117" t="n">
        <v>0.49</v>
      </c>
      <c r="Y117" t="n">
        <v>4</v>
      </c>
      <c r="Z117" t="n">
        <v>10</v>
      </c>
    </row>
    <row r="118">
      <c r="A118" t="n">
        <v>0</v>
      </c>
      <c r="B118" t="n">
        <v>35</v>
      </c>
      <c r="C118" t="inlineStr">
        <is>
          <t xml:space="preserve">CONCLUIDO	</t>
        </is>
      </c>
      <c r="D118" t="n">
        <v>2.0953</v>
      </c>
      <c r="E118" t="n">
        <v>47.73</v>
      </c>
      <c r="F118" t="n">
        <v>41.74</v>
      </c>
      <c r="G118" t="n">
        <v>10.52</v>
      </c>
      <c r="H118" t="n">
        <v>0.22</v>
      </c>
      <c r="I118" t="n">
        <v>238</v>
      </c>
      <c r="J118" t="n">
        <v>80.84</v>
      </c>
      <c r="K118" t="n">
        <v>35.1</v>
      </c>
      <c r="L118" t="n">
        <v>1</v>
      </c>
      <c r="M118" t="n">
        <v>236</v>
      </c>
      <c r="N118" t="n">
        <v>9.74</v>
      </c>
      <c r="O118" t="n">
        <v>10204.21</v>
      </c>
      <c r="P118" t="n">
        <v>329.47</v>
      </c>
      <c r="Q118" t="n">
        <v>1235.13</v>
      </c>
      <c r="R118" t="n">
        <v>322.23</v>
      </c>
      <c r="S118" t="n">
        <v>94.92</v>
      </c>
      <c r="T118" t="n">
        <v>111717.29</v>
      </c>
      <c r="U118" t="n">
        <v>0.29</v>
      </c>
      <c r="V118" t="n">
        <v>0.73</v>
      </c>
      <c r="W118" t="n">
        <v>21.03</v>
      </c>
      <c r="X118" t="n">
        <v>6.9</v>
      </c>
      <c r="Y118" t="n">
        <v>4</v>
      </c>
      <c r="Z118" t="n">
        <v>10</v>
      </c>
    </row>
    <row r="119">
      <c r="A119" t="n">
        <v>1</v>
      </c>
      <c r="B119" t="n">
        <v>35</v>
      </c>
      <c r="C119" t="inlineStr">
        <is>
          <t xml:space="preserve">CONCLUIDO	</t>
        </is>
      </c>
      <c r="D119" t="n">
        <v>2.409</v>
      </c>
      <c r="E119" t="n">
        <v>41.51</v>
      </c>
      <c r="F119" t="n">
        <v>37.81</v>
      </c>
      <c r="G119" t="n">
        <v>21.61</v>
      </c>
      <c r="H119" t="n">
        <v>0.43</v>
      </c>
      <c r="I119" t="n">
        <v>105</v>
      </c>
      <c r="J119" t="n">
        <v>82.04000000000001</v>
      </c>
      <c r="K119" t="n">
        <v>35.1</v>
      </c>
      <c r="L119" t="n">
        <v>2</v>
      </c>
      <c r="M119" t="n">
        <v>103</v>
      </c>
      <c r="N119" t="n">
        <v>9.94</v>
      </c>
      <c r="O119" t="n">
        <v>10352.53</v>
      </c>
      <c r="P119" t="n">
        <v>288.26</v>
      </c>
      <c r="Q119" t="n">
        <v>1232.61</v>
      </c>
      <c r="R119" t="n">
        <v>195.23</v>
      </c>
      <c r="S119" t="n">
        <v>94.92</v>
      </c>
      <c r="T119" t="n">
        <v>48881.49</v>
      </c>
      <c r="U119" t="n">
        <v>0.49</v>
      </c>
      <c r="V119" t="n">
        <v>0.8100000000000001</v>
      </c>
      <c r="W119" t="n">
        <v>20.81</v>
      </c>
      <c r="X119" t="n">
        <v>3.01</v>
      </c>
      <c r="Y119" t="n">
        <v>4</v>
      </c>
      <c r="Z119" t="n">
        <v>10</v>
      </c>
    </row>
    <row r="120">
      <c r="A120" t="n">
        <v>2</v>
      </c>
      <c r="B120" t="n">
        <v>35</v>
      </c>
      <c r="C120" t="inlineStr">
        <is>
          <t xml:space="preserve">CONCLUIDO	</t>
        </is>
      </c>
      <c r="D120" t="n">
        <v>2.524</v>
      </c>
      <c r="E120" t="n">
        <v>39.62</v>
      </c>
      <c r="F120" t="n">
        <v>36.61</v>
      </c>
      <c r="G120" t="n">
        <v>33.79</v>
      </c>
      <c r="H120" t="n">
        <v>0.63</v>
      </c>
      <c r="I120" t="n">
        <v>65</v>
      </c>
      <c r="J120" t="n">
        <v>83.25</v>
      </c>
      <c r="K120" t="n">
        <v>35.1</v>
      </c>
      <c r="L120" t="n">
        <v>3</v>
      </c>
      <c r="M120" t="n">
        <v>63</v>
      </c>
      <c r="N120" t="n">
        <v>10.15</v>
      </c>
      <c r="O120" t="n">
        <v>10501.19</v>
      </c>
      <c r="P120" t="n">
        <v>267.84</v>
      </c>
      <c r="Q120" t="n">
        <v>1232.03</v>
      </c>
      <c r="R120" t="n">
        <v>156.51</v>
      </c>
      <c r="S120" t="n">
        <v>94.92</v>
      </c>
      <c r="T120" t="n">
        <v>29724.57</v>
      </c>
      <c r="U120" t="n">
        <v>0.61</v>
      </c>
      <c r="V120" t="n">
        <v>0.83</v>
      </c>
      <c r="W120" t="n">
        <v>20.74</v>
      </c>
      <c r="X120" t="n">
        <v>1.82</v>
      </c>
      <c r="Y120" t="n">
        <v>4</v>
      </c>
      <c r="Z120" t="n">
        <v>10</v>
      </c>
    </row>
    <row r="121">
      <c r="A121" t="n">
        <v>3</v>
      </c>
      <c r="B121" t="n">
        <v>35</v>
      </c>
      <c r="C121" t="inlineStr">
        <is>
          <t xml:space="preserve">CONCLUIDO	</t>
        </is>
      </c>
      <c r="D121" t="n">
        <v>2.5794</v>
      </c>
      <c r="E121" t="n">
        <v>38.77</v>
      </c>
      <c r="F121" t="n">
        <v>36.09</v>
      </c>
      <c r="G121" t="n">
        <v>47.07</v>
      </c>
      <c r="H121" t="n">
        <v>0.83</v>
      </c>
      <c r="I121" t="n">
        <v>46</v>
      </c>
      <c r="J121" t="n">
        <v>84.45999999999999</v>
      </c>
      <c r="K121" t="n">
        <v>35.1</v>
      </c>
      <c r="L121" t="n">
        <v>4</v>
      </c>
      <c r="M121" t="n">
        <v>44</v>
      </c>
      <c r="N121" t="n">
        <v>10.36</v>
      </c>
      <c r="O121" t="n">
        <v>10650.22</v>
      </c>
      <c r="P121" t="n">
        <v>251.52</v>
      </c>
      <c r="Q121" t="n">
        <v>1231.8</v>
      </c>
      <c r="R121" t="n">
        <v>139.22</v>
      </c>
      <c r="S121" t="n">
        <v>94.92</v>
      </c>
      <c r="T121" t="n">
        <v>21175.11</v>
      </c>
      <c r="U121" t="n">
        <v>0.68</v>
      </c>
      <c r="V121" t="n">
        <v>0.84</v>
      </c>
      <c r="W121" t="n">
        <v>20.72</v>
      </c>
      <c r="X121" t="n">
        <v>1.3</v>
      </c>
      <c r="Y121" t="n">
        <v>4</v>
      </c>
      <c r="Z121" t="n">
        <v>10</v>
      </c>
    </row>
    <row r="122">
      <c r="A122" t="n">
        <v>4</v>
      </c>
      <c r="B122" t="n">
        <v>35</v>
      </c>
      <c r="C122" t="inlineStr">
        <is>
          <t xml:space="preserve">CONCLUIDO	</t>
        </is>
      </c>
      <c r="D122" t="n">
        <v>2.606</v>
      </c>
      <c r="E122" t="n">
        <v>38.37</v>
      </c>
      <c r="F122" t="n">
        <v>35.84</v>
      </c>
      <c r="G122" t="n">
        <v>58.13</v>
      </c>
      <c r="H122" t="n">
        <v>1.02</v>
      </c>
      <c r="I122" t="n">
        <v>37</v>
      </c>
      <c r="J122" t="n">
        <v>85.67</v>
      </c>
      <c r="K122" t="n">
        <v>35.1</v>
      </c>
      <c r="L122" t="n">
        <v>5</v>
      </c>
      <c r="M122" t="n">
        <v>9</v>
      </c>
      <c r="N122" t="n">
        <v>10.57</v>
      </c>
      <c r="O122" t="n">
        <v>10799.59</v>
      </c>
      <c r="P122" t="n">
        <v>240.28</v>
      </c>
      <c r="Q122" t="n">
        <v>1231.69</v>
      </c>
      <c r="R122" t="n">
        <v>130.32</v>
      </c>
      <c r="S122" t="n">
        <v>94.92</v>
      </c>
      <c r="T122" t="n">
        <v>16765.77</v>
      </c>
      <c r="U122" t="n">
        <v>0.73</v>
      </c>
      <c r="V122" t="n">
        <v>0.85</v>
      </c>
      <c r="W122" t="n">
        <v>20.74</v>
      </c>
      <c r="X122" t="n">
        <v>1.06</v>
      </c>
      <c r="Y122" t="n">
        <v>4</v>
      </c>
      <c r="Z122" t="n">
        <v>10</v>
      </c>
    </row>
    <row r="123">
      <c r="A123" t="n">
        <v>5</v>
      </c>
      <c r="B123" t="n">
        <v>35</v>
      </c>
      <c r="C123" t="inlineStr">
        <is>
          <t xml:space="preserve">CONCLUIDO	</t>
        </is>
      </c>
      <c r="D123" t="n">
        <v>2.6048</v>
      </c>
      <c r="E123" t="n">
        <v>38.39</v>
      </c>
      <c r="F123" t="n">
        <v>35.86</v>
      </c>
      <c r="G123" t="n">
        <v>58.15</v>
      </c>
      <c r="H123" t="n">
        <v>1.21</v>
      </c>
      <c r="I123" t="n">
        <v>37</v>
      </c>
      <c r="J123" t="n">
        <v>86.88</v>
      </c>
      <c r="K123" t="n">
        <v>35.1</v>
      </c>
      <c r="L123" t="n">
        <v>6</v>
      </c>
      <c r="M123" t="n">
        <v>0</v>
      </c>
      <c r="N123" t="n">
        <v>10.78</v>
      </c>
      <c r="O123" t="n">
        <v>10949.33</v>
      </c>
      <c r="P123" t="n">
        <v>242.69</v>
      </c>
      <c r="Q123" t="n">
        <v>1231.73</v>
      </c>
      <c r="R123" t="n">
        <v>130.73</v>
      </c>
      <c r="S123" t="n">
        <v>94.92</v>
      </c>
      <c r="T123" t="n">
        <v>16971.08</v>
      </c>
      <c r="U123" t="n">
        <v>0.73</v>
      </c>
      <c r="V123" t="n">
        <v>0.85</v>
      </c>
      <c r="W123" t="n">
        <v>20.75</v>
      </c>
      <c r="X123" t="n">
        <v>1.08</v>
      </c>
      <c r="Y123" t="n">
        <v>4</v>
      </c>
      <c r="Z123" t="n">
        <v>10</v>
      </c>
    </row>
    <row r="124">
      <c r="A124" t="n">
        <v>0</v>
      </c>
      <c r="B124" t="n">
        <v>50</v>
      </c>
      <c r="C124" t="inlineStr">
        <is>
          <t xml:space="preserve">CONCLUIDO	</t>
        </is>
      </c>
      <c r="D124" t="n">
        <v>1.9023</v>
      </c>
      <c r="E124" t="n">
        <v>52.57</v>
      </c>
      <c r="F124" t="n">
        <v>43.76</v>
      </c>
      <c r="G124" t="n">
        <v>8.609999999999999</v>
      </c>
      <c r="H124" t="n">
        <v>0.16</v>
      </c>
      <c r="I124" t="n">
        <v>305</v>
      </c>
      <c r="J124" t="n">
        <v>107.41</v>
      </c>
      <c r="K124" t="n">
        <v>41.65</v>
      </c>
      <c r="L124" t="n">
        <v>1</v>
      </c>
      <c r="M124" t="n">
        <v>303</v>
      </c>
      <c r="N124" t="n">
        <v>14.77</v>
      </c>
      <c r="O124" t="n">
        <v>13481.73</v>
      </c>
      <c r="P124" t="n">
        <v>422.33</v>
      </c>
      <c r="Q124" t="n">
        <v>1236.47</v>
      </c>
      <c r="R124" t="n">
        <v>387.55</v>
      </c>
      <c r="S124" t="n">
        <v>94.92</v>
      </c>
      <c r="T124" t="n">
        <v>144043.1</v>
      </c>
      <c r="U124" t="n">
        <v>0.24</v>
      </c>
      <c r="V124" t="n">
        <v>0.7</v>
      </c>
      <c r="W124" t="n">
        <v>21.14</v>
      </c>
      <c r="X124" t="n">
        <v>8.91</v>
      </c>
      <c r="Y124" t="n">
        <v>4</v>
      </c>
      <c r="Z124" t="n">
        <v>10</v>
      </c>
    </row>
    <row r="125">
      <c r="A125" t="n">
        <v>1</v>
      </c>
      <c r="B125" t="n">
        <v>50</v>
      </c>
      <c r="C125" t="inlineStr">
        <is>
          <t xml:space="preserve">CONCLUIDO	</t>
        </is>
      </c>
      <c r="D125" t="n">
        <v>2.2937</v>
      </c>
      <c r="E125" t="n">
        <v>43.6</v>
      </c>
      <c r="F125" t="n">
        <v>38.61</v>
      </c>
      <c r="G125" t="n">
        <v>17.42</v>
      </c>
      <c r="H125" t="n">
        <v>0.32</v>
      </c>
      <c r="I125" t="n">
        <v>133</v>
      </c>
      <c r="J125" t="n">
        <v>108.68</v>
      </c>
      <c r="K125" t="n">
        <v>41.65</v>
      </c>
      <c r="L125" t="n">
        <v>2</v>
      </c>
      <c r="M125" t="n">
        <v>131</v>
      </c>
      <c r="N125" t="n">
        <v>15.03</v>
      </c>
      <c r="O125" t="n">
        <v>13638.32</v>
      </c>
      <c r="P125" t="n">
        <v>365.98</v>
      </c>
      <c r="Q125" t="n">
        <v>1233.54</v>
      </c>
      <c r="R125" t="n">
        <v>220.89</v>
      </c>
      <c r="S125" t="n">
        <v>94.92</v>
      </c>
      <c r="T125" t="n">
        <v>61572.22</v>
      </c>
      <c r="U125" t="n">
        <v>0.43</v>
      </c>
      <c r="V125" t="n">
        <v>0.79</v>
      </c>
      <c r="W125" t="n">
        <v>20.86</v>
      </c>
      <c r="X125" t="n">
        <v>3.8</v>
      </c>
      <c r="Y125" t="n">
        <v>4</v>
      </c>
      <c r="Z125" t="n">
        <v>10</v>
      </c>
    </row>
    <row r="126">
      <c r="A126" t="n">
        <v>2</v>
      </c>
      <c r="B126" t="n">
        <v>50</v>
      </c>
      <c r="C126" t="inlineStr">
        <is>
          <t xml:space="preserve">CONCLUIDO	</t>
        </is>
      </c>
      <c r="D126" t="n">
        <v>2.4332</v>
      </c>
      <c r="E126" t="n">
        <v>41.1</v>
      </c>
      <c r="F126" t="n">
        <v>37.2</v>
      </c>
      <c r="G126" t="n">
        <v>26.57</v>
      </c>
      <c r="H126" t="n">
        <v>0.48</v>
      </c>
      <c r="I126" t="n">
        <v>84</v>
      </c>
      <c r="J126" t="n">
        <v>109.96</v>
      </c>
      <c r="K126" t="n">
        <v>41.65</v>
      </c>
      <c r="L126" t="n">
        <v>3</v>
      </c>
      <c r="M126" t="n">
        <v>82</v>
      </c>
      <c r="N126" t="n">
        <v>15.31</v>
      </c>
      <c r="O126" t="n">
        <v>13795.21</v>
      </c>
      <c r="P126" t="n">
        <v>345.07</v>
      </c>
      <c r="Q126" t="n">
        <v>1232.2</v>
      </c>
      <c r="R126" t="n">
        <v>175.51</v>
      </c>
      <c r="S126" t="n">
        <v>94.92</v>
      </c>
      <c r="T126" t="n">
        <v>39130.09</v>
      </c>
      <c r="U126" t="n">
        <v>0.54</v>
      </c>
      <c r="V126" t="n">
        <v>0.82</v>
      </c>
      <c r="W126" t="n">
        <v>20.78</v>
      </c>
      <c r="X126" t="n">
        <v>2.4</v>
      </c>
      <c r="Y126" t="n">
        <v>4</v>
      </c>
      <c r="Z126" t="n">
        <v>10</v>
      </c>
    </row>
    <row r="127">
      <c r="A127" t="n">
        <v>3</v>
      </c>
      <c r="B127" t="n">
        <v>50</v>
      </c>
      <c r="C127" t="inlineStr">
        <is>
          <t xml:space="preserve">CONCLUIDO	</t>
        </is>
      </c>
      <c r="D127" t="n">
        <v>2.5057</v>
      </c>
      <c r="E127" t="n">
        <v>39.91</v>
      </c>
      <c r="F127" t="n">
        <v>36.52</v>
      </c>
      <c r="G127" t="n">
        <v>35.92</v>
      </c>
      <c r="H127" t="n">
        <v>0.63</v>
      </c>
      <c r="I127" t="n">
        <v>61</v>
      </c>
      <c r="J127" t="n">
        <v>111.23</v>
      </c>
      <c r="K127" t="n">
        <v>41.65</v>
      </c>
      <c r="L127" t="n">
        <v>4</v>
      </c>
      <c r="M127" t="n">
        <v>59</v>
      </c>
      <c r="N127" t="n">
        <v>15.58</v>
      </c>
      <c r="O127" t="n">
        <v>13952.52</v>
      </c>
      <c r="P127" t="n">
        <v>330.61</v>
      </c>
      <c r="Q127" t="n">
        <v>1231.99</v>
      </c>
      <c r="R127" t="n">
        <v>153</v>
      </c>
      <c r="S127" t="n">
        <v>94.92</v>
      </c>
      <c r="T127" t="n">
        <v>27988.58</v>
      </c>
      <c r="U127" t="n">
        <v>0.62</v>
      </c>
      <c r="V127" t="n">
        <v>0.83</v>
      </c>
      <c r="W127" t="n">
        <v>20.75</v>
      </c>
      <c r="X127" t="n">
        <v>1.73</v>
      </c>
      <c r="Y127" t="n">
        <v>4</v>
      </c>
      <c r="Z127" t="n">
        <v>10</v>
      </c>
    </row>
    <row r="128">
      <c r="A128" t="n">
        <v>4</v>
      </c>
      <c r="B128" t="n">
        <v>50</v>
      </c>
      <c r="C128" t="inlineStr">
        <is>
          <t xml:space="preserve">CONCLUIDO	</t>
        </is>
      </c>
      <c r="D128" t="n">
        <v>2.5524</v>
      </c>
      <c r="E128" t="n">
        <v>39.18</v>
      </c>
      <c r="F128" t="n">
        <v>36.1</v>
      </c>
      <c r="G128" t="n">
        <v>46.08</v>
      </c>
      <c r="H128" t="n">
        <v>0.78</v>
      </c>
      <c r="I128" t="n">
        <v>47</v>
      </c>
      <c r="J128" t="n">
        <v>112.51</v>
      </c>
      <c r="K128" t="n">
        <v>41.65</v>
      </c>
      <c r="L128" t="n">
        <v>5</v>
      </c>
      <c r="M128" t="n">
        <v>45</v>
      </c>
      <c r="N128" t="n">
        <v>15.86</v>
      </c>
      <c r="O128" t="n">
        <v>14110.24</v>
      </c>
      <c r="P128" t="n">
        <v>318.69</v>
      </c>
      <c r="Q128" t="n">
        <v>1231.69</v>
      </c>
      <c r="R128" t="n">
        <v>139.71</v>
      </c>
      <c r="S128" t="n">
        <v>94.92</v>
      </c>
      <c r="T128" t="n">
        <v>21412.5</v>
      </c>
      <c r="U128" t="n">
        <v>0.68</v>
      </c>
      <c r="V128" t="n">
        <v>0.84</v>
      </c>
      <c r="W128" t="n">
        <v>20.72</v>
      </c>
      <c r="X128" t="n">
        <v>1.31</v>
      </c>
      <c r="Y128" t="n">
        <v>4</v>
      </c>
      <c r="Z128" t="n">
        <v>10</v>
      </c>
    </row>
    <row r="129">
      <c r="A129" t="n">
        <v>5</v>
      </c>
      <c r="B129" t="n">
        <v>50</v>
      </c>
      <c r="C129" t="inlineStr">
        <is>
          <t xml:space="preserve">CONCLUIDO	</t>
        </is>
      </c>
      <c r="D129" t="n">
        <v>2.5836</v>
      </c>
      <c r="E129" t="n">
        <v>38.71</v>
      </c>
      <c r="F129" t="n">
        <v>35.83</v>
      </c>
      <c r="G129" t="n">
        <v>56.57</v>
      </c>
      <c r="H129" t="n">
        <v>0.93</v>
      </c>
      <c r="I129" t="n">
        <v>38</v>
      </c>
      <c r="J129" t="n">
        <v>113.79</v>
      </c>
      <c r="K129" t="n">
        <v>41.65</v>
      </c>
      <c r="L129" t="n">
        <v>6</v>
      </c>
      <c r="M129" t="n">
        <v>36</v>
      </c>
      <c r="N129" t="n">
        <v>16.14</v>
      </c>
      <c r="O129" t="n">
        <v>14268.39</v>
      </c>
      <c r="P129" t="n">
        <v>307.22</v>
      </c>
      <c r="Q129" t="n">
        <v>1231.47</v>
      </c>
      <c r="R129" t="n">
        <v>130.85</v>
      </c>
      <c r="S129" t="n">
        <v>94.92</v>
      </c>
      <c r="T129" t="n">
        <v>17027.08</v>
      </c>
      <c r="U129" t="n">
        <v>0.73</v>
      </c>
      <c r="V129" t="n">
        <v>0.85</v>
      </c>
      <c r="W129" t="n">
        <v>20.71</v>
      </c>
      <c r="X129" t="n">
        <v>1.04</v>
      </c>
      <c r="Y129" t="n">
        <v>4</v>
      </c>
      <c r="Z129" t="n">
        <v>10</v>
      </c>
    </row>
    <row r="130">
      <c r="A130" t="n">
        <v>6</v>
      </c>
      <c r="B130" t="n">
        <v>50</v>
      </c>
      <c r="C130" t="inlineStr">
        <is>
          <t xml:space="preserve">CONCLUIDO	</t>
        </is>
      </c>
      <c r="D130" t="n">
        <v>2.603</v>
      </c>
      <c r="E130" t="n">
        <v>38.42</v>
      </c>
      <c r="F130" t="n">
        <v>35.67</v>
      </c>
      <c r="G130" t="n">
        <v>66.88</v>
      </c>
      <c r="H130" t="n">
        <v>1.07</v>
      </c>
      <c r="I130" t="n">
        <v>32</v>
      </c>
      <c r="J130" t="n">
        <v>115.08</v>
      </c>
      <c r="K130" t="n">
        <v>41.65</v>
      </c>
      <c r="L130" t="n">
        <v>7</v>
      </c>
      <c r="M130" t="n">
        <v>30</v>
      </c>
      <c r="N130" t="n">
        <v>16.43</v>
      </c>
      <c r="O130" t="n">
        <v>14426.96</v>
      </c>
      <c r="P130" t="n">
        <v>296.86</v>
      </c>
      <c r="Q130" t="n">
        <v>1231.31</v>
      </c>
      <c r="R130" t="n">
        <v>125.93</v>
      </c>
      <c r="S130" t="n">
        <v>94.92</v>
      </c>
      <c r="T130" t="n">
        <v>14597.53</v>
      </c>
      <c r="U130" t="n">
        <v>0.75</v>
      </c>
      <c r="V130" t="n">
        <v>0.85</v>
      </c>
      <c r="W130" t="n">
        <v>20.7</v>
      </c>
      <c r="X130" t="n">
        <v>0.89</v>
      </c>
      <c r="Y130" t="n">
        <v>4</v>
      </c>
      <c r="Z130" t="n">
        <v>10</v>
      </c>
    </row>
    <row r="131">
      <c r="A131" t="n">
        <v>7</v>
      </c>
      <c r="B131" t="n">
        <v>50</v>
      </c>
      <c r="C131" t="inlineStr">
        <is>
          <t xml:space="preserve">CONCLUIDO	</t>
        </is>
      </c>
      <c r="D131" t="n">
        <v>2.6207</v>
      </c>
      <c r="E131" t="n">
        <v>38.16</v>
      </c>
      <c r="F131" t="n">
        <v>35.52</v>
      </c>
      <c r="G131" t="n">
        <v>78.94</v>
      </c>
      <c r="H131" t="n">
        <v>1.21</v>
      </c>
      <c r="I131" t="n">
        <v>27</v>
      </c>
      <c r="J131" t="n">
        <v>116.37</v>
      </c>
      <c r="K131" t="n">
        <v>41.65</v>
      </c>
      <c r="L131" t="n">
        <v>8</v>
      </c>
      <c r="M131" t="n">
        <v>20</v>
      </c>
      <c r="N131" t="n">
        <v>16.72</v>
      </c>
      <c r="O131" t="n">
        <v>14585.96</v>
      </c>
      <c r="P131" t="n">
        <v>286.53</v>
      </c>
      <c r="Q131" t="n">
        <v>1231.2</v>
      </c>
      <c r="R131" t="n">
        <v>121.09</v>
      </c>
      <c r="S131" t="n">
        <v>94.92</v>
      </c>
      <c r="T131" t="n">
        <v>12201.83</v>
      </c>
      <c r="U131" t="n">
        <v>0.78</v>
      </c>
      <c r="V131" t="n">
        <v>0.86</v>
      </c>
      <c r="W131" t="n">
        <v>20.69</v>
      </c>
      <c r="X131" t="n">
        <v>0.74</v>
      </c>
      <c r="Y131" t="n">
        <v>4</v>
      </c>
      <c r="Z131" t="n">
        <v>10</v>
      </c>
    </row>
    <row r="132">
      <c r="A132" t="n">
        <v>8</v>
      </c>
      <c r="B132" t="n">
        <v>50</v>
      </c>
      <c r="C132" t="inlineStr">
        <is>
          <t xml:space="preserve">CONCLUIDO	</t>
        </is>
      </c>
      <c r="D132" t="n">
        <v>2.6224</v>
      </c>
      <c r="E132" t="n">
        <v>38.13</v>
      </c>
      <c r="F132" t="n">
        <v>35.52</v>
      </c>
      <c r="G132" t="n">
        <v>81.97</v>
      </c>
      <c r="H132" t="n">
        <v>1.35</v>
      </c>
      <c r="I132" t="n">
        <v>26</v>
      </c>
      <c r="J132" t="n">
        <v>117.66</v>
      </c>
      <c r="K132" t="n">
        <v>41.65</v>
      </c>
      <c r="L132" t="n">
        <v>9</v>
      </c>
      <c r="M132" t="n">
        <v>0</v>
      </c>
      <c r="N132" t="n">
        <v>17.01</v>
      </c>
      <c r="O132" t="n">
        <v>14745.39</v>
      </c>
      <c r="P132" t="n">
        <v>286.12</v>
      </c>
      <c r="Q132" t="n">
        <v>1231.51</v>
      </c>
      <c r="R132" t="n">
        <v>120.24</v>
      </c>
      <c r="S132" t="n">
        <v>94.92</v>
      </c>
      <c r="T132" t="n">
        <v>11781.48</v>
      </c>
      <c r="U132" t="n">
        <v>0.79</v>
      </c>
      <c r="V132" t="n">
        <v>0.86</v>
      </c>
      <c r="W132" t="n">
        <v>20.71</v>
      </c>
      <c r="X132" t="n">
        <v>0.74</v>
      </c>
      <c r="Y132" t="n">
        <v>4</v>
      </c>
      <c r="Z132" t="n">
        <v>10</v>
      </c>
    </row>
    <row r="133">
      <c r="A133" t="n">
        <v>0</v>
      </c>
      <c r="B133" t="n">
        <v>25</v>
      </c>
      <c r="C133" t="inlineStr">
        <is>
          <t xml:space="preserve">CONCLUIDO	</t>
        </is>
      </c>
      <c r="D133" t="n">
        <v>2.2411</v>
      </c>
      <c r="E133" t="n">
        <v>44.62</v>
      </c>
      <c r="F133" t="n">
        <v>40.23</v>
      </c>
      <c r="G133" t="n">
        <v>12.91</v>
      </c>
      <c r="H133" t="n">
        <v>0.28</v>
      </c>
      <c r="I133" t="n">
        <v>187</v>
      </c>
      <c r="J133" t="n">
        <v>61.76</v>
      </c>
      <c r="K133" t="n">
        <v>28.92</v>
      </c>
      <c r="L133" t="n">
        <v>1</v>
      </c>
      <c r="M133" t="n">
        <v>185</v>
      </c>
      <c r="N133" t="n">
        <v>6.84</v>
      </c>
      <c r="O133" t="n">
        <v>7851.41</v>
      </c>
      <c r="P133" t="n">
        <v>258.2</v>
      </c>
      <c r="Q133" t="n">
        <v>1234.39</v>
      </c>
      <c r="R133" t="n">
        <v>272.78</v>
      </c>
      <c r="S133" t="n">
        <v>94.92</v>
      </c>
      <c r="T133" t="n">
        <v>87248.38</v>
      </c>
      <c r="U133" t="n">
        <v>0.35</v>
      </c>
      <c r="V133" t="n">
        <v>0.76</v>
      </c>
      <c r="W133" t="n">
        <v>20.97</v>
      </c>
      <c r="X133" t="n">
        <v>5.41</v>
      </c>
      <c r="Y133" t="n">
        <v>4</v>
      </c>
      <c r="Z133" t="n">
        <v>10</v>
      </c>
    </row>
    <row r="134">
      <c r="A134" t="n">
        <v>1</v>
      </c>
      <c r="B134" t="n">
        <v>25</v>
      </c>
      <c r="C134" t="inlineStr">
        <is>
          <t xml:space="preserve">CONCLUIDO	</t>
        </is>
      </c>
      <c r="D134" t="n">
        <v>2.5009</v>
      </c>
      <c r="E134" t="n">
        <v>39.98</v>
      </c>
      <c r="F134" t="n">
        <v>37.06</v>
      </c>
      <c r="G134" t="n">
        <v>27.45</v>
      </c>
      <c r="H134" t="n">
        <v>0.55</v>
      </c>
      <c r="I134" t="n">
        <v>81</v>
      </c>
      <c r="J134" t="n">
        <v>62.92</v>
      </c>
      <c r="K134" t="n">
        <v>28.92</v>
      </c>
      <c r="L134" t="n">
        <v>2</v>
      </c>
      <c r="M134" t="n">
        <v>79</v>
      </c>
      <c r="N134" t="n">
        <v>7</v>
      </c>
      <c r="O134" t="n">
        <v>7994.37</v>
      </c>
      <c r="P134" t="n">
        <v>223.13</v>
      </c>
      <c r="Q134" t="n">
        <v>1232.31</v>
      </c>
      <c r="R134" t="n">
        <v>171.41</v>
      </c>
      <c r="S134" t="n">
        <v>94.92</v>
      </c>
      <c r="T134" t="n">
        <v>37091.59</v>
      </c>
      <c r="U134" t="n">
        <v>0.55</v>
      </c>
      <c r="V134" t="n">
        <v>0.82</v>
      </c>
      <c r="W134" t="n">
        <v>20.76</v>
      </c>
      <c r="X134" t="n">
        <v>2.27</v>
      </c>
      <c r="Y134" t="n">
        <v>4</v>
      </c>
      <c r="Z134" t="n">
        <v>10</v>
      </c>
    </row>
    <row r="135">
      <c r="A135" t="n">
        <v>2</v>
      </c>
      <c r="B135" t="n">
        <v>25</v>
      </c>
      <c r="C135" t="inlineStr">
        <is>
          <t xml:space="preserve">CONCLUIDO	</t>
        </is>
      </c>
      <c r="D135" t="n">
        <v>2.5768</v>
      </c>
      <c r="E135" t="n">
        <v>38.81</v>
      </c>
      <c r="F135" t="n">
        <v>36.29</v>
      </c>
      <c r="G135" t="n">
        <v>41.87</v>
      </c>
      <c r="H135" t="n">
        <v>0.8100000000000001</v>
      </c>
      <c r="I135" t="n">
        <v>52</v>
      </c>
      <c r="J135" t="n">
        <v>64.08</v>
      </c>
      <c r="K135" t="n">
        <v>28.92</v>
      </c>
      <c r="L135" t="n">
        <v>3</v>
      </c>
      <c r="M135" t="n">
        <v>16</v>
      </c>
      <c r="N135" t="n">
        <v>7.16</v>
      </c>
      <c r="O135" t="n">
        <v>8137.65</v>
      </c>
      <c r="P135" t="n">
        <v>203.19</v>
      </c>
      <c r="Q135" t="n">
        <v>1232.15</v>
      </c>
      <c r="R135" t="n">
        <v>144.53</v>
      </c>
      <c r="S135" t="n">
        <v>94.92</v>
      </c>
      <c r="T135" t="n">
        <v>23795.91</v>
      </c>
      <c r="U135" t="n">
        <v>0.66</v>
      </c>
      <c r="V135" t="n">
        <v>0.84</v>
      </c>
      <c r="W135" t="n">
        <v>20.78</v>
      </c>
      <c r="X135" t="n">
        <v>1.5</v>
      </c>
      <c r="Y135" t="n">
        <v>4</v>
      </c>
      <c r="Z135" t="n">
        <v>10</v>
      </c>
    </row>
    <row r="136">
      <c r="A136" t="n">
        <v>3</v>
      </c>
      <c r="B136" t="n">
        <v>25</v>
      </c>
      <c r="C136" t="inlineStr">
        <is>
          <t xml:space="preserve">CONCLUIDO	</t>
        </is>
      </c>
      <c r="D136" t="n">
        <v>2.5774</v>
      </c>
      <c r="E136" t="n">
        <v>38.8</v>
      </c>
      <c r="F136" t="n">
        <v>36.29</v>
      </c>
      <c r="G136" t="n">
        <v>42.7</v>
      </c>
      <c r="H136" t="n">
        <v>1.07</v>
      </c>
      <c r="I136" t="n">
        <v>51</v>
      </c>
      <c r="J136" t="n">
        <v>65.25</v>
      </c>
      <c r="K136" t="n">
        <v>28.92</v>
      </c>
      <c r="L136" t="n">
        <v>4</v>
      </c>
      <c r="M136" t="n">
        <v>0</v>
      </c>
      <c r="N136" t="n">
        <v>7.33</v>
      </c>
      <c r="O136" t="n">
        <v>8281.25</v>
      </c>
      <c r="P136" t="n">
        <v>205.99</v>
      </c>
      <c r="Q136" t="n">
        <v>1232.23</v>
      </c>
      <c r="R136" t="n">
        <v>144.01</v>
      </c>
      <c r="S136" t="n">
        <v>94.92</v>
      </c>
      <c r="T136" t="n">
        <v>23541.23</v>
      </c>
      <c r="U136" t="n">
        <v>0.66</v>
      </c>
      <c r="V136" t="n">
        <v>0.84</v>
      </c>
      <c r="W136" t="n">
        <v>20.79</v>
      </c>
      <c r="X136" t="n">
        <v>1.51</v>
      </c>
      <c r="Y136" t="n">
        <v>4</v>
      </c>
      <c r="Z136" t="n">
        <v>10</v>
      </c>
    </row>
    <row r="137">
      <c r="A137" t="n">
        <v>0</v>
      </c>
      <c r="B137" t="n">
        <v>85</v>
      </c>
      <c r="C137" t="inlineStr">
        <is>
          <t xml:space="preserve">CONCLUIDO	</t>
        </is>
      </c>
      <c r="D137" t="n">
        <v>1.5167</v>
      </c>
      <c r="E137" t="n">
        <v>65.93000000000001</v>
      </c>
      <c r="F137" t="n">
        <v>48.24</v>
      </c>
      <c r="G137" t="n">
        <v>6.4</v>
      </c>
      <c r="H137" t="n">
        <v>0.11</v>
      </c>
      <c r="I137" t="n">
        <v>452</v>
      </c>
      <c r="J137" t="n">
        <v>167.88</v>
      </c>
      <c r="K137" t="n">
        <v>51.39</v>
      </c>
      <c r="L137" t="n">
        <v>1</v>
      </c>
      <c r="M137" t="n">
        <v>450</v>
      </c>
      <c r="N137" t="n">
        <v>30.49</v>
      </c>
      <c r="O137" t="n">
        <v>20939.59</v>
      </c>
      <c r="P137" t="n">
        <v>625.09</v>
      </c>
      <c r="Q137" t="n">
        <v>1239.51</v>
      </c>
      <c r="R137" t="n">
        <v>535.09</v>
      </c>
      <c r="S137" t="n">
        <v>94.92</v>
      </c>
      <c r="T137" t="n">
        <v>217077.99</v>
      </c>
      <c r="U137" t="n">
        <v>0.18</v>
      </c>
      <c r="V137" t="n">
        <v>0.63</v>
      </c>
      <c r="W137" t="n">
        <v>21.34</v>
      </c>
      <c r="X137" t="n">
        <v>13.36</v>
      </c>
      <c r="Y137" t="n">
        <v>4</v>
      </c>
      <c r="Z137" t="n">
        <v>10</v>
      </c>
    </row>
    <row r="138">
      <c r="A138" t="n">
        <v>1</v>
      </c>
      <c r="B138" t="n">
        <v>85</v>
      </c>
      <c r="C138" t="inlineStr">
        <is>
          <t xml:space="preserve">CONCLUIDO	</t>
        </is>
      </c>
      <c r="D138" t="n">
        <v>2.0399</v>
      </c>
      <c r="E138" t="n">
        <v>49.02</v>
      </c>
      <c r="F138" t="n">
        <v>40.28</v>
      </c>
      <c r="G138" t="n">
        <v>12.85</v>
      </c>
      <c r="H138" t="n">
        <v>0.21</v>
      </c>
      <c r="I138" t="n">
        <v>188</v>
      </c>
      <c r="J138" t="n">
        <v>169.33</v>
      </c>
      <c r="K138" t="n">
        <v>51.39</v>
      </c>
      <c r="L138" t="n">
        <v>2</v>
      </c>
      <c r="M138" t="n">
        <v>186</v>
      </c>
      <c r="N138" t="n">
        <v>30.94</v>
      </c>
      <c r="O138" t="n">
        <v>21118.46</v>
      </c>
      <c r="P138" t="n">
        <v>519.33</v>
      </c>
      <c r="Q138" t="n">
        <v>1234.48</v>
      </c>
      <c r="R138" t="n">
        <v>274.81</v>
      </c>
      <c r="S138" t="n">
        <v>94.92</v>
      </c>
      <c r="T138" t="n">
        <v>88255.42999999999</v>
      </c>
      <c r="U138" t="n">
        <v>0.35</v>
      </c>
      <c r="V138" t="n">
        <v>0.76</v>
      </c>
      <c r="W138" t="n">
        <v>20.95</v>
      </c>
      <c r="X138" t="n">
        <v>5.46</v>
      </c>
      <c r="Y138" t="n">
        <v>4</v>
      </c>
      <c r="Z138" t="n">
        <v>10</v>
      </c>
    </row>
    <row r="139">
      <c r="A139" t="n">
        <v>2</v>
      </c>
      <c r="B139" t="n">
        <v>85</v>
      </c>
      <c r="C139" t="inlineStr">
        <is>
          <t xml:space="preserve">CONCLUIDO	</t>
        </is>
      </c>
      <c r="D139" t="n">
        <v>2.2447</v>
      </c>
      <c r="E139" t="n">
        <v>44.55</v>
      </c>
      <c r="F139" t="n">
        <v>38.18</v>
      </c>
      <c r="G139" t="n">
        <v>19.41</v>
      </c>
      <c r="H139" t="n">
        <v>0.31</v>
      </c>
      <c r="I139" t="n">
        <v>118</v>
      </c>
      <c r="J139" t="n">
        <v>170.79</v>
      </c>
      <c r="K139" t="n">
        <v>51.39</v>
      </c>
      <c r="L139" t="n">
        <v>3</v>
      </c>
      <c r="M139" t="n">
        <v>116</v>
      </c>
      <c r="N139" t="n">
        <v>31.4</v>
      </c>
      <c r="O139" t="n">
        <v>21297.94</v>
      </c>
      <c r="P139" t="n">
        <v>488.38</v>
      </c>
      <c r="Q139" t="n">
        <v>1232.88</v>
      </c>
      <c r="R139" t="n">
        <v>206.59</v>
      </c>
      <c r="S139" t="n">
        <v>94.92</v>
      </c>
      <c r="T139" t="n">
        <v>54497.1</v>
      </c>
      <c r="U139" t="n">
        <v>0.46</v>
      </c>
      <c r="V139" t="n">
        <v>0.8</v>
      </c>
      <c r="W139" t="n">
        <v>20.85</v>
      </c>
      <c r="X139" t="n">
        <v>3.38</v>
      </c>
      <c r="Y139" t="n">
        <v>4</v>
      </c>
      <c r="Z139" t="n">
        <v>10</v>
      </c>
    </row>
    <row r="140">
      <c r="A140" t="n">
        <v>3</v>
      </c>
      <c r="B140" t="n">
        <v>85</v>
      </c>
      <c r="C140" t="inlineStr">
        <is>
          <t xml:space="preserve">CONCLUIDO	</t>
        </is>
      </c>
      <c r="D140" t="n">
        <v>2.3514</v>
      </c>
      <c r="E140" t="n">
        <v>42.53</v>
      </c>
      <c r="F140" t="n">
        <v>37.24</v>
      </c>
      <c r="G140" t="n">
        <v>25.98</v>
      </c>
      <c r="H140" t="n">
        <v>0.41</v>
      </c>
      <c r="I140" t="n">
        <v>86</v>
      </c>
      <c r="J140" t="n">
        <v>172.25</v>
      </c>
      <c r="K140" t="n">
        <v>51.39</v>
      </c>
      <c r="L140" t="n">
        <v>4</v>
      </c>
      <c r="M140" t="n">
        <v>84</v>
      </c>
      <c r="N140" t="n">
        <v>31.86</v>
      </c>
      <c r="O140" t="n">
        <v>21478.05</v>
      </c>
      <c r="P140" t="n">
        <v>472.02</v>
      </c>
      <c r="Q140" t="n">
        <v>1232.1</v>
      </c>
      <c r="R140" t="n">
        <v>176.57</v>
      </c>
      <c r="S140" t="n">
        <v>94.92</v>
      </c>
      <c r="T140" t="n">
        <v>39648.72</v>
      </c>
      <c r="U140" t="n">
        <v>0.54</v>
      </c>
      <c r="V140" t="n">
        <v>0.82</v>
      </c>
      <c r="W140" t="n">
        <v>20.79</v>
      </c>
      <c r="X140" t="n">
        <v>2.45</v>
      </c>
      <c r="Y140" t="n">
        <v>4</v>
      </c>
      <c r="Z140" t="n">
        <v>10</v>
      </c>
    </row>
    <row r="141">
      <c r="A141" t="n">
        <v>4</v>
      </c>
      <c r="B141" t="n">
        <v>85</v>
      </c>
      <c r="C141" t="inlineStr">
        <is>
          <t xml:space="preserve">CONCLUIDO	</t>
        </is>
      </c>
      <c r="D141" t="n">
        <v>2.4191</v>
      </c>
      <c r="E141" t="n">
        <v>41.34</v>
      </c>
      <c r="F141" t="n">
        <v>36.69</v>
      </c>
      <c r="G141" t="n">
        <v>32.86</v>
      </c>
      <c r="H141" t="n">
        <v>0.51</v>
      </c>
      <c r="I141" t="n">
        <v>67</v>
      </c>
      <c r="J141" t="n">
        <v>173.71</v>
      </c>
      <c r="K141" t="n">
        <v>51.39</v>
      </c>
      <c r="L141" t="n">
        <v>5</v>
      </c>
      <c r="M141" t="n">
        <v>65</v>
      </c>
      <c r="N141" t="n">
        <v>32.32</v>
      </c>
      <c r="O141" t="n">
        <v>21658.78</v>
      </c>
      <c r="P141" t="n">
        <v>460.8</v>
      </c>
      <c r="Q141" t="n">
        <v>1232.06</v>
      </c>
      <c r="R141" t="n">
        <v>158.81</v>
      </c>
      <c r="S141" t="n">
        <v>94.92</v>
      </c>
      <c r="T141" t="n">
        <v>30862.9</v>
      </c>
      <c r="U141" t="n">
        <v>0.6</v>
      </c>
      <c r="V141" t="n">
        <v>0.83</v>
      </c>
      <c r="W141" t="n">
        <v>20.76</v>
      </c>
      <c r="X141" t="n">
        <v>1.91</v>
      </c>
      <c r="Y141" t="n">
        <v>4</v>
      </c>
      <c r="Z141" t="n">
        <v>10</v>
      </c>
    </row>
    <row r="142">
      <c r="A142" t="n">
        <v>5</v>
      </c>
      <c r="B142" t="n">
        <v>85</v>
      </c>
      <c r="C142" t="inlineStr">
        <is>
          <t xml:space="preserve">CONCLUIDO	</t>
        </is>
      </c>
      <c r="D142" t="n">
        <v>2.4655</v>
      </c>
      <c r="E142" t="n">
        <v>40.56</v>
      </c>
      <c r="F142" t="n">
        <v>36.32</v>
      </c>
      <c r="G142" t="n">
        <v>39.63</v>
      </c>
      <c r="H142" t="n">
        <v>0.61</v>
      </c>
      <c r="I142" t="n">
        <v>55</v>
      </c>
      <c r="J142" t="n">
        <v>175.18</v>
      </c>
      <c r="K142" t="n">
        <v>51.39</v>
      </c>
      <c r="L142" t="n">
        <v>6</v>
      </c>
      <c r="M142" t="n">
        <v>53</v>
      </c>
      <c r="N142" t="n">
        <v>32.79</v>
      </c>
      <c r="O142" t="n">
        <v>21840.16</v>
      </c>
      <c r="P142" t="n">
        <v>451.65</v>
      </c>
      <c r="Q142" t="n">
        <v>1231.65</v>
      </c>
      <c r="R142" t="n">
        <v>147.28</v>
      </c>
      <c r="S142" t="n">
        <v>94.92</v>
      </c>
      <c r="T142" t="n">
        <v>25158.95</v>
      </c>
      <c r="U142" t="n">
        <v>0.64</v>
      </c>
      <c r="V142" t="n">
        <v>0.84</v>
      </c>
      <c r="W142" t="n">
        <v>20.73</v>
      </c>
      <c r="X142" t="n">
        <v>1.54</v>
      </c>
      <c r="Y142" t="n">
        <v>4</v>
      </c>
      <c r="Z142" t="n">
        <v>10</v>
      </c>
    </row>
    <row r="143">
      <c r="A143" t="n">
        <v>6</v>
      </c>
      <c r="B143" t="n">
        <v>85</v>
      </c>
      <c r="C143" t="inlineStr">
        <is>
          <t xml:space="preserve">CONCLUIDO	</t>
        </is>
      </c>
      <c r="D143" t="n">
        <v>2.4967</v>
      </c>
      <c r="E143" t="n">
        <v>40.05</v>
      </c>
      <c r="F143" t="n">
        <v>36.09</v>
      </c>
      <c r="G143" t="n">
        <v>46.07</v>
      </c>
      <c r="H143" t="n">
        <v>0.7</v>
      </c>
      <c r="I143" t="n">
        <v>47</v>
      </c>
      <c r="J143" t="n">
        <v>176.66</v>
      </c>
      <c r="K143" t="n">
        <v>51.39</v>
      </c>
      <c r="L143" t="n">
        <v>7</v>
      </c>
      <c r="M143" t="n">
        <v>45</v>
      </c>
      <c r="N143" t="n">
        <v>33.27</v>
      </c>
      <c r="O143" t="n">
        <v>22022.17</v>
      </c>
      <c r="P143" t="n">
        <v>444.29</v>
      </c>
      <c r="Q143" t="n">
        <v>1231.5</v>
      </c>
      <c r="R143" t="n">
        <v>139.84</v>
      </c>
      <c r="S143" t="n">
        <v>94.92</v>
      </c>
      <c r="T143" t="n">
        <v>21480.02</v>
      </c>
      <c r="U143" t="n">
        <v>0.68</v>
      </c>
      <c r="V143" t="n">
        <v>0.84</v>
      </c>
      <c r="W143" t="n">
        <v>20.71</v>
      </c>
      <c r="X143" t="n">
        <v>1.3</v>
      </c>
      <c r="Y143" t="n">
        <v>4</v>
      </c>
      <c r="Z143" t="n">
        <v>10</v>
      </c>
    </row>
    <row r="144">
      <c r="A144" t="n">
        <v>7</v>
      </c>
      <c r="B144" t="n">
        <v>85</v>
      </c>
      <c r="C144" t="inlineStr">
        <is>
          <t xml:space="preserve">CONCLUIDO	</t>
        </is>
      </c>
      <c r="D144" t="n">
        <v>2.5197</v>
      </c>
      <c r="E144" t="n">
        <v>39.69</v>
      </c>
      <c r="F144" t="n">
        <v>35.92</v>
      </c>
      <c r="G144" t="n">
        <v>52.57</v>
      </c>
      <c r="H144" t="n">
        <v>0.8</v>
      </c>
      <c r="I144" t="n">
        <v>41</v>
      </c>
      <c r="J144" t="n">
        <v>178.14</v>
      </c>
      <c r="K144" t="n">
        <v>51.39</v>
      </c>
      <c r="L144" t="n">
        <v>8</v>
      </c>
      <c r="M144" t="n">
        <v>39</v>
      </c>
      <c r="N144" t="n">
        <v>33.75</v>
      </c>
      <c r="O144" t="n">
        <v>22204.83</v>
      </c>
      <c r="P144" t="n">
        <v>437.78</v>
      </c>
      <c r="Q144" t="n">
        <v>1231.48</v>
      </c>
      <c r="R144" t="n">
        <v>133.84</v>
      </c>
      <c r="S144" t="n">
        <v>94.92</v>
      </c>
      <c r="T144" t="n">
        <v>18506.72</v>
      </c>
      <c r="U144" t="n">
        <v>0.71</v>
      </c>
      <c r="V144" t="n">
        <v>0.85</v>
      </c>
      <c r="W144" t="n">
        <v>20.72</v>
      </c>
      <c r="X144" t="n">
        <v>1.14</v>
      </c>
      <c r="Y144" t="n">
        <v>4</v>
      </c>
      <c r="Z144" t="n">
        <v>10</v>
      </c>
    </row>
    <row r="145">
      <c r="A145" t="n">
        <v>8</v>
      </c>
      <c r="B145" t="n">
        <v>85</v>
      </c>
      <c r="C145" t="inlineStr">
        <is>
          <t xml:space="preserve">CONCLUIDO	</t>
        </is>
      </c>
      <c r="D145" t="n">
        <v>2.5391</v>
      </c>
      <c r="E145" t="n">
        <v>39.38</v>
      </c>
      <c r="F145" t="n">
        <v>35.79</v>
      </c>
      <c r="G145" t="n">
        <v>59.65</v>
      </c>
      <c r="H145" t="n">
        <v>0.89</v>
      </c>
      <c r="I145" t="n">
        <v>36</v>
      </c>
      <c r="J145" t="n">
        <v>179.63</v>
      </c>
      <c r="K145" t="n">
        <v>51.39</v>
      </c>
      <c r="L145" t="n">
        <v>9</v>
      </c>
      <c r="M145" t="n">
        <v>34</v>
      </c>
      <c r="N145" t="n">
        <v>34.24</v>
      </c>
      <c r="O145" t="n">
        <v>22388.15</v>
      </c>
      <c r="P145" t="n">
        <v>431.3</v>
      </c>
      <c r="Q145" t="n">
        <v>1231.28</v>
      </c>
      <c r="R145" t="n">
        <v>129.68</v>
      </c>
      <c r="S145" t="n">
        <v>94.92</v>
      </c>
      <c r="T145" t="n">
        <v>16454.36</v>
      </c>
      <c r="U145" t="n">
        <v>0.73</v>
      </c>
      <c r="V145" t="n">
        <v>0.85</v>
      </c>
      <c r="W145" t="n">
        <v>20.71</v>
      </c>
      <c r="X145" t="n">
        <v>1.01</v>
      </c>
      <c r="Y145" t="n">
        <v>4</v>
      </c>
      <c r="Z145" t="n">
        <v>10</v>
      </c>
    </row>
    <row r="146">
      <c r="A146" t="n">
        <v>9</v>
      </c>
      <c r="B146" t="n">
        <v>85</v>
      </c>
      <c r="C146" t="inlineStr">
        <is>
          <t xml:space="preserve">CONCLUIDO	</t>
        </is>
      </c>
      <c r="D146" t="n">
        <v>2.5571</v>
      </c>
      <c r="E146" t="n">
        <v>39.11</v>
      </c>
      <c r="F146" t="n">
        <v>35.65</v>
      </c>
      <c r="G146" t="n">
        <v>66.84</v>
      </c>
      <c r="H146" t="n">
        <v>0.98</v>
      </c>
      <c r="I146" t="n">
        <v>32</v>
      </c>
      <c r="J146" t="n">
        <v>181.12</v>
      </c>
      <c r="K146" t="n">
        <v>51.39</v>
      </c>
      <c r="L146" t="n">
        <v>10</v>
      </c>
      <c r="M146" t="n">
        <v>30</v>
      </c>
      <c r="N146" t="n">
        <v>34.73</v>
      </c>
      <c r="O146" t="n">
        <v>22572.13</v>
      </c>
      <c r="P146" t="n">
        <v>424.95</v>
      </c>
      <c r="Q146" t="n">
        <v>1231.26</v>
      </c>
      <c r="R146" t="n">
        <v>125.37</v>
      </c>
      <c r="S146" t="n">
        <v>94.92</v>
      </c>
      <c r="T146" t="n">
        <v>14315.87</v>
      </c>
      <c r="U146" t="n">
        <v>0.76</v>
      </c>
      <c r="V146" t="n">
        <v>0.85</v>
      </c>
      <c r="W146" t="n">
        <v>20.69</v>
      </c>
      <c r="X146" t="n">
        <v>0.87</v>
      </c>
      <c r="Y146" t="n">
        <v>4</v>
      </c>
      <c r="Z146" t="n">
        <v>10</v>
      </c>
    </row>
    <row r="147">
      <c r="A147" t="n">
        <v>10</v>
      </c>
      <c r="B147" t="n">
        <v>85</v>
      </c>
      <c r="C147" t="inlineStr">
        <is>
          <t xml:space="preserve">CONCLUIDO	</t>
        </is>
      </c>
      <c r="D147" t="n">
        <v>2.5686</v>
      </c>
      <c r="E147" t="n">
        <v>38.93</v>
      </c>
      <c r="F147" t="n">
        <v>35.58</v>
      </c>
      <c r="G147" t="n">
        <v>73.61</v>
      </c>
      <c r="H147" t="n">
        <v>1.07</v>
      </c>
      <c r="I147" t="n">
        <v>29</v>
      </c>
      <c r="J147" t="n">
        <v>182.62</v>
      </c>
      <c r="K147" t="n">
        <v>51.39</v>
      </c>
      <c r="L147" t="n">
        <v>11</v>
      </c>
      <c r="M147" t="n">
        <v>27</v>
      </c>
      <c r="N147" t="n">
        <v>35.22</v>
      </c>
      <c r="O147" t="n">
        <v>22756.91</v>
      </c>
      <c r="P147" t="n">
        <v>419.59</v>
      </c>
      <c r="Q147" t="n">
        <v>1231.3</v>
      </c>
      <c r="R147" t="n">
        <v>123.03</v>
      </c>
      <c r="S147" t="n">
        <v>94.92</v>
      </c>
      <c r="T147" t="n">
        <v>13164.16</v>
      </c>
      <c r="U147" t="n">
        <v>0.77</v>
      </c>
      <c r="V147" t="n">
        <v>0.86</v>
      </c>
      <c r="W147" t="n">
        <v>20.69</v>
      </c>
      <c r="X147" t="n">
        <v>0.8</v>
      </c>
      <c r="Y147" t="n">
        <v>4</v>
      </c>
      <c r="Z147" t="n">
        <v>10</v>
      </c>
    </row>
    <row r="148">
      <c r="A148" t="n">
        <v>11</v>
      </c>
      <c r="B148" t="n">
        <v>85</v>
      </c>
      <c r="C148" t="inlineStr">
        <is>
          <t xml:space="preserve">CONCLUIDO	</t>
        </is>
      </c>
      <c r="D148" t="n">
        <v>2.5811</v>
      </c>
      <c r="E148" t="n">
        <v>38.74</v>
      </c>
      <c r="F148" t="n">
        <v>35.49</v>
      </c>
      <c r="G148" t="n">
        <v>81.90000000000001</v>
      </c>
      <c r="H148" t="n">
        <v>1.16</v>
      </c>
      <c r="I148" t="n">
        <v>26</v>
      </c>
      <c r="J148" t="n">
        <v>184.12</v>
      </c>
      <c r="K148" t="n">
        <v>51.39</v>
      </c>
      <c r="L148" t="n">
        <v>12</v>
      </c>
      <c r="M148" t="n">
        <v>24</v>
      </c>
      <c r="N148" t="n">
        <v>35.73</v>
      </c>
      <c r="O148" t="n">
        <v>22942.24</v>
      </c>
      <c r="P148" t="n">
        <v>413.85</v>
      </c>
      <c r="Q148" t="n">
        <v>1231.3</v>
      </c>
      <c r="R148" t="n">
        <v>120.25</v>
      </c>
      <c r="S148" t="n">
        <v>94.92</v>
      </c>
      <c r="T148" t="n">
        <v>11785.55</v>
      </c>
      <c r="U148" t="n">
        <v>0.79</v>
      </c>
      <c r="V148" t="n">
        <v>0.86</v>
      </c>
      <c r="W148" t="n">
        <v>20.68</v>
      </c>
      <c r="X148" t="n">
        <v>0.71</v>
      </c>
      <c r="Y148" t="n">
        <v>4</v>
      </c>
      <c r="Z148" t="n">
        <v>10</v>
      </c>
    </row>
    <row r="149">
      <c r="A149" t="n">
        <v>12</v>
      </c>
      <c r="B149" t="n">
        <v>85</v>
      </c>
      <c r="C149" t="inlineStr">
        <is>
          <t xml:space="preserve">CONCLUIDO	</t>
        </is>
      </c>
      <c r="D149" t="n">
        <v>2.5886</v>
      </c>
      <c r="E149" t="n">
        <v>38.63</v>
      </c>
      <c r="F149" t="n">
        <v>35.45</v>
      </c>
      <c r="G149" t="n">
        <v>88.61</v>
      </c>
      <c r="H149" t="n">
        <v>1.24</v>
      </c>
      <c r="I149" t="n">
        <v>24</v>
      </c>
      <c r="J149" t="n">
        <v>185.63</v>
      </c>
      <c r="K149" t="n">
        <v>51.39</v>
      </c>
      <c r="L149" t="n">
        <v>13</v>
      </c>
      <c r="M149" t="n">
        <v>22</v>
      </c>
      <c r="N149" t="n">
        <v>36.24</v>
      </c>
      <c r="O149" t="n">
        <v>23128.27</v>
      </c>
      <c r="P149" t="n">
        <v>408.15</v>
      </c>
      <c r="Q149" t="n">
        <v>1231.4</v>
      </c>
      <c r="R149" t="n">
        <v>118.77</v>
      </c>
      <c r="S149" t="n">
        <v>94.92</v>
      </c>
      <c r="T149" t="n">
        <v>11060.22</v>
      </c>
      <c r="U149" t="n">
        <v>0.8</v>
      </c>
      <c r="V149" t="n">
        <v>0.86</v>
      </c>
      <c r="W149" t="n">
        <v>20.68</v>
      </c>
      <c r="X149" t="n">
        <v>0.67</v>
      </c>
      <c r="Y149" t="n">
        <v>4</v>
      </c>
      <c r="Z149" t="n">
        <v>10</v>
      </c>
    </row>
    <row r="150">
      <c r="A150" t="n">
        <v>13</v>
      </c>
      <c r="B150" t="n">
        <v>85</v>
      </c>
      <c r="C150" t="inlineStr">
        <is>
          <t xml:space="preserve">CONCLUIDO	</t>
        </is>
      </c>
      <c r="D150" t="n">
        <v>2.5982</v>
      </c>
      <c r="E150" t="n">
        <v>38.49</v>
      </c>
      <c r="F150" t="n">
        <v>35.37</v>
      </c>
      <c r="G150" t="n">
        <v>96.45999999999999</v>
      </c>
      <c r="H150" t="n">
        <v>1.33</v>
      </c>
      <c r="I150" t="n">
        <v>22</v>
      </c>
      <c r="J150" t="n">
        <v>187.14</v>
      </c>
      <c r="K150" t="n">
        <v>51.39</v>
      </c>
      <c r="L150" t="n">
        <v>14</v>
      </c>
      <c r="M150" t="n">
        <v>20</v>
      </c>
      <c r="N150" t="n">
        <v>36.75</v>
      </c>
      <c r="O150" t="n">
        <v>23314.98</v>
      </c>
      <c r="P150" t="n">
        <v>402.27</v>
      </c>
      <c r="Q150" t="n">
        <v>1231.18</v>
      </c>
      <c r="R150" t="n">
        <v>116.37</v>
      </c>
      <c r="S150" t="n">
        <v>94.92</v>
      </c>
      <c r="T150" t="n">
        <v>9866.860000000001</v>
      </c>
      <c r="U150" t="n">
        <v>0.82</v>
      </c>
      <c r="V150" t="n">
        <v>0.86</v>
      </c>
      <c r="W150" t="n">
        <v>20.68</v>
      </c>
      <c r="X150" t="n">
        <v>0.59</v>
      </c>
      <c r="Y150" t="n">
        <v>4</v>
      </c>
      <c r="Z150" t="n">
        <v>10</v>
      </c>
    </row>
    <row r="151">
      <c r="A151" t="n">
        <v>14</v>
      </c>
      <c r="B151" t="n">
        <v>85</v>
      </c>
      <c r="C151" t="inlineStr">
        <is>
          <t xml:space="preserve">CONCLUIDO	</t>
        </is>
      </c>
      <c r="D151" t="n">
        <v>2.607</v>
      </c>
      <c r="E151" t="n">
        <v>38.36</v>
      </c>
      <c r="F151" t="n">
        <v>35.31</v>
      </c>
      <c r="G151" t="n">
        <v>105.92</v>
      </c>
      <c r="H151" t="n">
        <v>1.41</v>
      </c>
      <c r="I151" t="n">
        <v>20</v>
      </c>
      <c r="J151" t="n">
        <v>188.66</v>
      </c>
      <c r="K151" t="n">
        <v>51.39</v>
      </c>
      <c r="L151" t="n">
        <v>15</v>
      </c>
      <c r="M151" t="n">
        <v>18</v>
      </c>
      <c r="N151" t="n">
        <v>37.27</v>
      </c>
      <c r="O151" t="n">
        <v>23502.4</v>
      </c>
      <c r="P151" t="n">
        <v>395.66</v>
      </c>
      <c r="Q151" t="n">
        <v>1231.21</v>
      </c>
      <c r="R151" t="n">
        <v>114.37</v>
      </c>
      <c r="S151" t="n">
        <v>94.92</v>
      </c>
      <c r="T151" t="n">
        <v>8877.540000000001</v>
      </c>
      <c r="U151" t="n">
        <v>0.83</v>
      </c>
      <c r="V151" t="n">
        <v>0.86</v>
      </c>
      <c r="W151" t="n">
        <v>20.67</v>
      </c>
      <c r="X151" t="n">
        <v>0.53</v>
      </c>
      <c r="Y151" t="n">
        <v>4</v>
      </c>
      <c r="Z151" t="n">
        <v>10</v>
      </c>
    </row>
    <row r="152">
      <c r="A152" t="n">
        <v>15</v>
      </c>
      <c r="B152" t="n">
        <v>85</v>
      </c>
      <c r="C152" t="inlineStr">
        <is>
          <t xml:space="preserve">CONCLUIDO	</t>
        </is>
      </c>
      <c r="D152" t="n">
        <v>2.6103</v>
      </c>
      <c r="E152" t="n">
        <v>38.31</v>
      </c>
      <c r="F152" t="n">
        <v>35.29</v>
      </c>
      <c r="G152" t="n">
        <v>111.45</v>
      </c>
      <c r="H152" t="n">
        <v>1.49</v>
      </c>
      <c r="I152" t="n">
        <v>19</v>
      </c>
      <c r="J152" t="n">
        <v>190.19</v>
      </c>
      <c r="K152" t="n">
        <v>51.39</v>
      </c>
      <c r="L152" t="n">
        <v>16</v>
      </c>
      <c r="M152" t="n">
        <v>17</v>
      </c>
      <c r="N152" t="n">
        <v>37.79</v>
      </c>
      <c r="O152" t="n">
        <v>23690.52</v>
      </c>
      <c r="P152" t="n">
        <v>390.65</v>
      </c>
      <c r="Q152" t="n">
        <v>1231.18</v>
      </c>
      <c r="R152" t="n">
        <v>113.68</v>
      </c>
      <c r="S152" t="n">
        <v>94.92</v>
      </c>
      <c r="T152" t="n">
        <v>8537.1</v>
      </c>
      <c r="U152" t="n">
        <v>0.83</v>
      </c>
      <c r="V152" t="n">
        <v>0.86</v>
      </c>
      <c r="W152" t="n">
        <v>20.68</v>
      </c>
      <c r="X152" t="n">
        <v>0.52</v>
      </c>
      <c r="Y152" t="n">
        <v>4</v>
      </c>
      <c r="Z152" t="n">
        <v>10</v>
      </c>
    </row>
    <row r="153">
      <c r="A153" t="n">
        <v>16</v>
      </c>
      <c r="B153" t="n">
        <v>85</v>
      </c>
      <c r="C153" t="inlineStr">
        <is>
          <t xml:space="preserve">CONCLUIDO	</t>
        </is>
      </c>
      <c r="D153" t="n">
        <v>2.6136</v>
      </c>
      <c r="E153" t="n">
        <v>38.26</v>
      </c>
      <c r="F153" t="n">
        <v>35.28</v>
      </c>
      <c r="G153" t="n">
        <v>117.59</v>
      </c>
      <c r="H153" t="n">
        <v>1.57</v>
      </c>
      <c r="I153" t="n">
        <v>18</v>
      </c>
      <c r="J153" t="n">
        <v>191.72</v>
      </c>
      <c r="K153" t="n">
        <v>51.39</v>
      </c>
      <c r="L153" t="n">
        <v>17</v>
      </c>
      <c r="M153" t="n">
        <v>16</v>
      </c>
      <c r="N153" t="n">
        <v>38.33</v>
      </c>
      <c r="O153" t="n">
        <v>23879.37</v>
      </c>
      <c r="P153" t="n">
        <v>384.82</v>
      </c>
      <c r="Q153" t="n">
        <v>1231.25</v>
      </c>
      <c r="R153" t="n">
        <v>113.28</v>
      </c>
      <c r="S153" t="n">
        <v>94.92</v>
      </c>
      <c r="T153" t="n">
        <v>8345.110000000001</v>
      </c>
      <c r="U153" t="n">
        <v>0.84</v>
      </c>
      <c r="V153" t="n">
        <v>0.86</v>
      </c>
      <c r="W153" t="n">
        <v>20.68</v>
      </c>
      <c r="X153" t="n">
        <v>0.5</v>
      </c>
      <c r="Y153" t="n">
        <v>4</v>
      </c>
      <c r="Z153" t="n">
        <v>10</v>
      </c>
    </row>
    <row r="154">
      <c r="A154" t="n">
        <v>17</v>
      </c>
      <c r="B154" t="n">
        <v>85</v>
      </c>
      <c r="C154" t="inlineStr">
        <is>
          <t xml:space="preserve">CONCLUIDO	</t>
        </is>
      </c>
      <c r="D154" t="n">
        <v>2.6183</v>
      </c>
      <c r="E154" t="n">
        <v>38.19</v>
      </c>
      <c r="F154" t="n">
        <v>35.24</v>
      </c>
      <c r="G154" t="n">
        <v>124.39</v>
      </c>
      <c r="H154" t="n">
        <v>1.65</v>
      </c>
      <c r="I154" t="n">
        <v>17</v>
      </c>
      <c r="J154" t="n">
        <v>193.26</v>
      </c>
      <c r="K154" t="n">
        <v>51.39</v>
      </c>
      <c r="L154" t="n">
        <v>18</v>
      </c>
      <c r="M154" t="n">
        <v>13</v>
      </c>
      <c r="N154" t="n">
        <v>38.86</v>
      </c>
      <c r="O154" t="n">
        <v>24068.93</v>
      </c>
      <c r="P154" t="n">
        <v>378.01</v>
      </c>
      <c r="Q154" t="n">
        <v>1231.17</v>
      </c>
      <c r="R154" t="n">
        <v>112</v>
      </c>
      <c r="S154" t="n">
        <v>94.92</v>
      </c>
      <c r="T154" t="n">
        <v>7705.46</v>
      </c>
      <c r="U154" t="n">
        <v>0.85</v>
      </c>
      <c r="V154" t="n">
        <v>0.86</v>
      </c>
      <c r="W154" t="n">
        <v>20.68</v>
      </c>
      <c r="X154" t="n">
        <v>0.47</v>
      </c>
      <c r="Y154" t="n">
        <v>4</v>
      </c>
      <c r="Z154" t="n">
        <v>10</v>
      </c>
    </row>
    <row r="155">
      <c r="A155" t="n">
        <v>18</v>
      </c>
      <c r="B155" t="n">
        <v>85</v>
      </c>
      <c r="C155" t="inlineStr">
        <is>
          <t xml:space="preserve">CONCLUIDO	</t>
        </is>
      </c>
      <c r="D155" t="n">
        <v>2.622</v>
      </c>
      <c r="E155" t="n">
        <v>38.14</v>
      </c>
      <c r="F155" t="n">
        <v>35.22</v>
      </c>
      <c r="G155" t="n">
        <v>132.09</v>
      </c>
      <c r="H155" t="n">
        <v>1.73</v>
      </c>
      <c r="I155" t="n">
        <v>16</v>
      </c>
      <c r="J155" t="n">
        <v>194.8</v>
      </c>
      <c r="K155" t="n">
        <v>51.39</v>
      </c>
      <c r="L155" t="n">
        <v>19</v>
      </c>
      <c r="M155" t="n">
        <v>2</v>
      </c>
      <c r="N155" t="n">
        <v>39.41</v>
      </c>
      <c r="O155" t="n">
        <v>24259.23</v>
      </c>
      <c r="P155" t="n">
        <v>378.87</v>
      </c>
      <c r="Q155" t="n">
        <v>1231.45</v>
      </c>
      <c r="R155" t="n">
        <v>111.12</v>
      </c>
      <c r="S155" t="n">
        <v>94.92</v>
      </c>
      <c r="T155" t="n">
        <v>7272.37</v>
      </c>
      <c r="U155" t="n">
        <v>0.85</v>
      </c>
      <c r="V155" t="n">
        <v>0.86</v>
      </c>
      <c r="W155" t="n">
        <v>20.68</v>
      </c>
      <c r="X155" t="n">
        <v>0.45</v>
      </c>
      <c r="Y155" t="n">
        <v>4</v>
      </c>
      <c r="Z155" t="n">
        <v>10</v>
      </c>
    </row>
    <row r="156">
      <c r="A156" t="n">
        <v>19</v>
      </c>
      <c r="B156" t="n">
        <v>85</v>
      </c>
      <c r="C156" t="inlineStr">
        <is>
          <t xml:space="preserve">CONCLUIDO	</t>
        </is>
      </c>
      <c r="D156" t="n">
        <v>2.6217</v>
      </c>
      <c r="E156" t="n">
        <v>38.14</v>
      </c>
      <c r="F156" t="n">
        <v>35.23</v>
      </c>
      <c r="G156" t="n">
        <v>132.11</v>
      </c>
      <c r="H156" t="n">
        <v>1.81</v>
      </c>
      <c r="I156" t="n">
        <v>16</v>
      </c>
      <c r="J156" t="n">
        <v>196.35</v>
      </c>
      <c r="K156" t="n">
        <v>51.39</v>
      </c>
      <c r="L156" t="n">
        <v>20</v>
      </c>
      <c r="M156" t="n">
        <v>0</v>
      </c>
      <c r="N156" t="n">
        <v>39.96</v>
      </c>
      <c r="O156" t="n">
        <v>24450.27</v>
      </c>
      <c r="P156" t="n">
        <v>381.23</v>
      </c>
      <c r="Q156" t="n">
        <v>1231.29</v>
      </c>
      <c r="R156" t="n">
        <v>111.25</v>
      </c>
      <c r="S156" t="n">
        <v>94.92</v>
      </c>
      <c r="T156" t="n">
        <v>7336.72</v>
      </c>
      <c r="U156" t="n">
        <v>0.85</v>
      </c>
      <c r="V156" t="n">
        <v>0.86</v>
      </c>
      <c r="W156" t="n">
        <v>20.69</v>
      </c>
      <c r="X156" t="n">
        <v>0.45</v>
      </c>
      <c r="Y156" t="n">
        <v>4</v>
      </c>
      <c r="Z156" t="n">
        <v>10</v>
      </c>
    </row>
    <row r="157">
      <c r="A157" t="n">
        <v>0</v>
      </c>
      <c r="B157" t="n">
        <v>20</v>
      </c>
      <c r="C157" t="inlineStr">
        <is>
          <t xml:space="preserve">CONCLUIDO	</t>
        </is>
      </c>
      <c r="D157" t="n">
        <v>2.328</v>
      </c>
      <c r="E157" t="n">
        <v>42.95</v>
      </c>
      <c r="F157" t="n">
        <v>39.3</v>
      </c>
      <c r="G157" t="n">
        <v>15.12</v>
      </c>
      <c r="H157" t="n">
        <v>0.34</v>
      </c>
      <c r="I157" t="n">
        <v>156</v>
      </c>
      <c r="J157" t="n">
        <v>51.33</v>
      </c>
      <c r="K157" t="n">
        <v>24.83</v>
      </c>
      <c r="L157" t="n">
        <v>1</v>
      </c>
      <c r="M157" t="n">
        <v>154</v>
      </c>
      <c r="N157" t="n">
        <v>5.51</v>
      </c>
      <c r="O157" t="n">
        <v>6564.78</v>
      </c>
      <c r="P157" t="n">
        <v>215.81</v>
      </c>
      <c r="Q157" t="n">
        <v>1233.68</v>
      </c>
      <c r="R157" t="n">
        <v>243.54</v>
      </c>
      <c r="S157" t="n">
        <v>94.92</v>
      </c>
      <c r="T157" t="n">
        <v>72782.89</v>
      </c>
      <c r="U157" t="n">
        <v>0.39</v>
      </c>
      <c r="V157" t="n">
        <v>0.78</v>
      </c>
      <c r="W157" t="n">
        <v>20.89</v>
      </c>
      <c r="X157" t="n">
        <v>4.49</v>
      </c>
      <c r="Y157" t="n">
        <v>4</v>
      </c>
      <c r="Z157" t="n">
        <v>10</v>
      </c>
    </row>
    <row r="158">
      <c r="A158" t="n">
        <v>1</v>
      </c>
      <c r="B158" t="n">
        <v>20</v>
      </c>
      <c r="C158" t="inlineStr">
        <is>
          <t xml:space="preserve">CONCLUIDO	</t>
        </is>
      </c>
      <c r="D158" t="n">
        <v>2.5449</v>
      </c>
      <c r="E158" t="n">
        <v>39.3</v>
      </c>
      <c r="F158" t="n">
        <v>36.73</v>
      </c>
      <c r="G158" t="n">
        <v>32.89</v>
      </c>
      <c r="H158" t="n">
        <v>0.66</v>
      </c>
      <c r="I158" t="n">
        <v>67</v>
      </c>
      <c r="J158" t="n">
        <v>52.47</v>
      </c>
      <c r="K158" t="n">
        <v>24.83</v>
      </c>
      <c r="L158" t="n">
        <v>2</v>
      </c>
      <c r="M158" t="n">
        <v>52</v>
      </c>
      <c r="N158" t="n">
        <v>5.64</v>
      </c>
      <c r="O158" t="n">
        <v>6705.1</v>
      </c>
      <c r="P158" t="n">
        <v>181.77</v>
      </c>
      <c r="Q158" t="n">
        <v>1232.07</v>
      </c>
      <c r="R158" t="n">
        <v>159.74</v>
      </c>
      <c r="S158" t="n">
        <v>94.92</v>
      </c>
      <c r="T158" t="n">
        <v>31325.63</v>
      </c>
      <c r="U158" t="n">
        <v>0.59</v>
      </c>
      <c r="V158" t="n">
        <v>0.83</v>
      </c>
      <c r="W158" t="n">
        <v>20.77</v>
      </c>
      <c r="X158" t="n">
        <v>1.94</v>
      </c>
      <c r="Y158" t="n">
        <v>4</v>
      </c>
      <c r="Z158" t="n">
        <v>10</v>
      </c>
    </row>
    <row r="159">
      <c r="A159" t="n">
        <v>2</v>
      </c>
      <c r="B159" t="n">
        <v>20</v>
      </c>
      <c r="C159" t="inlineStr">
        <is>
          <t xml:space="preserve">CONCLUIDO	</t>
        </is>
      </c>
      <c r="D159" t="n">
        <v>2.554</v>
      </c>
      <c r="E159" t="n">
        <v>39.15</v>
      </c>
      <c r="F159" t="n">
        <v>36.64</v>
      </c>
      <c r="G159" t="n">
        <v>34.89</v>
      </c>
      <c r="H159" t="n">
        <v>0.97</v>
      </c>
      <c r="I159" t="n">
        <v>63</v>
      </c>
      <c r="J159" t="n">
        <v>53.61</v>
      </c>
      <c r="K159" t="n">
        <v>24.83</v>
      </c>
      <c r="L159" t="n">
        <v>3</v>
      </c>
      <c r="M159" t="n">
        <v>0</v>
      </c>
      <c r="N159" t="n">
        <v>5.78</v>
      </c>
      <c r="O159" t="n">
        <v>6845.59</v>
      </c>
      <c r="P159" t="n">
        <v>182.94</v>
      </c>
      <c r="Q159" t="n">
        <v>1232.83</v>
      </c>
      <c r="R159" t="n">
        <v>154.4</v>
      </c>
      <c r="S159" t="n">
        <v>94.92</v>
      </c>
      <c r="T159" t="n">
        <v>28676.11</v>
      </c>
      <c r="U159" t="n">
        <v>0.61</v>
      </c>
      <c r="V159" t="n">
        <v>0.83</v>
      </c>
      <c r="W159" t="n">
        <v>20.83</v>
      </c>
      <c r="X159" t="n">
        <v>1.85</v>
      </c>
      <c r="Y159" t="n">
        <v>4</v>
      </c>
      <c r="Z159" t="n">
        <v>10</v>
      </c>
    </row>
    <row r="160">
      <c r="A160" t="n">
        <v>0</v>
      </c>
      <c r="B160" t="n">
        <v>65</v>
      </c>
      <c r="C160" t="inlineStr">
        <is>
          <t xml:space="preserve">CONCLUIDO	</t>
        </is>
      </c>
      <c r="D160" t="n">
        <v>1.7267</v>
      </c>
      <c r="E160" t="n">
        <v>57.92</v>
      </c>
      <c r="F160" t="n">
        <v>45.72</v>
      </c>
      <c r="G160" t="n">
        <v>7.45</v>
      </c>
      <c r="H160" t="n">
        <v>0.13</v>
      </c>
      <c r="I160" t="n">
        <v>368</v>
      </c>
      <c r="J160" t="n">
        <v>133.21</v>
      </c>
      <c r="K160" t="n">
        <v>46.47</v>
      </c>
      <c r="L160" t="n">
        <v>1</v>
      </c>
      <c r="M160" t="n">
        <v>366</v>
      </c>
      <c r="N160" t="n">
        <v>20.75</v>
      </c>
      <c r="O160" t="n">
        <v>16663.42</v>
      </c>
      <c r="P160" t="n">
        <v>509.87</v>
      </c>
      <c r="Q160" t="n">
        <v>1237.67</v>
      </c>
      <c r="R160" t="n">
        <v>451.38</v>
      </c>
      <c r="S160" t="n">
        <v>94.92</v>
      </c>
      <c r="T160" t="n">
        <v>175640.66</v>
      </c>
      <c r="U160" t="n">
        <v>0.21</v>
      </c>
      <c r="V160" t="n">
        <v>0.67</v>
      </c>
      <c r="W160" t="n">
        <v>21.25</v>
      </c>
      <c r="X160" t="n">
        <v>10.86</v>
      </c>
      <c r="Y160" t="n">
        <v>4</v>
      </c>
      <c r="Z160" t="n">
        <v>10</v>
      </c>
    </row>
    <row r="161">
      <c r="A161" t="n">
        <v>1</v>
      </c>
      <c r="B161" t="n">
        <v>65</v>
      </c>
      <c r="C161" t="inlineStr">
        <is>
          <t xml:space="preserve">CONCLUIDO	</t>
        </is>
      </c>
      <c r="D161" t="n">
        <v>2.1837</v>
      </c>
      <c r="E161" t="n">
        <v>45.79</v>
      </c>
      <c r="F161" t="n">
        <v>39.34</v>
      </c>
      <c r="G161" t="n">
        <v>15.03</v>
      </c>
      <c r="H161" t="n">
        <v>0.26</v>
      </c>
      <c r="I161" t="n">
        <v>157</v>
      </c>
      <c r="J161" t="n">
        <v>134.55</v>
      </c>
      <c r="K161" t="n">
        <v>46.47</v>
      </c>
      <c r="L161" t="n">
        <v>2</v>
      </c>
      <c r="M161" t="n">
        <v>155</v>
      </c>
      <c r="N161" t="n">
        <v>21.09</v>
      </c>
      <c r="O161" t="n">
        <v>16828.84</v>
      </c>
      <c r="P161" t="n">
        <v>434.19</v>
      </c>
      <c r="Q161" t="n">
        <v>1233.71</v>
      </c>
      <c r="R161" t="n">
        <v>244.23</v>
      </c>
      <c r="S161" t="n">
        <v>94.92</v>
      </c>
      <c r="T161" t="n">
        <v>73122.28</v>
      </c>
      <c r="U161" t="n">
        <v>0.39</v>
      </c>
      <c r="V161" t="n">
        <v>0.78</v>
      </c>
      <c r="W161" t="n">
        <v>20.91</v>
      </c>
      <c r="X161" t="n">
        <v>4.53</v>
      </c>
      <c r="Y161" t="n">
        <v>4</v>
      </c>
      <c r="Z161" t="n">
        <v>10</v>
      </c>
    </row>
    <row r="162">
      <c r="A162" t="n">
        <v>2</v>
      </c>
      <c r="B162" t="n">
        <v>65</v>
      </c>
      <c r="C162" t="inlineStr">
        <is>
          <t xml:space="preserve">CONCLUIDO	</t>
        </is>
      </c>
      <c r="D162" t="n">
        <v>2.3533</v>
      </c>
      <c r="E162" t="n">
        <v>42.49</v>
      </c>
      <c r="F162" t="n">
        <v>37.62</v>
      </c>
      <c r="G162" t="n">
        <v>22.8</v>
      </c>
      <c r="H162" t="n">
        <v>0.39</v>
      </c>
      <c r="I162" t="n">
        <v>99</v>
      </c>
      <c r="J162" t="n">
        <v>135.9</v>
      </c>
      <c r="K162" t="n">
        <v>46.47</v>
      </c>
      <c r="L162" t="n">
        <v>3</v>
      </c>
      <c r="M162" t="n">
        <v>97</v>
      </c>
      <c r="N162" t="n">
        <v>21.43</v>
      </c>
      <c r="O162" t="n">
        <v>16994.64</v>
      </c>
      <c r="P162" t="n">
        <v>409.55</v>
      </c>
      <c r="Q162" t="n">
        <v>1232.81</v>
      </c>
      <c r="R162" t="n">
        <v>189.22</v>
      </c>
      <c r="S162" t="n">
        <v>94.92</v>
      </c>
      <c r="T162" t="n">
        <v>45906.92</v>
      </c>
      <c r="U162" t="n">
        <v>0.5</v>
      </c>
      <c r="V162" t="n">
        <v>0.8100000000000001</v>
      </c>
      <c r="W162" t="n">
        <v>20.8</v>
      </c>
      <c r="X162" t="n">
        <v>2.82</v>
      </c>
      <c r="Y162" t="n">
        <v>4</v>
      </c>
      <c r="Z162" t="n">
        <v>10</v>
      </c>
    </row>
    <row r="163">
      <c r="A163" t="n">
        <v>3</v>
      </c>
      <c r="B163" t="n">
        <v>65</v>
      </c>
      <c r="C163" t="inlineStr">
        <is>
          <t xml:space="preserve">CONCLUIDO	</t>
        </is>
      </c>
      <c r="D163" t="n">
        <v>2.4409</v>
      </c>
      <c r="E163" t="n">
        <v>40.97</v>
      </c>
      <c r="F163" t="n">
        <v>36.83</v>
      </c>
      <c r="G163" t="n">
        <v>30.69</v>
      </c>
      <c r="H163" t="n">
        <v>0.52</v>
      </c>
      <c r="I163" t="n">
        <v>72</v>
      </c>
      <c r="J163" t="n">
        <v>137.25</v>
      </c>
      <c r="K163" t="n">
        <v>46.47</v>
      </c>
      <c r="L163" t="n">
        <v>4</v>
      </c>
      <c r="M163" t="n">
        <v>70</v>
      </c>
      <c r="N163" t="n">
        <v>21.78</v>
      </c>
      <c r="O163" t="n">
        <v>17160.92</v>
      </c>
      <c r="P163" t="n">
        <v>395.06</v>
      </c>
      <c r="Q163" t="n">
        <v>1232.33</v>
      </c>
      <c r="R163" t="n">
        <v>163.16</v>
      </c>
      <c r="S163" t="n">
        <v>94.92</v>
      </c>
      <c r="T163" t="n">
        <v>33014.04</v>
      </c>
      <c r="U163" t="n">
        <v>0.58</v>
      </c>
      <c r="V163" t="n">
        <v>0.83</v>
      </c>
      <c r="W163" t="n">
        <v>20.77</v>
      </c>
      <c r="X163" t="n">
        <v>2.04</v>
      </c>
      <c r="Y163" t="n">
        <v>4</v>
      </c>
      <c r="Z163" t="n">
        <v>10</v>
      </c>
    </row>
    <row r="164">
      <c r="A164" t="n">
        <v>4</v>
      </c>
      <c r="B164" t="n">
        <v>65</v>
      </c>
      <c r="C164" t="inlineStr">
        <is>
          <t xml:space="preserve">CONCLUIDO	</t>
        </is>
      </c>
      <c r="D164" t="n">
        <v>2.4962</v>
      </c>
      <c r="E164" t="n">
        <v>40.06</v>
      </c>
      <c r="F164" t="n">
        <v>36.36</v>
      </c>
      <c r="G164" t="n">
        <v>38.95</v>
      </c>
      <c r="H164" t="n">
        <v>0.64</v>
      </c>
      <c r="I164" t="n">
        <v>56</v>
      </c>
      <c r="J164" t="n">
        <v>138.6</v>
      </c>
      <c r="K164" t="n">
        <v>46.47</v>
      </c>
      <c r="L164" t="n">
        <v>5</v>
      </c>
      <c r="M164" t="n">
        <v>54</v>
      </c>
      <c r="N164" t="n">
        <v>22.13</v>
      </c>
      <c r="O164" t="n">
        <v>17327.69</v>
      </c>
      <c r="P164" t="n">
        <v>383.71</v>
      </c>
      <c r="Q164" t="n">
        <v>1231.93</v>
      </c>
      <c r="R164" t="n">
        <v>148.26</v>
      </c>
      <c r="S164" t="n">
        <v>94.92</v>
      </c>
      <c r="T164" t="n">
        <v>25642.42</v>
      </c>
      <c r="U164" t="n">
        <v>0.64</v>
      </c>
      <c r="V164" t="n">
        <v>0.84</v>
      </c>
      <c r="W164" t="n">
        <v>20.73</v>
      </c>
      <c r="X164" t="n">
        <v>1.57</v>
      </c>
      <c r="Y164" t="n">
        <v>4</v>
      </c>
      <c r="Z164" t="n">
        <v>10</v>
      </c>
    </row>
    <row r="165">
      <c r="A165" t="n">
        <v>5</v>
      </c>
      <c r="B165" t="n">
        <v>65</v>
      </c>
      <c r="C165" t="inlineStr">
        <is>
          <t xml:space="preserve">CONCLUIDO	</t>
        </is>
      </c>
      <c r="D165" t="n">
        <v>2.5306</v>
      </c>
      <c r="E165" t="n">
        <v>39.52</v>
      </c>
      <c r="F165" t="n">
        <v>36.08</v>
      </c>
      <c r="G165" t="n">
        <v>47.07</v>
      </c>
      <c r="H165" t="n">
        <v>0.76</v>
      </c>
      <c r="I165" t="n">
        <v>46</v>
      </c>
      <c r="J165" t="n">
        <v>139.95</v>
      </c>
      <c r="K165" t="n">
        <v>46.47</v>
      </c>
      <c r="L165" t="n">
        <v>6</v>
      </c>
      <c r="M165" t="n">
        <v>44</v>
      </c>
      <c r="N165" t="n">
        <v>22.49</v>
      </c>
      <c r="O165" t="n">
        <v>17494.97</v>
      </c>
      <c r="P165" t="n">
        <v>374.76</v>
      </c>
      <c r="Q165" t="n">
        <v>1231.52</v>
      </c>
      <c r="R165" t="n">
        <v>139.58</v>
      </c>
      <c r="S165" t="n">
        <v>94.92</v>
      </c>
      <c r="T165" t="n">
        <v>21350.64</v>
      </c>
      <c r="U165" t="n">
        <v>0.68</v>
      </c>
      <c r="V165" t="n">
        <v>0.84</v>
      </c>
      <c r="W165" t="n">
        <v>20.71</v>
      </c>
      <c r="X165" t="n">
        <v>1.3</v>
      </c>
      <c r="Y165" t="n">
        <v>4</v>
      </c>
      <c r="Z165" t="n">
        <v>10</v>
      </c>
    </row>
    <row r="166">
      <c r="A166" t="n">
        <v>6</v>
      </c>
      <c r="B166" t="n">
        <v>65</v>
      </c>
      <c r="C166" t="inlineStr">
        <is>
          <t xml:space="preserve">CONCLUIDO	</t>
        </is>
      </c>
      <c r="D166" t="n">
        <v>2.5564</v>
      </c>
      <c r="E166" t="n">
        <v>39.12</v>
      </c>
      <c r="F166" t="n">
        <v>35.88</v>
      </c>
      <c r="G166" t="n">
        <v>55.19</v>
      </c>
      <c r="H166" t="n">
        <v>0.88</v>
      </c>
      <c r="I166" t="n">
        <v>39</v>
      </c>
      <c r="J166" t="n">
        <v>141.31</v>
      </c>
      <c r="K166" t="n">
        <v>46.47</v>
      </c>
      <c r="L166" t="n">
        <v>7</v>
      </c>
      <c r="M166" t="n">
        <v>37</v>
      </c>
      <c r="N166" t="n">
        <v>22.85</v>
      </c>
      <c r="O166" t="n">
        <v>17662.75</v>
      </c>
      <c r="P166" t="n">
        <v>366.12</v>
      </c>
      <c r="Q166" t="n">
        <v>1231.63</v>
      </c>
      <c r="R166" t="n">
        <v>132.86</v>
      </c>
      <c r="S166" t="n">
        <v>94.92</v>
      </c>
      <c r="T166" t="n">
        <v>18026.91</v>
      </c>
      <c r="U166" t="n">
        <v>0.71</v>
      </c>
      <c r="V166" t="n">
        <v>0.85</v>
      </c>
      <c r="W166" t="n">
        <v>20.7</v>
      </c>
      <c r="X166" t="n">
        <v>1.09</v>
      </c>
      <c r="Y166" t="n">
        <v>4</v>
      </c>
      <c r="Z166" t="n">
        <v>10</v>
      </c>
    </row>
    <row r="167">
      <c r="A167" t="n">
        <v>7</v>
      </c>
      <c r="B167" t="n">
        <v>65</v>
      </c>
      <c r="C167" t="inlineStr">
        <is>
          <t xml:space="preserve">CONCLUIDO	</t>
        </is>
      </c>
      <c r="D167" t="n">
        <v>2.5781</v>
      </c>
      <c r="E167" t="n">
        <v>38.79</v>
      </c>
      <c r="F167" t="n">
        <v>35.71</v>
      </c>
      <c r="G167" t="n">
        <v>64.93000000000001</v>
      </c>
      <c r="H167" t="n">
        <v>0.99</v>
      </c>
      <c r="I167" t="n">
        <v>33</v>
      </c>
      <c r="J167" t="n">
        <v>142.68</v>
      </c>
      <c r="K167" t="n">
        <v>46.47</v>
      </c>
      <c r="L167" t="n">
        <v>8</v>
      </c>
      <c r="M167" t="n">
        <v>31</v>
      </c>
      <c r="N167" t="n">
        <v>23.21</v>
      </c>
      <c r="O167" t="n">
        <v>17831.04</v>
      </c>
      <c r="P167" t="n">
        <v>357.51</v>
      </c>
      <c r="Q167" t="n">
        <v>1231.35</v>
      </c>
      <c r="R167" t="n">
        <v>127.33</v>
      </c>
      <c r="S167" t="n">
        <v>94.92</v>
      </c>
      <c r="T167" t="n">
        <v>15291.47</v>
      </c>
      <c r="U167" t="n">
        <v>0.75</v>
      </c>
      <c r="V167" t="n">
        <v>0.85</v>
      </c>
      <c r="W167" t="n">
        <v>20.7</v>
      </c>
      <c r="X167" t="n">
        <v>0.93</v>
      </c>
      <c r="Y167" t="n">
        <v>4</v>
      </c>
      <c r="Z167" t="n">
        <v>10</v>
      </c>
    </row>
    <row r="168">
      <c r="A168" t="n">
        <v>8</v>
      </c>
      <c r="B168" t="n">
        <v>65</v>
      </c>
      <c r="C168" t="inlineStr">
        <is>
          <t xml:space="preserve">CONCLUIDO	</t>
        </is>
      </c>
      <c r="D168" t="n">
        <v>2.5941</v>
      </c>
      <c r="E168" t="n">
        <v>38.55</v>
      </c>
      <c r="F168" t="n">
        <v>35.58</v>
      </c>
      <c r="G168" t="n">
        <v>73.61</v>
      </c>
      <c r="H168" t="n">
        <v>1.11</v>
      </c>
      <c r="I168" t="n">
        <v>29</v>
      </c>
      <c r="J168" t="n">
        <v>144.05</v>
      </c>
      <c r="K168" t="n">
        <v>46.47</v>
      </c>
      <c r="L168" t="n">
        <v>9</v>
      </c>
      <c r="M168" t="n">
        <v>27</v>
      </c>
      <c r="N168" t="n">
        <v>23.58</v>
      </c>
      <c r="O168" t="n">
        <v>17999.83</v>
      </c>
      <c r="P168" t="n">
        <v>349.5</v>
      </c>
      <c r="Q168" t="n">
        <v>1231.47</v>
      </c>
      <c r="R168" t="n">
        <v>123.17</v>
      </c>
      <c r="S168" t="n">
        <v>94.92</v>
      </c>
      <c r="T168" t="n">
        <v>13232.35</v>
      </c>
      <c r="U168" t="n">
        <v>0.77</v>
      </c>
      <c r="V168" t="n">
        <v>0.86</v>
      </c>
      <c r="W168" t="n">
        <v>20.69</v>
      </c>
      <c r="X168" t="n">
        <v>0.8</v>
      </c>
      <c r="Y168" t="n">
        <v>4</v>
      </c>
      <c r="Z168" t="n">
        <v>10</v>
      </c>
    </row>
    <row r="169">
      <c r="A169" t="n">
        <v>9</v>
      </c>
      <c r="B169" t="n">
        <v>65</v>
      </c>
      <c r="C169" t="inlineStr">
        <is>
          <t xml:space="preserve">CONCLUIDO	</t>
        </is>
      </c>
      <c r="D169" t="n">
        <v>2.6057</v>
      </c>
      <c r="E169" t="n">
        <v>38.38</v>
      </c>
      <c r="F169" t="n">
        <v>35.49</v>
      </c>
      <c r="G169" t="n">
        <v>81.90000000000001</v>
      </c>
      <c r="H169" t="n">
        <v>1.22</v>
      </c>
      <c r="I169" t="n">
        <v>26</v>
      </c>
      <c r="J169" t="n">
        <v>145.42</v>
      </c>
      <c r="K169" t="n">
        <v>46.47</v>
      </c>
      <c r="L169" t="n">
        <v>10</v>
      </c>
      <c r="M169" t="n">
        <v>24</v>
      </c>
      <c r="N169" t="n">
        <v>23.95</v>
      </c>
      <c r="O169" t="n">
        <v>18169.15</v>
      </c>
      <c r="P169" t="n">
        <v>342.33</v>
      </c>
      <c r="Q169" t="n">
        <v>1231.26</v>
      </c>
      <c r="R169" t="n">
        <v>120.36</v>
      </c>
      <c r="S169" t="n">
        <v>94.92</v>
      </c>
      <c r="T169" t="n">
        <v>11841.66</v>
      </c>
      <c r="U169" t="n">
        <v>0.79</v>
      </c>
      <c r="V169" t="n">
        <v>0.86</v>
      </c>
      <c r="W169" t="n">
        <v>20.68</v>
      </c>
      <c r="X169" t="n">
        <v>0.71</v>
      </c>
      <c r="Y169" t="n">
        <v>4</v>
      </c>
      <c r="Z169" t="n">
        <v>10</v>
      </c>
    </row>
    <row r="170">
      <c r="A170" t="n">
        <v>10</v>
      </c>
      <c r="B170" t="n">
        <v>65</v>
      </c>
      <c r="C170" t="inlineStr">
        <is>
          <t xml:space="preserve">CONCLUIDO	</t>
        </is>
      </c>
      <c r="D170" t="n">
        <v>2.6152</v>
      </c>
      <c r="E170" t="n">
        <v>38.24</v>
      </c>
      <c r="F170" t="n">
        <v>35.43</v>
      </c>
      <c r="G170" t="n">
        <v>92.43000000000001</v>
      </c>
      <c r="H170" t="n">
        <v>1.33</v>
      </c>
      <c r="I170" t="n">
        <v>23</v>
      </c>
      <c r="J170" t="n">
        <v>146.8</v>
      </c>
      <c r="K170" t="n">
        <v>46.47</v>
      </c>
      <c r="L170" t="n">
        <v>11</v>
      </c>
      <c r="M170" t="n">
        <v>21</v>
      </c>
      <c r="N170" t="n">
        <v>24.33</v>
      </c>
      <c r="O170" t="n">
        <v>18338.99</v>
      </c>
      <c r="P170" t="n">
        <v>333.91</v>
      </c>
      <c r="Q170" t="n">
        <v>1231.22</v>
      </c>
      <c r="R170" t="n">
        <v>118.09</v>
      </c>
      <c r="S170" t="n">
        <v>94.92</v>
      </c>
      <c r="T170" t="n">
        <v>10725.06</v>
      </c>
      <c r="U170" t="n">
        <v>0.8</v>
      </c>
      <c r="V170" t="n">
        <v>0.86</v>
      </c>
      <c r="W170" t="n">
        <v>20.69</v>
      </c>
      <c r="X170" t="n">
        <v>0.65</v>
      </c>
      <c r="Y170" t="n">
        <v>4</v>
      </c>
      <c r="Z170" t="n">
        <v>10</v>
      </c>
    </row>
    <row r="171">
      <c r="A171" t="n">
        <v>11</v>
      </c>
      <c r="B171" t="n">
        <v>65</v>
      </c>
      <c r="C171" t="inlineStr">
        <is>
          <t xml:space="preserve">CONCLUIDO	</t>
        </is>
      </c>
      <c r="D171" t="n">
        <v>2.624</v>
      </c>
      <c r="E171" t="n">
        <v>38.11</v>
      </c>
      <c r="F171" t="n">
        <v>35.36</v>
      </c>
      <c r="G171" t="n">
        <v>101.02</v>
      </c>
      <c r="H171" t="n">
        <v>1.43</v>
      </c>
      <c r="I171" t="n">
        <v>21</v>
      </c>
      <c r="J171" t="n">
        <v>148.18</v>
      </c>
      <c r="K171" t="n">
        <v>46.47</v>
      </c>
      <c r="L171" t="n">
        <v>12</v>
      </c>
      <c r="M171" t="n">
        <v>12</v>
      </c>
      <c r="N171" t="n">
        <v>24.71</v>
      </c>
      <c r="O171" t="n">
        <v>18509.36</v>
      </c>
      <c r="P171" t="n">
        <v>326.31</v>
      </c>
      <c r="Q171" t="n">
        <v>1231.35</v>
      </c>
      <c r="R171" t="n">
        <v>115.55</v>
      </c>
      <c r="S171" t="n">
        <v>94.92</v>
      </c>
      <c r="T171" t="n">
        <v>9464.299999999999</v>
      </c>
      <c r="U171" t="n">
        <v>0.82</v>
      </c>
      <c r="V171" t="n">
        <v>0.86</v>
      </c>
      <c r="W171" t="n">
        <v>20.69</v>
      </c>
      <c r="X171" t="n">
        <v>0.58</v>
      </c>
      <c r="Y171" t="n">
        <v>4</v>
      </c>
      <c r="Z171" t="n">
        <v>10</v>
      </c>
    </row>
    <row r="172">
      <c r="A172" t="n">
        <v>12</v>
      </c>
      <c r="B172" t="n">
        <v>65</v>
      </c>
      <c r="C172" t="inlineStr">
        <is>
          <t xml:space="preserve">CONCLUIDO	</t>
        </is>
      </c>
      <c r="D172" t="n">
        <v>2.6268</v>
      </c>
      <c r="E172" t="n">
        <v>38.07</v>
      </c>
      <c r="F172" t="n">
        <v>35.34</v>
      </c>
      <c r="G172" t="n">
        <v>106.04</v>
      </c>
      <c r="H172" t="n">
        <v>1.54</v>
      </c>
      <c r="I172" t="n">
        <v>20</v>
      </c>
      <c r="J172" t="n">
        <v>149.56</v>
      </c>
      <c r="K172" t="n">
        <v>46.47</v>
      </c>
      <c r="L172" t="n">
        <v>13</v>
      </c>
      <c r="M172" t="n">
        <v>0</v>
      </c>
      <c r="N172" t="n">
        <v>25.1</v>
      </c>
      <c r="O172" t="n">
        <v>18680.25</v>
      </c>
      <c r="P172" t="n">
        <v>325.02</v>
      </c>
      <c r="Q172" t="n">
        <v>1231.58</v>
      </c>
      <c r="R172" t="n">
        <v>114.59</v>
      </c>
      <c r="S172" t="n">
        <v>94.92</v>
      </c>
      <c r="T172" t="n">
        <v>8987.530000000001</v>
      </c>
      <c r="U172" t="n">
        <v>0.83</v>
      </c>
      <c r="V172" t="n">
        <v>0.86</v>
      </c>
      <c r="W172" t="n">
        <v>20.7</v>
      </c>
      <c r="X172" t="n">
        <v>0.57</v>
      </c>
      <c r="Y172" t="n">
        <v>4</v>
      </c>
      <c r="Z172" t="n">
        <v>10</v>
      </c>
    </row>
    <row r="173">
      <c r="A173" t="n">
        <v>0</v>
      </c>
      <c r="B173" t="n">
        <v>75</v>
      </c>
      <c r="C173" t="inlineStr">
        <is>
          <t xml:space="preserve">CONCLUIDO	</t>
        </is>
      </c>
      <c r="D173" t="n">
        <v>1.6189</v>
      </c>
      <c r="E173" t="n">
        <v>61.77</v>
      </c>
      <c r="F173" t="n">
        <v>46.97</v>
      </c>
      <c r="G173" t="n">
        <v>6.87</v>
      </c>
      <c r="H173" t="n">
        <v>0.12</v>
      </c>
      <c r="I173" t="n">
        <v>410</v>
      </c>
      <c r="J173" t="n">
        <v>150.44</v>
      </c>
      <c r="K173" t="n">
        <v>49.1</v>
      </c>
      <c r="L173" t="n">
        <v>1</v>
      </c>
      <c r="M173" t="n">
        <v>408</v>
      </c>
      <c r="N173" t="n">
        <v>25.34</v>
      </c>
      <c r="O173" t="n">
        <v>18787.76</v>
      </c>
      <c r="P173" t="n">
        <v>567.09</v>
      </c>
      <c r="Q173" t="n">
        <v>1238.87</v>
      </c>
      <c r="R173" t="n">
        <v>492.59</v>
      </c>
      <c r="S173" t="n">
        <v>94.92</v>
      </c>
      <c r="T173" t="n">
        <v>196035.54</v>
      </c>
      <c r="U173" t="n">
        <v>0.19</v>
      </c>
      <c r="V173" t="n">
        <v>0.65</v>
      </c>
      <c r="W173" t="n">
        <v>21.3</v>
      </c>
      <c r="X173" t="n">
        <v>12.1</v>
      </c>
      <c r="Y173" t="n">
        <v>4</v>
      </c>
      <c r="Z173" t="n">
        <v>10</v>
      </c>
    </row>
    <row r="174">
      <c r="A174" t="n">
        <v>1</v>
      </c>
      <c r="B174" t="n">
        <v>75</v>
      </c>
      <c r="C174" t="inlineStr">
        <is>
          <t xml:space="preserve">CONCLUIDO	</t>
        </is>
      </c>
      <c r="D174" t="n">
        <v>2.1103</v>
      </c>
      <c r="E174" t="n">
        <v>47.39</v>
      </c>
      <c r="F174" t="n">
        <v>39.82</v>
      </c>
      <c r="G174" t="n">
        <v>13.81</v>
      </c>
      <c r="H174" t="n">
        <v>0.23</v>
      </c>
      <c r="I174" t="n">
        <v>173</v>
      </c>
      <c r="J174" t="n">
        <v>151.83</v>
      </c>
      <c r="K174" t="n">
        <v>49.1</v>
      </c>
      <c r="L174" t="n">
        <v>2</v>
      </c>
      <c r="M174" t="n">
        <v>171</v>
      </c>
      <c r="N174" t="n">
        <v>25.73</v>
      </c>
      <c r="O174" t="n">
        <v>18959.54</v>
      </c>
      <c r="P174" t="n">
        <v>477.4</v>
      </c>
      <c r="Q174" t="n">
        <v>1234.01</v>
      </c>
      <c r="R174" t="n">
        <v>260.07</v>
      </c>
      <c r="S174" t="n">
        <v>94.92</v>
      </c>
      <c r="T174" t="n">
        <v>80961.84</v>
      </c>
      <c r="U174" t="n">
        <v>0.36</v>
      </c>
      <c r="V174" t="n">
        <v>0.77</v>
      </c>
      <c r="W174" t="n">
        <v>20.93</v>
      </c>
      <c r="X174" t="n">
        <v>5.01</v>
      </c>
      <c r="Y174" t="n">
        <v>4</v>
      </c>
      <c r="Z174" t="n">
        <v>10</v>
      </c>
    </row>
    <row r="175">
      <c r="A175" t="n">
        <v>2</v>
      </c>
      <c r="B175" t="n">
        <v>75</v>
      </c>
      <c r="C175" t="inlineStr">
        <is>
          <t xml:space="preserve">CONCLUIDO	</t>
        </is>
      </c>
      <c r="D175" t="n">
        <v>2.2983</v>
      </c>
      <c r="E175" t="n">
        <v>43.51</v>
      </c>
      <c r="F175" t="n">
        <v>37.9</v>
      </c>
      <c r="G175" t="n">
        <v>20.86</v>
      </c>
      <c r="H175" t="n">
        <v>0.35</v>
      </c>
      <c r="I175" t="n">
        <v>109</v>
      </c>
      <c r="J175" t="n">
        <v>153.23</v>
      </c>
      <c r="K175" t="n">
        <v>49.1</v>
      </c>
      <c r="L175" t="n">
        <v>3</v>
      </c>
      <c r="M175" t="n">
        <v>107</v>
      </c>
      <c r="N175" t="n">
        <v>26.13</v>
      </c>
      <c r="O175" t="n">
        <v>19131.85</v>
      </c>
      <c r="P175" t="n">
        <v>449.62</v>
      </c>
      <c r="Q175" t="n">
        <v>1232.74</v>
      </c>
      <c r="R175" t="n">
        <v>198.12</v>
      </c>
      <c r="S175" t="n">
        <v>94.92</v>
      </c>
      <c r="T175" t="n">
        <v>50305.38</v>
      </c>
      <c r="U175" t="n">
        <v>0.48</v>
      </c>
      <c r="V175" t="n">
        <v>0.8</v>
      </c>
      <c r="W175" t="n">
        <v>20.83</v>
      </c>
      <c r="X175" t="n">
        <v>3.11</v>
      </c>
      <c r="Y175" t="n">
        <v>4</v>
      </c>
      <c r="Z175" t="n">
        <v>10</v>
      </c>
    </row>
    <row r="176">
      <c r="A176" t="n">
        <v>3</v>
      </c>
      <c r="B176" t="n">
        <v>75</v>
      </c>
      <c r="C176" t="inlineStr">
        <is>
          <t xml:space="preserve">CONCLUIDO	</t>
        </is>
      </c>
      <c r="D176" t="n">
        <v>2.3967</v>
      </c>
      <c r="E176" t="n">
        <v>41.72</v>
      </c>
      <c r="F176" t="n">
        <v>37.03</v>
      </c>
      <c r="G176" t="n">
        <v>28.13</v>
      </c>
      <c r="H176" t="n">
        <v>0.46</v>
      </c>
      <c r="I176" t="n">
        <v>79</v>
      </c>
      <c r="J176" t="n">
        <v>154.63</v>
      </c>
      <c r="K176" t="n">
        <v>49.1</v>
      </c>
      <c r="L176" t="n">
        <v>4</v>
      </c>
      <c r="M176" t="n">
        <v>77</v>
      </c>
      <c r="N176" t="n">
        <v>26.53</v>
      </c>
      <c r="O176" t="n">
        <v>19304.72</v>
      </c>
      <c r="P176" t="n">
        <v>434.36</v>
      </c>
      <c r="Q176" t="n">
        <v>1232.61</v>
      </c>
      <c r="R176" t="n">
        <v>169.61</v>
      </c>
      <c r="S176" t="n">
        <v>94.92</v>
      </c>
      <c r="T176" t="n">
        <v>36201.37</v>
      </c>
      <c r="U176" t="n">
        <v>0.5600000000000001</v>
      </c>
      <c r="V176" t="n">
        <v>0.82</v>
      </c>
      <c r="W176" t="n">
        <v>20.78</v>
      </c>
      <c r="X176" t="n">
        <v>2.24</v>
      </c>
      <c r="Y176" t="n">
        <v>4</v>
      </c>
      <c r="Z176" t="n">
        <v>10</v>
      </c>
    </row>
    <row r="177">
      <c r="A177" t="n">
        <v>4</v>
      </c>
      <c r="B177" t="n">
        <v>75</v>
      </c>
      <c r="C177" t="inlineStr">
        <is>
          <t xml:space="preserve">CONCLUIDO	</t>
        </is>
      </c>
      <c r="D177" t="n">
        <v>2.456</v>
      </c>
      <c r="E177" t="n">
        <v>40.72</v>
      </c>
      <c r="F177" t="n">
        <v>36.55</v>
      </c>
      <c r="G177" t="n">
        <v>35.37</v>
      </c>
      <c r="H177" t="n">
        <v>0.57</v>
      </c>
      <c r="I177" t="n">
        <v>62</v>
      </c>
      <c r="J177" t="n">
        <v>156.03</v>
      </c>
      <c r="K177" t="n">
        <v>49.1</v>
      </c>
      <c r="L177" t="n">
        <v>5</v>
      </c>
      <c r="M177" t="n">
        <v>60</v>
      </c>
      <c r="N177" t="n">
        <v>26.94</v>
      </c>
      <c r="O177" t="n">
        <v>19478.15</v>
      </c>
      <c r="P177" t="n">
        <v>423.52</v>
      </c>
      <c r="Q177" t="n">
        <v>1231.85</v>
      </c>
      <c r="R177" t="n">
        <v>154.06</v>
      </c>
      <c r="S177" t="n">
        <v>94.92</v>
      </c>
      <c r="T177" t="n">
        <v>28514.12</v>
      </c>
      <c r="U177" t="n">
        <v>0.62</v>
      </c>
      <c r="V177" t="n">
        <v>0.83</v>
      </c>
      <c r="W177" t="n">
        <v>20.75</v>
      </c>
      <c r="X177" t="n">
        <v>1.76</v>
      </c>
      <c r="Y177" t="n">
        <v>4</v>
      </c>
      <c r="Z177" t="n">
        <v>10</v>
      </c>
    </row>
    <row r="178">
      <c r="A178" t="n">
        <v>5</v>
      </c>
      <c r="B178" t="n">
        <v>75</v>
      </c>
      <c r="C178" t="inlineStr">
        <is>
          <t xml:space="preserve">CONCLUIDO	</t>
        </is>
      </c>
      <c r="D178" t="n">
        <v>2.4959</v>
      </c>
      <c r="E178" t="n">
        <v>40.07</v>
      </c>
      <c r="F178" t="n">
        <v>36.23</v>
      </c>
      <c r="G178" t="n">
        <v>42.62</v>
      </c>
      <c r="H178" t="n">
        <v>0.67</v>
      </c>
      <c r="I178" t="n">
        <v>51</v>
      </c>
      <c r="J178" t="n">
        <v>157.44</v>
      </c>
      <c r="K178" t="n">
        <v>49.1</v>
      </c>
      <c r="L178" t="n">
        <v>6</v>
      </c>
      <c r="M178" t="n">
        <v>49</v>
      </c>
      <c r="N178" t="n">
        <v>27.35</v>
      </c>
      <c r="O178" t="n">
        <v>19652.13</v>
      </c>
      <c r="P178" t="n">
        <v>414.63</v>
      </c>
      <c r="Q178" t="n">
        <v>1231.75</v>
      </c>
      <c r="R178" t="n">
        <v>144.29</v>
      </c>
      <c r="S178" t="n">
        <v>94.92</v>
      </c>
      <c r="T178" t="n">
        <v>23680.94</v>
      </c>
      <c r="U178" t="n">
        <v>0.66</v>
      </c>
      <c r="V178" t="n">
        <v>0.84</v>
      </c>
      <c r="W178" t="n">
        <v>20.72</v>
      </c>
      <c r="X178" t="n">
        <v>1.45</v>
      </c>
      <c r="Y178" t="n">
        <v>4</v>
      </c>
      <c r="Z178" t="n">
        <v>10</v>
      </c>
    </row>
    <row r="179">
      <c r="A179" t="n">
        <v>6</v>
      </c>
      <c r="B179" t="n">
        <v>75</v>
      </c>
      <c r="C179" t="inlineStr">
        <is>
          <t xml:space="preserve">CONCLUIDO	</t>
        </is>
      </c>
      <c r="D179" t="n">
        <v>2.5281</v>
      </c>
      <c r="E179" t="n">
        <v>39.56</v>
      </c>
      <c r="F179" t="n">
        <v>35.97</v>
      </c>
      <c r="G179" t="n">
        <v>50.18</v>
      </c>
      <c r="H179" t="n">
        <v>0.78</v>
      </c>
      <c r="I179" t="n">
        <v>43</v>
      </c>
      <c r="J179" t="n">
        <v>158.86</v>
      </c>
      <c r="K179" t="n">
        <v>49.1</v>
      </c>
      <c r="L179" t="n">
        <v>7</v>
      </c>
      <c r="M179" t="n">
        <v>41</v>
      </c>
      <c r="N179" t="n">
        <v>27.77</v>
      </c>
      <c r="O179" t="n">
        <v>19826.68</v>
      </c>
      <c r="P179" t="n">
        <v>406.17</v>
      </c>
      <c r="Q179" t="n">
        <v>1231.63</v>
      </c>
      <c r="R179" t="n">
        <v>135.32</v>
      </c>
      <c r="S179" t="n">
        <v>94.92</v>
      </c>
      <c r="T179" t="n">
        <v>19237.03</v>
      </c>
      <c r="U179" t="n">
        <v>0.7</v>
      </c>
      <c r="V179" t="n">
        <v>0.85</v>
      </c>
      <c r="W179" t="n">
        <v>20.72</v>
      </c>
      <c r="X179" t="n">
        <v>1.18</v>
      </c>
      <c r="Y179" t="n">
        <v>4</v>
      </c>
      <c r="Z179" t="n">
        <v>10</v>
      </c>
    </row>
    <row r="180">
      <c r="A180" t="n">
        <v>7</v>
      </c>
      <c r="B180" t="n">
        <v>75</v>
      </c>
      <c r="C180" t="inlineStr">
        <is>
          <t xml:space="preserve">CONCLUIDO	</t>
        </is>
      </c>
      <c r="D180" t="n">
        <v>2.5498</v>
      </c>
      <c r="E180" t="n">
        <v>39.22</v>
      </c>
      <c r="F180" t="n">
        <v>35.81</v>
      </c>
      <c r="G180" t="n">
        <v>58.07</v>
      </c>
      <c r="H180" t="n">
        <v>0.88</v>
      </c>
      <c r="I180" t="n">
        <v>37</v>
      </c>
      <c r="J180" t="n">
        <v>160.28</v>
      </c>
      <c r="K180" t="n">
        <v>49.1</v>
      </c>
      <c r="L180" t="n">
        <v>8</v>
      </c>
      <c r="M180" t="n">
        <v>35</v>
      </c>
      <c r="N180" t="n">
        <v>28.19</v>
      </c>
      <c r="O180" t="n">
        <v>20001.93</v>
      </c>
      <c r="P180" t="n">
        <v>399.38</v>
      </c>
      <c r="Q180" t="n">
        <v>1231.26</v>
      </c>
      <c r="R180" t="n">
        <v>130.51</v>
      </c>
      <c r="S180" t="n">
        <v>94.92</v>
      </c>
      <c r="T180" t="n">
        <v>16862.78</v>
      </c>
      <c r="U180" t="n">
        <v>0.73</v>
      </c>
      <c r="V180" t="n">
        <v>0.85</v>
      </c>
      <c r="W180" t="n">
        <v>20.7</v>
      </c>
      <c r="X180" t="n">
        <v>1.03</v>
      </c>
      <c r="Y180" t="n">
        <v>4</v>
      </c>
      <c r="Z180" t="n">
        <v>10</v>
      </c>
    </row>
    <row r="181">
      <c r="A181" t="n">
        <v>8</v>
      </c>
      <c r="B181" t="n">
        <v>75</v>
      </c>
      <c r="C181" t="inlineStr">
        <is>
          <t xml:space="preserve">CONCLUIDO	</t>
        </is>
      </c>
      <c r="D181" t="n">
        <v>2.5656</v>
      </c>
      <c r="E181" t="n">
        <v>38.98</v>
      </c>
      <c r="F181" t="n">
        <v>35.69</v>
      </c>
      <c r="G181" t="n">
        <v>64.90000000000001</v>
      </c>
      <c r="H181" t="n">
        <v>0.99</v>
      </c>
      <c r="I181" t="n">
        <v>33</v>
      </c>
      <c r="J181" t="n">
        <v>161.71</v>
      </c>
      <c r="K181" t="n">
        <v>49.1</v>
      </c>
      <c r="L181" t="n">
        <v>9</v>
      </c>
      <c r="M181" t="n">
        <v>31</v>
      </c>
      <c r="N181" t="n">
        <v>28.61</v>
      </c>
      <c r="O181" t="n">
        <v>20177.64</v>
      </c>
      <c r="P181" t="n">
        <v>392.06</v>
      </c>
      <c r="Q181" t="n">
        <v>1231.37</v>
      </c>
      <c r="R181" t="n">
        <v>126.76</v>
      </c>
      <c r="S181" t="n">
        <v>94.92</v>
      </c>
      <c r="T181" t="n">
        <v>15007.16</v>
      </c>
      <c r="U181" t="n">
        <v>0.75</v>
      </c>
      <c r="V181" t="n">
        <v>0.85</v>
      </c>
      <c r="W181" t="n">
        <v>20.7</v>
      </c>
      <c r="X181" t="n">
        <v>0.91</v>
      </c>
      <c r="Y181" t="n">
        <v>4</v>
      </c>
      <c r="Z181" t="n">
        <v>10</v>
      </c>
    </row>
    <row r="182">
      <c r="A182" t="n">
        <v>9</v>
      </c>
      <c r="B182" t="n">
        <v>75</v>
      </c>
      <c r="C182" t="inlineStr">
        <is>
          <t xml:space="preserve">CONCLUIDO	</t>
        </is>
      </c>
      <c r="D182" t="n">
        <v>2.5808</v>
      </c>
      <c r="E182" t="n">
        <v>38.75</v>
      </c>
      <c r="F182" t="n">
        <v>35.58</v>
      </c>
      <c r="G182" t="n">
        <v>73.62</v>
      </c>
      <c r="H182" t="n">
        <v>1.09</v>
      </c>
      <c r="I182" t="n">
        <v>29</v>
      </c>
      <c r="J182" t="n">
        <v>163.13</v>
      </c>
      <c r="K182" t="n">
        <v>49.1</v>
      </c>
      <c r="L182" t="n">
        <v>10</v>
      </c>
      <c r="M182" t="n">
        <v>27</v>
      </c>
      <c r="N182" t="n">
        <v>29.04</v>
      </c>
      <c r="O182" t="n">
        <v>20353.94</v>
      </c>
      <c r="P182" t="n">
        <v>385.14</v>
      </c>
      <c r="Q182" t="n">
        <v>1231.22</v>
      </c>
      <c r="R182" t="n">
        <v>123.23</v>
      </c>
      <c r="S182" t="n">
        <v>94.92</v>
      </c>
      <c r="T182" t="n">
        <v>13264.34</v>
      </c>
      <c r="U182" t="n">
        <v>0.77</v>
      </c>
      <c r="V182" t="n">
        <v>0.86</v>
      </c>
      <c r="W182" t="n">
        <v>20.69</v>
      </c>
      <c r="X182" t="n">
        <v>0.8100000000000001</v>
      </c>
      <c r="Y182" t="n">
        <v>4</v>
      </c>
      <c r="Z182" t="n">
        <v>10</v>
      </c>
    </row>
    <row r="183">
      <c r="A183" t="n">
        <v>10</v>
      </c>
      <c r="B183" t="n">
        <v>75</v>
      </c>
      <c r="C183" t="inlineStr">
        <is>
          <t xml:space="preserve">CONCLUIDO	</t>
        </is>
      </c>
      <c r="D183" t="n">
        <v>2.5935</v>
      </c>
      <c r="E183" t="n">
        <v>38.56</v>
      </c>
      <c r="F183" t="n">
        <v>35.49</v>
      </c>
      <c r="G183" t="n">
        <v>81.89</v>
      </c>
      <c r="H183" t="n">
        <v>1.18</v>
      </c>
      <c r="I183" t="n">
        <v>26</v>
      </c>
      <c r="J183" t="n">
        <v>164.57</v>
      </c>
      <c r="K183" t="n">
        <v>49.1</v>
      </c>
      <c r="L183" t="n">
        <v>11</v>
      </c>
      <c r="M183" t="n">
        <v>24</v>
      </c>
      <c r="N183" t="n">
        <v>29.47</v>
      </c>
      <c r="O183" t="n">
        <v>20530.82</v>
      </c>
      <c r="P183" t="n">
        <v>378.8</v>
      </c>
      <c r="Q183" t="n">
        <v>1231.26</v>
      </c>
      <c r="R183" t="n">
        <v>120.08</v>
      </c>
      <c r="S183" t="n">
        <v>94.92</v>
      </c>
      <c r="T183" t="n">
        <v>11702.52</v>
      </c>
      <c r="U183" t="n">
        <v>0.79</v>
      </c>
      <c r="V183" t="n">
        <v>0.86</v>
      </c>
      <c r="W183" t="n">
        <v>20.68</v>
      </c>
      <c r="X183" t="n">
        <v>0.71</v>
      </c>
      <c r="Y183" t="n">
        <v>4</v>
      </c>
      <c r="Z183" t="n">
        <v>10</v>
      </c>
    </row>
    <row r="184">
      <c r="A184" t="n">
        <v>11</v>
      </c>
      <c r="B184" t="n">
        <v>75</v>
      </c>
      <c r="C184" t="inlineStr">
        <is>
          <t xml:space="preserve">CONCLUIDO	</t>
        </is>
      </c>
      <c r="D184" t="n">
        <v>2.601</v>
      </c>
      <c r="E184" t="n">
        <v>38.45</v>
      </c>
      <c r="F184" t="n">
        <v>35.44</v>
      </c>
      <c r="G184" t="n">
        <v>88.59</v>
      </c>
      <c r="H184" t="n">
        <v>1.28</v>
      </c>
      <c r="I184" t="n">
        <v>24</v>
      </c>
      <c r="J184" t="n">
        <v>166.01</v>
      </c>
      <c r="K184" t="n">
        <v>49.1</v>
      </c>
      <c r="L184" t="n">
        <v>12</v>
      </c>
      <c r="M184" t="n">
        <v>22</v>
      </c>
      <c r="N184" t="n">
        <v>29.91</v>
      </c>
      <c r="O184" t="n">
        <v>20708.3</v>
      </c>
      <c r="P184" t="n">
        <v>371.77</v>
      </c>
      <c r="Q184" t="n">
        <v>1231.26</v>
      </c>
      <c r="R184" t="n">
        <v>118.5</v>
      </c>
      <c r="S184" t="n">
        <v>94.92</v>
      </c>
      <c r="T184" t="n">
        <v>10924.18</v>
      </c>
      <c r="U184" t="n">
        <v>0.8</v>
      </c>
      <c r="V184" t="n">
        <v>0.86</v>
      </c>
      <c r="W184" t="n">
        <v>20.68</v>
      </c>
      <c r="X184" t="n">
        <v>0.66</v>
      </c>
      <c r="Y184" t="n">
        <v>4</v>
      </c>
      <c r="Z184" t="n">
        <v>10</v>
      </c>
    </row>
    <row r="185">
      <c r="A185" t="n">
        <v>12</v>
      </c>
      <c r="B185" t="n">
        <v>75</v>
      </c>
      <c r="C185" t="inlineStr">
        <is>
          <t xml:space="preserve">CONCLUIDO	</t>
        </is>
      </c>
      <c r="D185" t="n">
        <v>2.6086</v>
      </c>
      <c r="E185" t="n">
        <v>38.33</v>
      </c>
      <c r="F185" t="n">
        <v>35.39</v>
      </c>
      <c r="G185" t="n">
        <v>96.51000000000001</v>
      </c>
      <c r="H185" t="n">
        <v>1.38</v>
      </c>
      <c r="I185" t="n">
        <v>22</v>
      </c>
      <c r="J185" t="n">
        <v>167.45</v>
      </c>
      <c r="K185" t="n">
        <v>49.1</v>
      </c>
      <c r="L185" t="n">
        <v>13</v>
      </c>
      <c r="M185" t="n">
        <v>20</v>
      </c>
      <c r="N185" t="n">
        <v>30.36</v>
      </c>
      <c r="O185" t="n">
        <v>20886.38</v>
      </c>
      <c r="P185" t="n">
        <v>364.07</v>
      </c>
      <c r="Q185" t="n">
        <v>1231.28</v>
      </c>
      <c r="R185" t="n">
        <v>116.76</v>
      </c>
      <c r="S185" t="n">
        <v>94.92</v>
      </c>
      <c r="T185" t="n">
        <v>10063.11</v>
      </c>
      <c r="U185" t="n">
        <v>0.8100000000000001</v>
      </c>
      <c r="V185" t="n">
        <v>0.86</v>
      </c>
      <c r="W185" t="n">
        <v>20.68</v>
      </c>
      <c r="X185" t="n">
        <v>0.61</v>
      </c>
      <c r="Y185" t="n">
        <v>4</v>
      </c>
      <c r="Z185" t="n">
        <v>10</v>
      </c>
    </row>
    <row r="186">
      <c r="A186" t="n">
        <v>13</v>
      </c>
      <c r="B186" t="n">
        <v>75</v>
      </c>
      <c r="C186" t="inlineStr">
        <is>
          <t xml:space="preserve">CONCLUIDO	</t>
        </is>
      </c>
      <c r="D186" t="n">
        <v>2.6177</v>
      </c>
      <c r="E186" t="n">
        <v>38.2</v>
      </c>
      <c r="F186" t="n">
        <v>35.31</v>
      </c>
      <c r="G186" t="n">
        <v>105.94</v>
      </c>
      <c r="H186" t="n">
        <v>1.47</v>
      </c>
      <c r="I186" t="n">
        <v>20</v>
      </c>
      <c r="J186" t="n">
        <v>168.9</v>
      </c>
      <c r="K186" t="n">
        <v>49.1</v>
      </c>
      <c r="L186" t="n">
        <v>14</v>
      </c>
      <c r="M186" t="n">
        <v>18</v>
      </c>
      <c r="N186" t="n">
        <v>30.81</v>
      </c>
      <c r="O186" t="n">
        <v>21065.06</v>
      </c>
      <c r="P186" t="n">
        <v>358.27</v>
      </c>
      <c r="Q186" t="n">
        <v>1231.15</v>
      </c>
      <c r="R186" t="n">
        <v>114.42</v>
      </c>
      <c r="S186" t="n">
        <v>94.92</v>
      </c>
      <c r="T186" t="n">
        <v>8900.84</v>
      </c>
      <c r="U186" t="n">
        <v>0.83</v>
      </c>
      <c r="V186" t="n">
        <v>0.86</v>
      </c>
      <c r="W186" t="n">
        <v>20.68</v>
      </c>
      <c r="X186" t="n">
        <v>0.54</v>
      </c>
      <c r="Y186" t="n">
        <v>4</v>
      </c>
      <c r="Z186" t="n">
        <v>10</v>
      </c>
    </row>
    <row r="187">
      <c r="A187" t="n">
        <v>14</v>
      </c>
      <c r="B187" t="n">
        <v>75</v>
      </c>
      <c r="C187" t="inlineStr">
        <is>
          <t xml:space="preserve">CONCLUIDO	</t>
        </is>
      </c>
      <c r="D187" t="n">
        <v>2.6249</v>
      </c>
      <c r="E187" t="n">
        <v>38.1</v>
      </c>
      <c r="F187" t="n">
        <v>35.27</v>
      </c>
      <c r="G187" t="n">
        <v>117.57</v>
      </c>
      <c r="H187" t="n">
        <v>1.56</v>
      </c>
      <c r="I187" t="n">
        <v>18</v>
      </c>
      <c r="J187" t="n">
        <v>170.35</v>
      </c>
      <c r="K187" t="n">
        <v>49.1</v>
      </c>
      <c r="L187" t="n">
        <v>15</v>
      </c>
      <c r="M187" t="n">
        <v>10</v>
      </c>
      <c r="N187" t="n">
        <v>31.26</v>
      </c>
      <c r="O187" t="n">
        <v>21244.37</v>
      </c>
      <c r="P187" t="n">
        <v>351.81</v>
      </c>
      <c r="Q187" t="n">
        <v>1231.23</v>
      </c>
      <c r="R187" t="n">
        <v>112.67</v>
      </c>
      <c r="S187" t="n">
        <v>94.92</v>
      </c>
      <c r="T187" t="n">
        <v>8035.68</v>
      </c>
      <c r="U187" t="n">
        <v>0.84</v>
      </c>
      <c r="V187" t="n">
        <v>0.86</v>
      </c>
      <c r="W187" t="n">
        <v>20.68</v>
      </c>
      <c r="X187" t="n">
        <v>0.49</v>
      </c>
      <c r="Y187" t="n">
        <v>4</v>
      </c>
      <c r="Z187" t="n">
        <v>10</v>
      </c>
    </row>
    <row r="188">
      <c r="A188" t="n">
        <v>15</v>
      </c>
      <c r="B188" t="n">
        <v>75</v>
      </c>
      <c r="C188" t="inlineStr">
        <is>
          <t xml:space="preserve">CONCLUIDO	</t>
        </is>
      </c>
      <c r="D188" t="n">
        <v>2.623</v>
      </c>
      <c r="E188" t="n">
        <v>38.12</v>
      </c>
      <c r="F188" t="n">
        <v>35.3</v>
      </c>
      <c r="G188" t="n">
        <v>117.66</v>
      </c>
      <c r="H188" t="n">
        <v>1.65</v>
      </c>
      <c r="I188" t="n">
        <v>18</v>
      </c>
      <c r="J188" t="n">
        <v>171.81</v>
      </c>
      <c r="K188" t="n">
        <v>49.1</v>
      </c>
      <c r="L188" t="n">
        <v>16</v>
      </c>
      <c r="M188" t="n">
        <v>0</v>
      </c>
      <c r="N188" t="n">
        <v>31.72</v>
      </c>
      <c r="O188" t="n">
        <v>21424.29</v>
      </c>
      <c r="P188" t="n">
        <v>352.9</v>
      </c>
      <c r="Q188" t="n">
        <v>1231.32</v>
      </c>
      <c r="R188" t="n">
        <v>113.21</v>
      </c>
      <c r="S188" t="n">
        <v>94.92</v>
      </c>
      <c r="T188" t="n">
        <v>8307.440000000001</v>
      </c>
      <c r="U188" t="n">
        <v>0.84</v>
      </c>
      <c r="V188" t="n">
        <v>0.86</v>
      </c>
      <c r="W188" t="n">
        <v>20.7</v>
      </c>
      <c r="X188" t="n">
        <v>0.52</v>
      </c>
      <c r="Y188" t="n">
        <v>4</v>
      </c>
      <c r="Z188" t="n">
        <v>10</v>
      </c>
    </row>
    <row r="189">
      <c r="A189" t="n">
        <v>0</v>
      </c>
      <c r="B189" t="n">
        <v>95</v>
      </c>
      <c r="C189" t="inlineStr">
        <is>
          <t xml:space="preserve">CONCLUIDO	</t>
        </is>
      </c>
      <c r="D189" t="n">
        <v>1.4159</v>
      </c>
      <c r="E189" t="n">
        <v>70.63</v>
      </c>
      <c r="F189" t="n">
        <v>49.69</v>
      </c>
      <c r="G189" t="n">
        <v>6.01</v>
      </c>
      <c r="H189" t="n">
        <v>0.1</v>
      </c>
      <c r="I189" t="n">
        <v>496</v>
      </c>
      <c r="J189" t="n">
        <v>185.69</v>
      </c>
      <c r="K189" t="n">
        <v>53.44</v>
      </c>
      <c r="L189" t="n">
        <v>1</v>
      </c>
      <c r="M189" t="n">
        <v>494</v>
      </c>
      <c r="N189" t="n">
        <v>36.26</v>
      </c>
      <c r="O189" t="n">
        <v>23136.14</v>
      </c>
      <c r="P189" t="n">
        <v>686.48</v>
      </c>
      <c r="Q189" t="n">
        <v>1240.95</v>
      </c>
      <c r="R189" t="n">
        <v>580.53</v>
      </c>
      <c r="S189" t="n">
        <v>94.92</v>
      </c>
      <c r="T189" t="n">
        <v>239580.17</v>
      </c>
      <c r="U189" t="n">
        <v>0.16</v>
      </c>
      <c r="V189" t="n">
        <v>0.62</v>
      </c>
      <c r="W189" t="n">
        <v>21.46</v>
      </c>
      <c r="X189" t="n">
        <v>14.8</v>
      </c>
      <c r="Y189" t="n">
        <v>4</v>
      </c>
      <c r="Z189" t="n">
        <v>10</v>
      </c>
    </row>
    <row r="190">
      <c r="A190" t="n">
        <v>1</v>
      </c>
      <c r="B190" t="n">
        <v>95</v>
      </c>
      <c r="C190" t="inlineStr">
        <is>
          <t xml:space="preserve">CONCLUIDO	</t>
        </is>
      </c>
      <c r="D190" t="n">
        <v>1.9745</v>
      </c>
      <c r="E190" t="n">
        <v>50.65</v>
      </c>
      <c r="F190" t="n">
        <v>40.66</v>
      </c>
      <c r="G190" t="n">
        <v>12.08</v>
      </c>
      <c r="H190" t="n">
        <v>0.19</v>
      </c>
      <c r="I190" t="n">
        <v>202</v>
      </c>
      <c r="J190" t="n">
        <v>187.21</v>
      </c>
      <c r="K190" t="n">
        <v>53.44</v>
      </c>
      <c r="L190" t="n">
        <v>2</v>
      </c>
      <c r="M190" t="n">
        <v>200</v>
      </c>
      <c r="N190" t="n">
        <v>36.77</v>
      </c>
      <c r="O190" t="n">
        <v>23322.88</v>
      </c>
      <c r="P190" t="n">
        <v>559.92</v>
      </c>
      <c r="Q190" t="n">
        <v>1234.56</v>
      </c>
      <c r="R190" t="n">
        <v>287.36</v>
      </c>
      <c r="S190" t="n">
        <v>94.92</v>
      </c>
      <c r="T190" t="n">
        <v>94463.11</v>
      </c>
      <c r="U190" t="n">
        <v>0.33</v>
      </c>
      <c r="V190" t="n">
        <v>0.75</v>
      </c>
      <c r="W190" t="n">
        <v>20.97</v>
      </c>
      <c r="X190" t="n">
        <v>5.84</v>
      </c>
      <c r="Y190" t="n">
        <v>4</v>
      </c>
      <c r="Z190" t="n">
        <v>10</v>
      </c>
    </row>
    <row r="191">
      <c r="A191" t="n">
        <v>2</v>
      </c>
      <c r="B191" t="n">
        <v>95</v>
      </c>
      <c r="C191" t="inlineStr">
        <is>
          <t xml:space="preserve">CONCLUIDO	</t>
        </is>
      </c>
      <c r="D191" t="n">
        <v>2.1923</v>
      </c>
      <c r="E191" t="n">
        <v>45.62</v>
      </c>
      <c r="F191" t="n">
        <v>38.42</v>
      </c>
      <c r="G191" t="n">
        <v>18.15</v>
      </c>
      <c r="H191" t="n">
        <v>0.28</v>
      </c>
      <c r="I191" t="n">
        <v>127</v>
      </c>
      <c r="J191" t="n">
        <v>188.73</v>
      </c>
      <c r="K191" t="n">
        <v>53.44</v>
      </c>
      <c r="L191" t="n">
        <v>3</v>
      </c>
      <c r="M191" t="n">
        <v>125</v>
      </c>
      <c r="N191" t="n">
        <v>37.29</v>
      </c>
      <c r="O191" t="n">
        <v>23510.33</v>
      </c>
      <c r="P191" t="n">
        <v>525.88</v>
      </c>
      <c r="Q191" t="n">
        <v>1233.06</v>
      </c>
      <c r="R191" t="n">
        <v>214.97</v>
      </c>
      <c r="S191" t="n">
        <v>94.92</v>
      </c>
      <c r="T191" t="n">
        <v>58642.18</v>
      </c>
      <c r="U191" t="n">
        <v>0.44</v>
      </c>
      <c r="V191" t="n">
        <v>0.79</v>
      </c>
      <c r="W191" t="n">
        <v>20.85</v>
      </c>
      <c r="X191" t="n">
        <v>3.62</v>
      </c>
      <c r="Y191" t="n">
        <v>4</v>
      </c>
      <c r="Z191" t="n">
        <v>10</v>
      </c>
    </row>
    <row r="192">
      <c r="A192" t="n">
        <v>3</v>
      </c>
      <c r="B192" t="n">
        <v>95</v>
      </c>
      <c r="C192" t="inlineStr">
        <is>
          <t xml:space="preserve">CONCLUIDO	</t>
        </is>
      </c>
      <c r="D192" t="n">
        <v>2.31</v>
      </c>
      <c r="E192" t="n">
        <v>43.29</v>
      </c>
      <c r="F192" t="n">
        <v>37.4</v>
      </c>
      <c r="G192" t="n">
        <v>24.39</v>
      </c>
      <c r="H192" t="n">
        <v>0.37</v>
      </c>
      <c r="I192" t="n">
        <v>92</v>
      </c>
      <c r="J192" t="n">
        <v>190.25</v>
      </c>
      <c r="K192" t="n">
        <v>53.44</v>
      </c>
      <c r="L192" t="n">
        <v>4</v>
      </c>
      <c r="M192" t="n">
        <v>90</v>
      </c>
      <c r="N192" t="n">
        <v>37.82</v>
      </c>
      <c r="O192" t="n">
        <v>23698.48</v>
      </c>
      <c r="P192" t="n">
        <v>508.08</v>
      </c>
      <c r="Q192" t="n">
        <v>1232.26</v>
      </c>
      <c r="R192" t="n">
        <v>182.04</v>
      </c>
      <c r="S192" t="n">
        <v>94.92</v>
      </c>
      <c r="T192" t="n">
        <v>42354.4</v>
      </c>
      <c r="U192" t="n">
        <v>0.52</v>
      </c>
      <c r="V192" t="n">
        <v>0.8100000000000001</v>
      </c>
      <c r="W192" t="n">
        <v>20.78</v>
      </c>
      <c r="X192" t="n">
        <v>2.6</v>
      </c>
      <c r="Y192" t="n">
        <v>4</v>
      </c>
      <c r="Z192" t="n">
        <v>10</v>
      </c>
    </row>
    <row r="193">
      <c r="A193" t="n">
        <v>4</v>
      </c>
      <c r="B193" t="n">
        <v>95</v>
      </c>
      <c r="C193" t="inlineStr">
        <is>
          <t xml:space="preserve">CONCLUIDO	</t>
        </is>
      </c>
      <c r="D193" t="n">
        <v>2.377</v>
      </c>
      <c r="E193" t="n">
        <v>42.07</v>
      </c>
      <c r="F193" t="n">
        <v>36.88</v>
      </c>
      <c r="G193" t="n">
        <v>30.32</v>
      </c>
      <c r="H193" t="n">
        <v>0.46</v>
      </c>
      <c r="I193" t="n">
        <v>73</v>
      </c>
      <c r="J193" t="n">
        <v>191.78</v>
      </c>
      <c r="K193" t="n">
        <v>53.44</v>
      </c>
      <c r="L193" t="n">
        <v>5</v>
      </c>
      <c r="M193" t="n">
        <v>71</v>
      </c>
      <c r="N193" t="n">
        <v>38.35</v>
      </c>
      <c r="O193" t="n">
        <v>23887.36</v>
      </c>
      <c r="P193" t="n">
        <v>497.49</v>
      </c>
      <c r="Q193" t="n">
        <v>1232.04</v>
      </c>
      <c r="R193" t="n">
        <v>165.28</v>
      </c>
      <c r="S193" t="n">
        <v>94.92</v>
      </c>
      <c r="T193" t="n">
        <v>34068.19</v>
      </c>
      <c r="U193" t="n">
        <v>0.57</v>
      </c>
      <c r="V193" t="n">
        <v>0.83</v>
      </c>
      <c r="W193" t="n">
        <v>20.76</v>
      </c>
      <c r="X193" t="n">
        <v>2.1</v>
      </c>
      <c r="Y193" t="n">
        <v>4</v>
      </c>
      <c r="Z193" t="n">
        <v>10</v>
      </c>
    </row>
    <row r="194">
      <c r="A194" t="n">
        <v>5</v>
      </c>
      <c r="B194" t="n">
        <v>95</v>
      </c>
      <c r="C194" t="inlineStr">
        <is>
          <t xml:space="preserve">CONCLUIDO	</t>
        </is>
      </c>
      <c r="D194" t="n">
        <v>2.4291</v>
      </c>
      <c r="E194" t="n">
        <v>41.17</v>
      </c>
      <c r="F194" t="n">
        <v>36.47</v>
      </c>
      <c r="G194" t="n">
        <v>36.47</v>
      </c>
      <c r="H194" t="n">
        <v>0.55</v>
      </c>
      <c r="I194" t="n">
        <v>60</v>
      </c>
      <c r="J194" t="n">
        <v>193.32</v>
      </c>
      <c r="K194" t="n">
        <v>53.44</v>
      </c>
      <c r="L194" t="n">
        <v>6</v>
      </c>
      <c r="M194" t="n">
        <v>58</v>
      </c>
      <c r="N194" t="n">
        <v>38.89</v>
      </c>
      <c r="O194" t="n">
        <v>24076.95</v>
      </c>
      <c r="P194" t="n">
        <v>488.09</v>
      </c>
      <c r="Q194" t="n">
        <v>1232.1</v>
      </c>
      <c r="R194" t="n">
        <v>151.74</v>
      </c>
      <c r="S194" t="n">
        <v>94.92</v>
      </c>
      <c r="T194" t="n">
        <v>27362.65</v>
      </c>
      <c r="U194" t="n">
        <v>0.63</v>
      </c>
      <c r="V194" t="n">
        <v>0.84</v>
      </c>
      <c r="W194" t="n">
        <v>20.74</v>
      </c>
      <c r="X194" t="n">
        <v>1.68</v>
      </c>
      <c r="Y194" t="n">
        <v>4</v>
      </c>
      <c r="Z194" t="n">
        <v>10</v>
      </c>
    </row>
    <row r="195">
      <c r="A195" t="n">
        <v>6</v>
      </c>
      <c r="B195" t="n">
        <v>95</v>
      </c>
      <c r="C195" t="inlineStr">
        <is>
          <t xml:space="preserve">CONCLUIDO	</t>
        </is>
      </c>
      <c r="D195" t="n">
        <v>2.464</v>
      </c>
      <c r="E195" t="n">
        <v>40.58</v>
      </c>
      <c r="F195" t="n">
        <v>36.22</v>
      </c>
      <c r="G195" t="n">
        <v>42.61</v>
      </c>
      <c r="H195" t="n">
        <v>0.64</v>
      </c>
      <c r="I195" t="n">
        <v>51</v>
      </c>
      <c r="J195" t="n">
        <v>194.86</v>
      </c>
      <c r="K195" t="n">
        <v>53.44</v>
      </c>
      <c r="L195" t="n">
        <v>7</v>
      </c>
      <c r="M195" t="n">
        <v>49</v>
      </c>
      <c r="N195" t="n">
        <v>39.43</v>
      </c>
      <c r="O195" t="n">
        <v>24267.28</v>
      </c>
      <c r="P195" t="n">
        <v>481</v>
      </c>
      <c r="Q195" t="n">
        <v>1231.81</v>
      </c>
      <c r="R195" t="n">
        <v>143.56</v>
      </c>
      <c r="S195" t="n">
        <v>94.92</v>
      </c>
      <c r="T195" t="n">
        <v>23320.15</v>
      </c>
      <c r="U195" t="n">
        <v>0.66</v>
      </c>
      <c r="V195" t="n">
        <v>0.84</v>
      </c>
      <c r="W195" t="n">
        <v>20.73</v>
      </c>
      <c r="X195" t="n">
        <v>1.43</v>
      </c>
      <c r="Y195" t="n">
        <v>4</v>
      </c>
      <c r="Z195" t="n">
        <v>10</v>
      </c>
    </row>
    <row r="196">
      <c r="A196" t="n">
        <v>7</v>
      </c>
      <c r="B196" t="n">
        <v>95</v>
      </c>
      <c r="C196" t="inlineStr">
        <is>
          <t xml:space="preserve">CONCLUIDO	</t>
        </is>
      </c>
      <c r="D196" t="n">
        <v>2.4906</v>
      </c>
      <c r="E196" t="n">
        <v>40.15</v>
      </c>
      <c r="F196" t="n">
        <v>36.04</v>
      </c>
      <c r="G196" t="n">
        <v>49.15</v>
      </c>
      <c r="H196" t="n">
        <v>0.72</v>
      </c>
      <c r="I196" t="n">
        <v>44</v>
      </c>
      <c r="J196" t="n">
        <v>196.41</v>
      </c>
      <c r="K196" t="n">
        <v>53.44</v>
      </c>
      <c r="L196" t="n">
        <v>8</v>
      </c>
      <c r="M196" t="n">
        <v>42</v>
      </c>
      <c r="N196" t="n">
        <v>39.98</v>
      </c>
      <c r="O196" t="n">
        <v>24458.36</v>
      </c>
      <c r="P196" t="n">
        <v>474.83</v>
      </c>
      <c r="Q196" t="n">
        <v>1231.56</v>
      </c>
      <c r="R196" t="n">
        <v>138.11</v>
      </c>
      <c r="S196" t="n">
        <v>94.92</v>
      </c>
      <c r="T196" t="n">
        <v>20626.95</v>
      </c>
      <c r="U196" t="n">
        <v>0.6899999999999999</v>
      </c>
      <c r="V196" t="n">
        <v>0.85</v>
      </c>
      <c r="W196" t="n">
        <v>20.72</v>
      </c>
      <c r="X196" t="n">
        <v>1.26</v>
      </c>
      <c r="Y196" t="n">
        <v>4</v>
      </c>
      <c r="Z196" t="n">
        <v>10</v>
      </c>
    </row>
    <row r="197">
      <c r="A197" t="n">
        <v>8</v>
      </c>
      <c r="B197" t="n">
        <v>95</v>
      </c>
      <c r="C197" t="inlineStr">
        <is>
          <t xml:space="preserve">CONCLUIDO	</t>
        </is>
      </c>
      <c r="D197" t="n">
        <v>2.5123</v>
      </c>
      <c r="E197" t="n">
        <v>39.8</v>
      </c>
      <c r="F197" t="n">
        <v>35.88</v>
      </c>
      <c r="G197" t="n">
        <v>55.21</v>
      </c>
      <c r="H197" t="n">
        <v>0.8100000000000001</v>
      </c>
      <c r="I197" t="n">
        <v>39</v>
      </c>
      <c r="J197" t="n">
        <v>197.97</v>
      </c>
      <c r="K197" t="n">
        <v>53.44</v>
      </c>
      <c r="L197" t="n">
        <v>9</v>
      </c>
      <c r="M197" t="n">
        <v>37</v>
      </c>
      <c r="N197" t="n">
        <v>40.53</v>
      </c>
      <c r="O197" t="n">
        <v>24650.18</v>
      </c>
      <c r="P197" t="n">
        <v>468.84</v>
      </c>
      <c r="Q197" t="n">
        <v>1231.48</v>
      </c>
      <c r="R197" t="n">
        <v>133.07</v>
      </c>
      <c r="S197" t="n">
        <v>94.92</v>
      </c>
      <c r="T197" t="n">
        <v>18133.48</v>
      </c>
      <c r="U197" t="n">
        <v>0.71</v>
      </c>
      <c r="V197" t="n">
        <v>0.85</v>
      </c>
      <c r="W197" t="n">
        <v>20.7</v>
      </c>
      <c r="X197" t="n">
        <v>1.1</v>
      </c>
      <c r="Y197" t="n">
        <v>4</v>
      </c>
      <c r="Z197" t="n">
        <v>10</v>
      </c>
    </row>
    <row r="198">
      <c r="A198" t="n">
        <v>9</v>
      </c>
      <c r="B198" t="n">
        <v>95</v>
      </c>
      <c r="C198" t="inlineStr">
        <is>
          <t xml:space="preserve">CONCLUIDO	</t>
        </is>
      </c>
      <c r="D198" t="n">
        <v>2.5295</v>
      </c>
      <c r="E198" t="n">
        <v>39.53</v>
      </c>
      <c r="F198" t="n">
        <v>35.76</v>
      </c>
      <c r="G198" t="n">
        <v>61.31</v>
      </c>
      <c r="H198" t="n">
        <v>0.89</v>
      </c>
      <c r="I198" t="n">
        <v>35</v>
      </c>
      <c r="J198" t="n">
        <v>199.53</v>
      </c>
      <c r="K198" t="n">
        <v>53.44</v>
      </c>
      <c r="L198" t="n">
        <v>10</v>
      </c>
      <c r="M198" t="n">
        <v>33</v>
      </c>
      <c r="N198" t="n">
        <v>41.1</v>
      </c>
      <c r="O198" t="n">
        <v>24842.77</v>
      </c>
      <c r="P198" t="n">
        <v>463.07</v>
      </c>
      <c r="Q198" t="n">
        <v>1231.53</v>
      </c>
      <c r="R198" t="n">
        <v>129.04</v>
      </c>
      <c r="S198" t="n">
        <v>94.92</v>
      </c>
      <c r="T198" t="n">
        <v>16135.65</v>
      </c>
      <c r="U198" t="n">
        <v>0.74</v>
      </c>
      <c r="V198" t="n">
        <v>0.85</v>
      </c>
      <c r="W198" t="n">
        <v>20.7</v>
      </c>
      <c r="X198" t="n">
        <v>0.98</v>
      </c>
      <c r="Y198" t="n">
        <v>4</v>
      </c>
      <c r="Z198" t="n">
        <v>10</v>
      </c>
    </row>
    <row r="199">
      <c r="A199" t="n">
        <v>10</v>
      </c>
      <c r="B199" t="n">
        <v>95</v>
      </c>
      <c r="C199" t="inlineStr">
        <is>
          <t xml:space="preserve">CONCLUIDO	</t>
        </is>
      </c>
      <c r="D199" t="n">
        <v>2.5478</v>
      </c>
      <c r="E199" t="n">
        <v>39.25</v>
      </c>
      <c r="F199" t="n">
        <v>35.63</v>
      </c>
      <c r="G199" t="n">
        <v>68.95</v>
      </c>
      <c r="H199" t="n">
        <v>0.97</v>
      </c>
      <c r="I199" t="n">
        <v>31</v>
      </c>
      <c r="J199" t="n">
        <v>201.1</v>
      </c>
      <c r="K199" t="n">
        <v>53.44</v>
      </c>
      <c r="L199" t="n">
        <v>11</v>
      </c>
      <c r="M199" t="n">
        <v>29</v>
      </c>
      <c r="N199" t="n">
        <v>41.66</v>
      </c>
      <c r="O199" t="n">
        <v>25036.12</v>
      </c>
      <c r="P199" t="n">
        <v>457.69</v>
      </c>
      <c r="Q199" t="n">
        <v>1231.27</v>
      </c>
      <c r="R199" t="n">
        <v>124.78</v>
      </c>
      <c r="S199" t="n">
        <v>94.92</v>
      </c>
      <c r="T199" t="n">
        <v>14029.63</v>
      </c>
      <c r="U199" t="n">
        <v>0.76</v>
      </c>
      <c r="V199" t="n">
        <v>0.86</v>
      </c>
      <c r="W199" t="n">
        <v>20.69</v>
      </c>
      <c r="X199" t="n">
        <v>0.85</v>
      </c>
      <c r="Y199" t="n">
        <v>4</v>
      </c>
      <c r="Z199" t="n">
        <v>10</v>
      </c>
    </row>
    <row r="200">
      <c r="A200" t="n">
        <v>11</v>
      </c>
      <c r="B200" t="n">
        <v>95</v>
      </c>
      <c r="C200" t="inlineStr">
        <is>
          <t xml:space="preserve">CONCLUIDO	</t>
        </is>
      </c>
      <c r="D200" t="n">
        <v>2.5593</v>
      </c>
      <c r="E200" t="n">
        <v>39.07</v>
      </c>
      <c r="F200" t="n">
        <v>35.56</v>
      </c>
      <c r="G200" t="n">
        <v>76.20999999999999</v>
      </c>
      <c r="H200" t="n">
        <v>1.05</v>
      </c>
      <c r="I200" t="n">
        <v>28</v>
      </c>
      <c r="J200" t="n">
        <v>202.67</v>
      </c>
      <c r="K200" t="n">
        <v>53.44</v>
      </c>
      <c r="L200" t="n">
        <v>12</v>
      </c>
      <c r="M200" t="n">
        <v>26</v>
      </c>
      <c r="N200" t="n">
        <v>42.24</v>
      </c>
      <c r="O200" t="n">
        <v>25230.25</v>
      </c>
      <c r="P200" t="n">
        <v>452.33</v>
      </c>
      <c r="Q200" t="n">
        <v>1231.38</v>
      </c>
      <c r="R200" t="n">
        <v>122.58</v>
      </c>
      <c r="S200" t="n">
        <v>94.92</v>
      </c>
      <c r="T200" t="n">
        <v>12942.29</v>
      </c>
      <c r="U200" t="n">
        <v>0.77</v>
      </c>
      <c r="V200" t="n">
        <v>0.86</v>
      </c>
      <c r="W200" t="n">
        <v>20.69</v>
      </c>
      <c r="X200" t="n">
        <v>0.78</v>
      </c>
      <c r="Y200" t="n">
        <v>4</v>
      </c>
      <c r="Z200" t="n">
        <v>10</v>
      </c>
    </row>
    <row r="201">
      <c r="A201" t="n">
        <v>12</v>
      </c>
      <c r="B201" t="n">
        <v>95</v>
      </c>
      <c r="C201" t="inlineStr">
        <is>
          <t xml:space="preserve">CONCLUIDO	</t>
        </is>
      </c>
      <c r="D201" t="n">
        <v>2.5694</v>
      </c>
      <c r="E201" t="n">
        <v>38.92</v>
      </c>
      <c r="F201" t="n">
        <v>35.48</v>
      </c>
      <c r="G201" t="n">
        <v>81.88</v>
      </c>
      <c r="H201" t="n">
        <v>1.13</v>
      </c>
      <c r="I201" t="n">
        <v>26</v>
      </c>
      <c r="J201" t="n">
        <v>204.25</v>
      </c>
      <c r="K201" t="n">
        <v>53.44</v>
      </c>
      <c r="L201" t="n">
        <v>13</v>
      </c>
      <c r="M201" t="n">
        <v>24</v>
      </c>
      <c r="N201" t="n">
        <v>42.82</v>
      </c>
      <c r="O201" t="n">
        <v>25425.3</v>
      </c>
      <c r="P201" t="n">
        <v>447.96</v>
      </c>
      <c r="Q201" t="n">
        <v>1231.16</v>
      </c>
      <c r="R201" t="n">
        <v>120.17</v>
      </c>
      <c r="S201" t="n">
        <v>94.92</v>
      </c>
      <c r="T201" t="n">
        <v>11745.98</v>
      </c>
      <c r="U201" t="n">
        <v>0.79</v>
      </c>
      <c r="V201" t="n">
        <v>0.86</v>
      </c>
      <c r="W201" t="n">
        <v>20.68</v>
      </c>
      <c r="X201" t="n">
        <v>0.7</v>
      </c>
      <c r="Y201" t="n">
        <v>4</v>
      </c>
      <c r="Z201" t="n">
        <v>10</v>
      </c>
    </row>
    <row r="202">
      <c r="A202" t="n">
        <v>13</v>
      </c>
      <c r="B202" t="n">
        <v>95</v>
      </c>
      <c r="C202" t="inlineStr">
        <is>
          <t xml:space="preserve">CONCLUIDO	</t>
        </is>
      </c>
      <c r="D202" t="n">
        <v>2.5769</v>
      </c>
      <c r="E202" t="n">
        <v>38.81</v>
      </c>
      <c r="F202" t="n">
        <v>35.44</v>
      </c>
      <c r="G202" t="n">
        <v>88.61</v>
      </c>
      <c r="H202" t="n">
        <v>1.21</v>
      </c>
      <c r="I202" t="n">
        <v>24</v>
      </c>
      <c r="J202" t="n">
        <v>205.84</v>
      </c>
      <c r="K202" t="n">
        <v>53.44</v>
      </c>
      <c r="L202" t="n">
        <v>14</v>
      </c>
      <c r="M202" t="n">
        <v>22</v>
      </c>
      <c r="N202" t="n">
        <v>43.4</v>
      </c>
      <c r="O202" t="n">
        <v>25621.03</v>
      </c>
      <c r="P202" t="n">
        <v>442.61</v>
      </c>
      <c r="Q202" t="n">
        <v>1231.27</v>
      </c>
      <c r="R202" t="n">
        <v>118.6</v>
      </c>
      <c r="S202" t="n">
        <v>94.92</v>
      </c>
      <c r="T202" t="n">
        <v>10972.73</v>
      </c>
      <c r="U202" t="n">
        <v>0.8</v>
      </c>
      <c r="V202" t="n">
        <v>0.86</v>
      </c>
      <c r="W202" t="n">
        <v>20.68</v>
      </c>
      <c r="X202" t="n">
        <v>0.67</v>
      </c>
      <c r="Y202" t="n">
        <v>4</v>
      </c>
      <c r="Z202" t="n">
        <v>10</v>
      </c>
    </row>
    <row r="203">
      <c r="A203" t="n">
        <v>14</v>
      </c>
      <c r="B203" t="n">
        <v>95</v>
      </c>
      <c r="C203" t="inlineStr">
        <is>
          <t xml:space="preserve">CONCLUIDO	</t>
        </is>
      </c>
      <c r="D203" t="n">
        <v>2.5876</v>
      </c>
      <c r="E203" t="n">
        <v>38.65</v>
      </c>
      <c r="F203" t="n">
        <v>35.36</v>
      </c>
      <c r="G203" t="n">
        <v>96.43000000000001</v>
      </c>
      <c r="H203" t="n">
        <v>1.28</v>
      </c>
      <c r="I203" t="n">
        <v>22</v>
      </c>
      <c r="J203" t="n">
        <v>207.43</v>
      </c>
      <c r="K203" t="n">
        <v>53.44</v>
      </c>
      <c r="L203" t="n">
        <v>15</v>
      </c>
      <c r="M203" t="n">
        <v>20</v>
      </c>
      <c r="N203" t="n">
        <v>44</v>
      </c>
      <c r="O203" t="n">
        <v>25817.56</v>
      </c>
      <c r="P203" t="n">
        <v>437.29</v>
      </c>
      <c r="Q203" t="n">
        <v>1231.26</v>
      </c>
      <c r="R203" t="n">
        <v>116.08</v>
      </c>
      <c r="S203" t="n">
        <v>94.92</v>
      </c>
      <c r="T203" t="n">
        <v>9725.01</v>
      </c>
      <c r="U203" t="n">
        <v>0.82</v>
      </c>
      <c r="V203" t="n">
        <v>0.86</v>
      </c>
      <c r="W203" t="n">
        <v>20.67</v>
      </c>
      <c r="X203" t="n">
        <v>0.58</v>
      </c>
      <c r="Y203" t="n">
        <v>4</v>
      </c>
      <c r="Z203" t="n">
        <v>10</v>
      </c>
    </row>
    <row r="204">
      <c r="A204" t="n">
        <v>15</v>
      </c>
      <c r="B204" t="n">
        <v>95</v>
      </c>
      <c r="C204" t="inlineStr">
        <is>
          <t xml:space="preserve">CONCLUIDO	</t>
        </is>
      </c>
      <c r="D204" t="n">
        <v>2.5907</v>
      </c>
      <c r="E204" t="n">
        <v>38.6</v>
      </c>
      <c r="F204" t="n">
        <v>35.35</v>
      </c>
      <c r="G204" t="n">
        <v>101</v>
      </c>
      <c r="H204" t="n">
        <v>1.36</v>
      </c>
      <c r="I204" t="n">
        <v>21</v>
      </c>
      <c r="J204" t="n">
        <v>209.03</v>
      </c>
      <c r="K204" t="n">
        <v>53.44</v>
      </c>
      <c r="L204" t="n">
        <v>16</v>
      </c>
      <c r="M204" t="n">
        <v>19</v>
      </c>
      <c r="N204" t="n">
        <v>44.6</v>
      </c>
      <c r="O204" t="n">
        <v>26014.91</v>
      </c>
      <c r="P204" t="n">
        <v>432.86</v>
      </c>
      <c r="Q204" t="n">
        <v>1231.21</v>
      </c>
      <c r="R204" t="n">
        <v>115.64</v>
      </c>
      <c r="S204" t="n">
        <v>94.92</v>
      </c>
      <c r="T204" t="n">
        <v>9510.139999999999</v>
      </c>
      <c r="U204" t="n">
        <v>0.82</v>
      </c>
      <c r="V204" t="n">
        <v>0.86</v>
      </c>
      <c r="W204" t="n">
        <v>20.68</v>
      </c>
      <c r="X204" t="n">
        <v>0.57</v>
      </c>
      <c r="Y204" t="n">
        <v>4</v>
      </c>
      <c r="Z204" t="n">
        <v>10</v>
      </c>
    </row>
    <row r="205">
      <c r="A205" t="n">
        <v>16</v>
      </c>
      <c r="B205" t="n">
        <v>95</v>
      </c>
      <c r="C205" t="inlineStr">
        <is>
          <t xml:space="preserve">CONCLUIDO	</t>
        </is>
      </c>
      <c r="D205" t="n">
        <v>2.6002</v>
      </c>
      <c r="E205" t="n">
        <v>38.46</v>
      </c>
      <c r="F205" t="n">
        <v>35.28</v>
      </c>
      <c r="G205" t="n">
        <v>111.42</v>
      </c>
      <c r="H205" t="n">
        <v>1.43</v>
      </c>
      <c r="I205" t="n">
        <v>19</v>
      </c>
      <c r="J205" t="n">
        <v>210.64</v>
      </c>
      <c r="K205" t="n">
        <v>53.44</v>
      </c>
      <c r="L205" t="n">
        <v>17</v>
      </c>
      <c r="M205" t="n">
        <v>17</v>
      </c>
      <c r="N205" t="n">
        <v>45.21</v>
      </c>
      <c r="O205" t="n">
        <v>26213.09</v>
      </c>
      <c r="P205" t="n">
        <v>426.97</v>
      </c>
      <c r="Q205" t="n">
        <v>1231.13</v>
      </c>
      <c r="R205" t="n">
        <v>113.53</v>
      </c>
      <c r="S205" t="n">
        <v>94.92</v>
      </c>
      <c r="T205" t="n">
        <v>8463.129999999999</v>
      </c>
      <c r="U205" t="n">
        <v>0.84</v>
      </c>
      <c r="V205" t="n">
        <v>0.86</v>
      </c>
      <c r="W205" t="n">
        <v>20.67</v>
      </c>
      <c r="X205" t="n">
        <v>0.51</v>
      </c>
      <c r="Y205" t="n">
        <v>4</v>
      </c>
      <c r="Z205" t="n">
        <v>10</v>
      </c>
    </row>
    <row r="206">
      <c r="A206" t="n">
        <v>17</v>
      </c>
      <c r="B206" t="n">
        <v>95</v>
      </c>
      <c r="C206" t="inlineStr">
        <is>
          <t xml:space="preserve">CONCLUIDO	</t>
        </is>
      </c>
      <c r="D206" t="n">
        <v>2.6032</v>
      </c>
      <c r="E206" t="n">
        <v>38.41</v>
      </c>
      <c r="F206" t="n">
        <v>35.28</v>
      </c>
      <c r="G206" t="n">
        <v>117.59</v>
      </c>
      <c r="H206" t="n">
        <v>1.51</v>
      </c>
      <c r="I206" t="n">
        <v>18</v>
      </c>
      <c r="J206" t="n">
        <v>212.25</v>
      </c>
      <c r="K206" t="n">
        <v>53.44</v>
      </c>
      <c r="L206" t="n">
        <v>18</v>
      </c>
      <c r="M206" t="n">
        <v>16</v>
      </c>
      <c r="N206" t="n">
        <v>45.82</v>
      </c>
      <c r="O206" t="n">
        <v>26412.11</v>
      </c>
      <c r="P206" t="n">
        <v>423.56</v>
      </c>
      <c r="Q206" t="n">
        <v>1231.19</v>
      </c>
      <c r="R206" t="n">
        <v>113.21</v>
      </c>
      <c r="S206" t="n">
        <v>94.92</v>
      </c>
      <c r="T206" t="n">
        <v>8305.66</v>
      </c>
      <c r="U206" t="n">
        <v>0.84</v>
      </c>
      <c r="V206" t="n">
        <v>0.86</v>
      </c>
      <c r="W206" t="n">
        <v>20.67</v>
      </c>
      <c r="X206" t="n">
        <v>0.5</v>
      </c>
      <c r="Y206" t="n">
        <v>4</v>
      </c>
      <c r="Z206" t="n">
        <v>10</v>
      </c>
    </row>
    <row r="207">
      <c r="A207" t="n">
        <v>18</v>
      </c>
      <c r="B207" t="n">
        <v>95</v>
      </c>
      <c r="C207" t="inlineStr">
        <is>
          <t xml:space="preserve">CONCLUIDO	</t>
        </is>
      </c>
      <c r="D207" t="n">
        <v>2.6092</v>
      </c>
      <c r="E207" t="n">
        <v>38.33</v>
      </c>
      <c r="F207" t="n">
        <v>35.23</v>
      </c>
      <c r="G207" t="n">
        <v>124.32</v>
      </c>
      <c r="H207" t="n">
        <v>1.58</v>
      </c>
      <c r="I207" t="n">
        <v>17</v>
      </c>
      <c r="J207" t="n">
        <v>213.87</v>
      </c>
      <c r="K207" t="n">
        <v>53.44</v>
      </c>
      <c r="L207" t="n">
        <v>19</v>
      </c>
      <c r="M207" t="n">
        <v>15</v>
      </c>
      <c r="N207" t="n">
        <v>46.44</v>
      </c>
      <c r="O207" t="n">
        <v>26611.98</v>
      </c>
      <c r="P207" t="n">
        <v>418.71</v>
      </c>
      <c r="Q207" t="n">
        <v>1231.2</v>
      </c>
      <c r="R207" t="n">
        <v>111.66</v>
      </c>
      <c r="S207" t="n">
        <v>94.92</v>
      </c>
      <c r="T207" t="n">
        <v>7536.72</v>
      </c>
      <c r="U207" t="n">
        <v>0.85</v>
      </c>
      <c r="V207" t="n">
        <v>0.86</v>
      </c>
      <c r="W207" t="n">
        <v>20.67</v>
      </c>
      <c r="X207" t="n">
        <v>0.45</v>
      </c>
      <c r="Y207" t="n">
        <v>4</v>
      </c>
      <c r="Z207" t="n">
        <v>10</v>
      </c>
    </row>
    <row r="208">
      <c r="A208" t="n">
        <v>19</v>
      </c>
      <c r="B208" t="n">
        <v>95</v>
      </c>
      <c r="C208" t="inlineStr">
        <is>
          <t xml:space="preserve">CONCLUIDO	</t>
        </is>
      </c>
      <c r="D208" t="n">
        <v>2.613</v>
      </c>
      <c r="E208" t="n">
        <v>38.27</v>
      </c>
      <c r="F208" t="n">
        <v>35.21</v>
      </c>
      <c r="G208" t="n">
        <v>132.02</v>
      </c>
      <c r="H208" t="n">
        <v>1.65</v>
      </c>
      <c r="I208" t="n">
        <v>16</v>
      </c>
      <c r="J208" t="n">
        <v>215.5</v>
      </c>
      <c r="K208" t="n">
        <v>53.44</v>
      </c>
      <c r="L208" t="n">
        <v>20</v>
      </c>
      <c r="M208" t="n">
        <v>14</v>
      </c>
      <c r="N208" t="n">
        <v>47.07</v>
      </c>
      <c r="O208" t="n">
        <v>26812.71</v>
      </c>
      <c r="P208" t="n">
        <v>414.16</v>
      </c>
      <c r="Q208" t="n">
        <v>1231</v>
      </c>
      <c r="R208" t="n">
        <v>111.06</v>
      </c>
      <c r="S208" t="n">
        <v>94.92</v>
      </c>
      <c r="T208" t="n">
        <v>7242.03</v>
      </c>
      <c r="U208" t="n">
        <v>0.85</v>
      </c>
      <c r="V208" t="n">
        <v>0.87</v>
      </c>
      <c r="W208" t="n">
        <v>20.67</v>
      </c>
      <c r="X208" t="n">
        <v>0.43</v>
      </c>
      <c r="Y208" t="n">
        <v>4</v>
      </c>
      <c r="Z208" t="n">
        <v>10</v>
      </c>
    </row>
    <row r="209">
      <c r="A209" t="n">
        <v>20</v>
      </c>
      <c r="B209" t="n">
        <v>95</v>
      </c>
      <c r="C209" t="inlineStr">
        <is>
          <t xml:space="preserve">CONCLUIDO	</t>
        </is>
      </c>
      <c r="D209" t="n">
        <v>2.6179</v>
      </c>
      <c r="E209" t="n">
        <v>38.2</v>
      </c>
      <c r="F209" t="n">
        <v>35.17</v>
      </c>
      <c r="G209" t="n">
        <v>140.69</v>
      </c>
      <c r="H209" t="n">
        <v>1.72</v>
      </c>
      <c r="I209" t="n">
        <v>15</v>
      </c>
      <c r="J209" t="n">
        <v>217.14</v>
      </c>
      <c r="K209" t="n">
        <v>53.44</v>
      </c>
      <c r="L209" t="n">
        <v>21</v>
      </c>
      <c r="M209" t="n">
        <v>13</v>
      </c>
      <c r="N209" t="n">
        <v>47.7</v>
      </c>
      <c r="O209" t="n">
        <v>27014.3</v>
      </c>
      <c r="P209" t="n">
        <v>409.04</v>
      </c>
      <c r="Q209" t="n">
        <v>1231.12</v>
      </c>
      <c r="R209" t="n">
        <v>109.84</v>
      </c>
      <c r="S209" t="n">
        <v>94.92</v>
      </c>
      <c r="T209" t="n">
        <v>6635.64</v>
      </c>
      <c r="U209" t="n">
        <v>0.86</v>
      </c>
      <c r="V209" t="n">
        <v>0.87</v>
      </c>
      <c r="W209" t="n">
        <v>20.67</v>
      </c>
      <c r="X209" t="n">
        <v>0.4</v>
      </c>
      <c r="Y209" t="n">
        <v>4</v>
      </c>
      <c r="Z209" t="n">
        <v>10</v>
      </c>
    </row>
    <row r="210">
      <c r="A210" t="n">
        <v>21</v>
      </c>
      <c r="B210" t="n">
        <v>95</v>
      </c>
      <c r="C210" t="inlineStr">
        <is>
          <t xml:space="preserve">CONCLUIDO	</t>
        </is>
      </c>
      <c r="D210" t="n">
        <v>2.617</v>
      </c>
      <c r="E210" t="n">
        <v>38.21</v>
      </c>
      <c r="F210" t="n">
        <v>35.18</v>
      </c>
      <c r="G210" t="n">
        <v>140.74</v>
      </c>
      <c r="H210" t="n">
        <v>1.79</v>
      </c>
      <c r="I210" t="n">
        <v>15</v>
      </c>
      <c r="J210" t="n">
        <v>218.78</v>
      </c>
      <c r="K210" t="n">
        <v>53.44</v>
      </c>
      <c r="L210" t="n">
        <v>22</v>
      </c>
      <c r="M210" t="n">
        <v>8</v>
      </c>
      <c r="N210" t="n">
        <v>48.34</v>
      </c>
      <c r="O210" t="n">
        <v>27216.79</v>
      </c>
      <c r="P210" t="n">
        <v>405.3</v>
      </c>
      <c r="Q210" t="n">
        <v>1231.2</v>
      </c>
      <c r="R210" t="n">
        <v>110</v>
      </c>
      <c r="S210" t="n">
        <v>94.92</v>
      </c>
      <c r="T210" t="n">
        <v>6717.37</v>
      </c>
      <c r="U210" t="n">
        <v>0.86</v>
      </c>
      <c r="V210" t="n">
        <v>0.87</v>
      </c>
      <c r="W210" t="n">
        <v>20.68</v>
      </c>
      <c r="X210" t="n">
        <v>0.41</v>
      </c>
      <c r="Y210" t="n">
        <v>4</v>
      </c>
      <c r="Z210" t="n">
        <v>10</v>
      </c>
    </row>
    <row r="211">
      <c r="A211" t="n">
        <v>22</v>
      </c>
      <c r="B211" t="n">
        <v>95</v>
      </c>
      <c r="C211" t="inlineStr">
        <is>
          <t xml:space="preserve">CONCLUIDO	</t>
        </is>
      </c>
      <c r="D211" t="n">
        <v>2.6218</v>
      </c>
      <c r="E211" t="n">
        <v>38.14</v>
      </c>
      <c r="F211" t="n">
        <v>35.15</v>
      </c>
      <c r="G211" t="n">
        <v>150.65</v>
      </c>
      <c r="H211" t="n">
        <v>1.85</v>
      </c>
      <c r="I211" t="n">
        <v>14</v>
      </c>
      <c r="J211" t="n">
        <v>220.43</v>
      </c>
      <c r="K211" t="n">
        <v>53.44</v>
      </c>
      <c r="L211" t="n">
        <v>23</v>
      </c>
      <c r="M211" t="n">
        <v>1</v>
      </c>
      <c r="N211" t="n">
        <v>48.99</v>
      </c>
      <c r="O211" t="n">
        <v>27420.16</v>
      </c>
      <c r="P211" t="n">
        <v>404.24</v>
      </c>
      <c r="Q211" t="n">
        <v>1231.18</v>
      </c>
      <c r="R211" t="n">
        <v>108.8</v>
      </c>
      <c r="S211" t="n">
        <v>94.92</v>
      </c>
      <c r="T211" t="n">
        <v>6121.97</v>
      </c>
      <c r="U211" t="n">
        <v>0.87</v>
      </c>
      <c r="V211" t="n">
        <v>0.87</v>
      </c>
      <c r="W211" t="n">
        <v>20.68</v>
      </c>
      <c r="X211" t="n">
        <v>0.38</v>
      </c>
      <c r="Y211" t="n">
        <v>4</v>
      </c>
      <c r="Z211" t="n">
        <v>10</v>
      </c>
    </row>
    <row r="212">
      <c r="A212" t="n">
        <v>23</v>
      </c>
      <c r="B212" t="n">
        <v>95</v>
      </c>
      <c r="C212" t="inlineStr">
        <is>
          <t xml:space="preserve">CONCLUIDO	</t>
        </is>
      </c>
      <c r="D212" t="n">
        <v>2.6214</v>
      </c>
      <c r="E212" t="n">
        <v>38.15</v>
      </c>
      <c r="F212" t="n">
        <v>35.16</v>
      </c>
      <c r="G212" t="n">
        <v>150.68</v>
      </c>
      <c r="H212" t="n">
        <v>1.92</v>
      </c>
      <c r="I212" t="n">
        <v>14</v>
      </c>
      <c r="J212" t="n">
        <v>222.08</v>
      </c>
      <c r="K212" t="n">
        <v>53.44</v>
      </c>
      <c r="L212" t="n">
        <v>24</v>
      </c>
      <c r="M212" t="n">
        <v>0</v>
      </c>
      <c r="N212" t="n">
        <v>49.65</v>
      </c>
      <c r="O212" t="n">
        <v>27624.44</v>
      </c>
      <c r="P212" t="n">
        <v>406.91</v>
      </c>
      <c r="Q212" t="n">
        <v>1231.17</v>
      </c>
      <c r="R212" t="n">
        <v>108.78</v>
      </c>
      <c r="S212" t="n">
        <v>94.92</v>
      </c>
      <c r="T212" t="n">
        <v>6111.74</v>
      </c>
      <c r="U212" t="n">
        <v>0.87</v>
      </c>
      <c r="V212" t="n">
        <v>0.87</v>
      </c>
      <c r="W212" t="n">
        <v>20.69</v>
      </c>
      <c r="X212" t="n">
        <v>0.38</v>
      </c>
      <c r="Y212" t="n">
        <v>4</v>
      </c>
      <c r="Z212" t="n">
        <v>10</v>
      </c>
    </row>
    <row r="213">
      <c r="A213" t="n">
        <v>0</v>
      </c>
      <c r="B213" t="n">
        <v>55</v>
      </c>
      <c r="C213" t="inlineStr">
        <is>
          <t xml:space="preserve">CONCLUIDO	</t>
        </is>
      </c>
      <c r="D213" t="n">
        <v>1.8425</v>
      </c>
      <c r="E213" t="n">
        <v>54.27</v>
      </c>
      <c r="F213" t="n">
        <v>44.4</v>
      </c>
      <c r="G213" t="n">
        <v>8.17</v>
      </c>
      <c r="H213" t="n">
        <v>0.15</v>
      </c>
      <c r="I213" t="n">
        <v>326</v>
      </c>
      <c r="J213" t="n">
        <v>116.05</v>
      </c>
      <c r="K213" t="n">
        <v>43.4</v>
      </c>
      <c r="L213" t="n">
        <v>1</v>
      </c>
      <c r="M213" t="n">
        <v>324</v>
      </c>
      <c r="N213" t="n">
        <v>16.65</v>
      </c>
      <c r="O213" t="n">
        <v>14546.17</v>
      </c>
      <c r="P213" t="n">
        <v>451.71</v>
      </c>
      <c r="Q213" t="n">
        <v>1236.5</v>
      </c>
      <c r="R213" t="n">
        <v>408.98</v>
      </c>
      <c r="S213" t="n">
        <v>94.92</v>
      </c>
      <c r="T213" t="n">
        <v>154653.52</v>
      </c>
      <c r="U213" t="n">
        <v>0.23</v>
      </c>
      <c r="V213" t="n">
        <v>0.6899999999999999</v>
      </c>
      <c r="W213" t="n">
        <v>21.17</v>
      </c>
      <c r="X213" t="n">
        <v>9.550000000000001</v>
      </c>
      <c r="Y213" t="n">
        <v>4</v>
      </c>
      <c r="Z213" t="n">
        <v>10</v>
      </c>
    </row>
    <row r="214">
      <c r="A214" t="n">
        <v>1</v>
      </c>
      <c r="B214" t="n">
        <v>55</v>
      </c>
      <c r="C214" t="inlineStr">
        <is>
          <t xml:space="preserve">CONCLUIDO	</t>
        </is>
      </c>
      <c r="D214" t="n">
        <v>2.2569</v>
      </c>
      <c r="E214" t="n">
        <v>44.31</v>
      </c>
      <c r="F214" t="n">
        <v>38.86</v>
      </c>
      <c r="G214" t="n">
        <v>16.53</v>
      </c>
      <c r="H214" t="n">
        <v>0.3</v>
      </c>
      <c r="I214" t="n">
        <v>141</v>
      </c>
      <c r="J214" t="n">
        <v>117.34</v>
      </c>
      <c r="K214" t="n">
        <v>43.4</v>
      </c>
      <c r="L214" t="n">
        <v>2</v>
      </c>
      <c r="M214" t="n">
        <v>139</v>
      </c>
      <c r="N214" t="n">
        <v>16.94</v>
      </c>
      <c r="O214" t="n">
        <v>14705.49</v>
      </c>
      <c r="P214" t="n">
        <v>389.46</v>
      </c>
      <c r="Q214" t="n">
        <v>1233.45</v>
      </c>
      <c r="R214" t="n">
        <v>228.76</v>
      </c>
      <c r="S214" t="n">
        <v>94.92</v>
      </c>
      <c r="T214" t="n">
        <v>65470.11</v>
      </c>
      <c r="U214" t="n">
        <v>0.41</v>
      </c>
      <c r="V214" t="n">
        <v>0.78</v>
      </c>
      <c r="W214" t="n">
        <v>20.88</v>
      </c>
      <c r="X214" t="n">
        <v>4.05</v>
      </c>
      <c r="Y214" t="n">
        <v>4</v>
      </c>
      <c r="Z214" t="n">
        <v>10</v>
      </c>
    </row>
    <row r="215">
      <c r="A215" t="n">
        <v>2</v>
      </c>
      <c r="B215" t="n">
        <v>55</v>
      </c>
      <c r="C215" t="inlineStr">
        <is>
          <t xml:space="preserve">CONCLUIDO	</t>
        </is>
      </c>
      <c r="D215" t="n">
        <v>2.4073</v>
      </c>
      <c r="E215" t="n">
        <v>41.54</v>
      </c>
      <c r="F215" t="n">
        <v>37.33</v>
      </c>
      <c r="G215" t="n">
        <v>25.17</v>
      </c>
      <c r="H215" t="n">
        <v>0.45</v>
      </c>
      <c r="I215" t="n">
        <v>89</v>
      </c>
      <c r="J215" t="n">
        <v>118.63</v>
      </c>
      <c r="K215" t="n">
        <v>43.4</v>
      </c>
      <c r="L215" t="n">
        <v>3</v>
      </c>
      <c r="M215" t="n">
        <v>87</v>
      </c>
      <c r="N215" t="n">
        <v>17.23</v>
      </c>
      <c r="O215" t="n">
        <v>14865.24</v>
      </c>
      <c r="P215" t="n">
        <v>367.24</v>
      </c>
      <c r="Q215" t="n">
        <v>1232.53</v>
      </c>
      <c r="R215" t="n">
        <v>179.7</v>
      </c>
      <c r="S215" t="n">
        <v>94.92</v>
      </c>
      <c r="T215" t="n">
        <v>41199.15</v>
      </c>
      <c r="U215" t="n">
        <v>0.53</v>
      </c>
      <c r="V215" t="n">
        <v>0.82</v>
      </c>
      <c r="W215" t="n">
        <v>20.79</v>
      </c>
      <c r="X215" t="n">
        <v>2.54</v>
      </c>
      <c r="Y215" t="n">
        <v>4</v>
      </c>
      <c r="Z215" t="n">
        <v>10</v>
      </c>
    </row>
    <row r="216">
      <c r="A216" t="n">
        <v>3</v>
      </c>
      <c r="B216" t="n">
        <v>55</v>
      </c>
      <c r="C216" t="inlineStr">
        <is>
          <t xml:space="preserve">CONCLUIDO	</t>
        </is>
      </c>
      <c r="D216" t="n">
        <v>2.4854</v>
      </c>
      <c r="E216" t="n">
        <v>40.24</v>
      </c>
      <c r="F216" t="n">
        <v>36.6</v>
      </c>
      <c r="G216" t="n">
        <v>33.78</v>
      </c>
      <c r="H216" t="n">
        <v>0.59</v>
      </c>
      <c r="I216" t="n">
        <v>65</v>
      </c>
      <c r="J216" t="n">
        <v>119.93</v>
      </c>
      <c r="K216" t="n">
        <v>43.4</v>
      </c>
      <c r="L216" t="n">
        <v>4</v>
      </c>
      <c r="M216" t="n">
        <v>63</v>
      </c>
      <c r="N216" t="n">
        <v>17.53</v>
      </c>
      <c r="O216" t="n">
        <v>15025.44</v>
      </c>
      <c r="P216" t="n">
        <v>352.99</v>
      </c>
      <c r="Q216" t="n">
        <v>1231.72</v>
      </c>
      <c r="R216" t="n">
        <v>155.75</v>
      </c>
      <c r="S216" t="n">
        <v>94.92</v>
      </c>
      <c r="T216" t="n">
        <v>29343.73</v>
      </c>
      <c r="U216" t="n">
        <v>0.61</v>
      </c>
      <c r="V216" t="n">
        <v>0.83</v>
      </c>
      <c r="W216" t="n">
        <v>20.75</v>
      </c>
      <c r="X216" t="n">
        <v>1.81</v>
      </c>
      <c r="Y216" t="n">
        <v>4</v>
      </c>
      <c r="Z216" t="n">
        <v>10</v>
      </c>
    </row>
    <row r="217">
      <c r="A217" t="n">
        <v>4</v>
      </c>
      <c r="B217" t="n">
        <v>55</v>
      </c>
      <c r="C217" t="inlineStr">
        <is>
          <t xml:space="preserve">CONCLUIDO	</t>
        </is>
      </c>
      <c r="D217" t="n">
        <v>2.5349</v>
      </c>
      <c r="E217" t="n">
        <v>39.45</v>
      </c>
      <c r="F217" t="n">
        <v>36.17</v>
      </c>
      <c r="G217" t="n">
        <v>43.41</v>
      </c>
      <c r="H217" t="n">
        <v>0.73</v>
      </c>
      <c r="I217" t="n">
        <v>50</v>
      </c>
      <c r="J217" t="n">
        <v>121.23</v>
      </c>
      <c r="K217" t="n">
        <v>43.4</v>
      </c>
      <c r="L217" t="n">
        <v>5</v>
      </c>
      <c r="M217" t="n">
        <v>48</v>
      </c>
      <c r="N217" t="n">
        <v>17.83</v>
      </c>
      <c r="O217" t="n">
        <v>15186.08</v>
      </c>
      <c r="P217" t="n">
        <v>341.52</v>
      </c>
      <c r="Q217" t="n">
        <v>1231.56</v>
      </c>
      <c r="R217" t="n">
        <v>142.26</v>
      </c>
      <c r="S217" t="n">
        <v>94.92</v>
      </c>
      <c r="T217" t="n">
        <v>22675.03</v>
      </c>
      <c r="U217" t="n">
        <v>0.67</v>
      </c>
      <c r="V217" t="n">
        <v>0.84</v>
      </c>
      <c r="W217" t="n">
        <v>20.72</v>
      </c>
      <c r="X217" t="n">
        <v>1.39</v>
      </c>
      <c r="Y217" t="n">
        <v>4</v>
      </c>
      <c r="Z217" t="n">
        <v>10</v>
      </c>
    </row>
    <row r="218">
      <c r="A218" t="n">
        <v>5</v>
      </c>
      <c r="B218" t="n">
        <v>55</v>
      </c>
      <c r="C218" t="inlineStr">
        <is>
          <t xml:space="preserve">CONCLUIDO	</t>
        </is>
      </c>
      <c r="D218" t="n">
        <v>2.5655</v>
      </c>
      <c r="E218" t="n">
        <v>38.98</v>
      </c>
      <c r="F218" t="n">
        <v>35.92</v>
      </c>
      <c r="G218" t="n">
        <v>52.56</v>
      </c>
      <c r="H218" t="n">
        <v>0.86</v>
      </c>
      <c r="I218" t="n">
        <v>41</v>
      </c>
      <c r="J218" t="n">
        <v>122.54</v>
      </c>
      <c r="K218" t="n">
        <v>43.4</v>
      </c>
      <c r="L218" t="n">
        <v>6</v>
      </c>
      <c r="M218" t="n">
        <v>39</v>
      </c>
      <c r="N218" t="n">
        <v>18.14</v>
      </c>
      <c r="O218" t="n">
        <v>15347.16</v>
      </c>
      <c r="P218" t="n">
        <v>331.17</v>
      </c>
      <c r="Q218" t="n">
        <v>1231.54</v>
      </c>
      <c r="R218" t="n">
        <v>133.91</v>
      </c>
      <c r="S218" t="n">
        <v>94.92</v>
      </c>
      <c r="T218" t="n">
        <v>18540.8</v>
      </c>
      <c r="U218" t="n">
        <v>0.71</v>
      </c>
      <c r="V218" t="n">
        <v>0.85</v>
      </c>
      <c r="W218" t="n">
        <v>20.71</v>
      </c>
      <c r="X218" t="n">
        <v>1.13</v>
      </c>
      <c r="Y218" t="n">
        <v>4</v>
      </c>
      <c r="Z218" t="n">
        <v>10</v>
      </c>
    </row>
    <row r="219">
      <c r="A219" t="n">
        <v>6</v>
      </c>
      <c r="B219" t="n">
        <v>55</v>
      </c>
      <c r="C219" t="inlineStr">
        <is>
          <t xml:space="preserve">CONCLUIDO	</t>
        </is>
      </c>
      <c r="D219" t="n">
        <v>2.5901</v>
      </c>
      <c r="E219" t="n">
        <v>38.61</v>
      </c>
      <c r="F219" t="n">
        <v>35.71</v>
      </c>
      <c r="G219" t="n">
        <v>63.02</v>
      </c>
      <c r="H219" t="n">
        <v>1</v>
      </c>
      <c r="I219" t="n">
        <v>34</v>
      </c>
      <c r="J219" t="n">
        <v>123.85</v>
      </c>
      <c r="K219" t="n">
        <v>43.4</v>
      </c>
      <c r="L219" t="n">
        <v>7</v>
      </c>
      <c r="M219" t="n">
        <v>32</v>
      </c>
      <c r="N219" t="n">
        <v>18.45</v>
      </c>
      <c r="O219" t="n">
        <v>15508.69</v>
      </c>
      <c r="P219" t="n">
        <v>321.01</v>
      </c>
      <c r="Q219" t="n">
        <v>1231.54</v>
      </c>
      <c r="R219" t="n">
        <v>127.42</v>
      </c>
      <c r="S219" t="n">
        <v>94.92</v>
      </c>
      <c r="T219" t="n">
        <v>15333.29</v>
      </c>
      <c r="U219" t="n">
        <v>0.74</v>
      </c>
      <c r="V219" t="n">
        <v>0.85</v>
      </c>
      <c r="W219" t="n">
        <v>20.7</v>
      </c>
      <c r="X219" t="n">
        <v>0.93</v>
      </c>
      <c r="Y219" t="n">
        <v>4</v>
      </c>
      <c r="Z219" t="n">
        <v>10</v>
      </c>
    </row>
    <row r="220">
      <c r="A220" t="n">
        <v>7</v>
      </c>
      <c r="B220" t="n">
        <v>55</v>
      </c>
      <c r="C220" t="inlineStr">
        <is>
          <t xml:space="preserve">CONCLUIDO	</t>
        </is>
      </c>
      <c r="D220" t="n">
        <v>2.6063</v>
      </c>
      <c r="E220" t="n">
        <v>38.37</v>
      </c>
      <c r="F220" t="n">
        <v>35.59</v>
      </c>
      <c r="G220" t="n">
        <v>73.64</v>
      </c>
      <c r="H220" t="n">
        <v>1.13</v>
      </c>
      <c r="I220" t="n">
        <v>29</v>
      </c>
      <c r="J220" t="n">
        <v>125.16</v>
      </c>
      <c r="K220" t="n">
        <v>43.4</v>
      </c>
      <c r="L220" t="n">
        <v>8</v>
      </c>
      <c r="M220" t="n">
        <v>27</v>
      </c>
      <c r="N220" t="n">
        <v>18.76</v>
      </c>
      <c r="O220" t="n">
        <v>15670.68</v>
      </c>
      <c r="P220" t="n">
        <v>311.85</v>
      </c>
      <c r="Q220" t="n">
        <v>1231.3</v>
      </c>
      <c r="R220" t="n">
        <v>123.28</v>
      </c>
      <c r="S220" t="n">
        <v>94.92</v>
      </c>
      <c r="T220" t="n">
        <v>13287.03</v>
      </c>
      <c r="U220" t="n">
        <v>0.77</v>
      </c>
      <c r="V220" t="n">
        <v>0.86</v>
      </c>
      <c r="W220" t="n">
        <v>20.7</v>
      </c>
      <c r="X220" t="n">
        <v>0.8100000000000001</v>
      </c>
      <c r="Y220" t="n">
        <v>4</v>
      </c>
      <c r="Z220" t="n">
        <v>10</v>
      </c>
    </row>
    <row r="221">
      <c r="A221" t="n">
        <v>8</v>
      </c>
      <c r="B221" t="n">
        <v>55</v>
      </c>
      <c r="C221" t="inlineStr">
        <is>
          <t xml:space="preserve">CONCLUIDO	</t>
        </is>
      </c>
      <c r="D221" t="n">
        <v>2.6204</v>
      </c>
      <c r="E221" t="n">
        <v>38.16</v>
      </c>
      <c r="F221" t="n">
        <v>35.48</v>
      </c>
      <c r="G221" t="n">
        <v>85.15000000000001</v>
      </c>
      <c r="H221" t="n">
        <v>1.26</v>
      </c>
      <c r="I221" t="n">
        <v>25</v>
      </c>
      <c r="J221" t="n">
        <v>126.48</v>
      </c>
      <c r="K221" t="n">
        <v>43.4</v>
      </c>
      <c r="L221" t="n">
        <v>9</v>
      </c>
      <c r="M221" t="n">
        <v>22</v>
      </c>
      <c r="N221" t="n">
        <v>19.08</v>
      </c>
      <c r="O221" t="n">
        <v>15833.12</v>
      </c>
      <c r="P221" t="n">
        <v>301.34</v>
      </c>
      <c r="Q221" t="n">
        <v>1231.35</v>
      </c>
      <c r="R221" t="n">
        <v>119.53</v>
      </c>
      <c r="S221" t="n">
        <v>94.92</v>
      </c>
      <c r="T221" t="n">
        <v>11433.81</v>
      </c>
      <c r="U221" t="n">
        <v>0.79</v>
      </c>
      <c r="V221" t="n">
        <v>0.86</v>
      </c>
      <c r="W221" t="n">
        <v>20.69</v>
      </c>
      <c r="X221" t="n">
        <v>0.7</v>
      </c>
      <c r="Y221" t="n">
        <v>4</v>
      </c>
      <c r="Z221" t="n">
        <v>10</v>
      </c>
    </row>
    <row r="222">
      <c r="A222" t="n">
        <v>9</v>
      </c>
      <c r="B222" t="n">
        <v>55</v>
      </c>
      <c r="C222" t="inlineStr">
        <is>
          <t xml:space="preserve">CONCLUIDO	</t>
        </is>
      </c>
      <c r="D222" t="n">
        <v>2.6234</v>
      </c>
      <c r="E222" t="n">
        <v>38.12</v>
      </c>
      <c r="F222" t="n">
        <v>35.46</v>
      </c>
      <c r="G222" t="n">
        <v>88.65000000000001</v>
      </c>
      <c r="H222" t="n">
        <v>1.38</v>
      </c>
      <c r="I222" t="n">
        <v>24</v>
      </c>
      <c r="J222" t="n">
        <v>127.8</v>
      </c>
      <c r="K222" t="n">
        <v>43.4</v>
      </c>
      <c r="L222" t="n">
        <v>10</v>
      </c>
      <c r="M222" t="n">
        <v>2</v>
      </c>
      <c r="N222" t="n">
        <v>19.4</v>
      </c>
      <c r="O222" t="n">
        <v>15996.02</v>
      </c>
      <c r="P222" t="n">
        <v>299.14</v>
      </c>
      <c r="Q222" t="n">
        <v>1231.54</v>
      </c>
      <c r="R222" t="n">
        <v>118.59</v>
      </c>
      <c r="S222" t="n">
        <v>94.92</v>
      </c>
      <c r="T222" t="n">
        <v>10968.11</v>
      </c>
      <c r="U222" t="n">
        <v>0.8</v>
      </c>
      <c r="V222" t="n">
        <v>0.86</v>
      </c>
      <c r="W222" t="n">
        <v>20.7</v>
      </c>
      <c r="X222" t="n">
        <v>0.68</v>
      </c>
      <c r="Y222" t="n">
        <v>4</v>
      </c>
      <c r="Z222" t="n">
        <v>10</v>
      </c>
    </row>
    <row r="223">
      <c r="A223" t="n">
        <v>10</v>
      </c>
      <c r="B223" t="n">
        <v>55</v>
      </c>
      <c r="C223" t="inlineStr">
        <is>
          <t xml:space="preserve">CONCLUIDO	</t>
        </is>
      </c>
      <c r="D223" t="n">
        <v>2.6229</v>
      </c>
      <c r="E223" t="n">
        <v>38.13</v>
      </c>
      <c r="F223" t="n">
        <v>35.47</v>
      </c>
      <c r="G223" t="n">
        <v>88.67</v>
      </c>
      <c r="H223" t="n">
        <v>1.5</v>
      </c>
      <c r="I223" t="n">
        <v>24</v>
      </c>
      <c r="J223" t="n">
        <v>129.13</v>
      </c>
      <c r="K223" t="n">
        <v>43.4</v>
      </c>
      <c r="L223" t="n">
        <v>11</v>
      </c>
      <c r="M223" t="n">
        <v>0</v>
      </c>
      <c r="N223" t="n">
        <v>19.73</v>
      </c>
      <c r="O223" t="n">
        <v>16159.39</v>
      </c>
      <c r="P223" t="n">
        <v>301.86</v>
      </c>
      <c r="Q223" t="n">
        <v>1231.55</v>
      </c>
      <c r="R223" t="n">
        <v>118.61</v>
      </c>
      <c r="S223" t="n">
        <v>94.92</v>
      </c>
      <c r="T223" t="n">
        <v>10975.51</v>
      </c>
      <c r="U223" t="n">
        <v>0.8</v>
      </c>
      <c r="V223" t="n">
        <v>0.86</v>
      </c>
      <c r="W223" t="n">
        <v>20.71</v>
      </c>
      <c r="X223" t="n">
        <v>0.6899999999999999</v>
      </c>
      <c r="Y223" t="n">
        <v>4</v>
      </c>
      <c r="Z2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INDEX(resultados!$A$2:$ZZ$223, 1, MATCH($B$1, resultados!$A$1:$ZZ$1, 0))</f>
        <v/>
      </c>
      <c r="B7">
        <f>INDEX(resultados!$A$2:$ZZ$223, 1, MATCH($B$2, resultados!$A$1:$ZZ$1, 0))</f>
        <v/>
      </c>
      <c r="C7">
        <f>INDEX(resultados!$A$2:$ZZ$223, 1, MATCH($B$3, resultados!$A$1:$ZZ$1, 0))</f>
        <v/>
      </c>
    </row>
    <row r="8">
      <c r="A8">
        <f>INDEX(resultados!$A$2:$ZZ$223, 2, MATCH($B$1, resultados!$A$1:$ZZ$1, 0))</f>
        <v/>
      </c>
      <c r="B8">
        <f>INDEX(resultados!$A$2:$ZZ$223, 2, MATCH($B$2, resultados!$A$1:$ZZ$1, 0))</f>
        <v/>
      </c>
      <c r="C8">
        <f>INDEX(resultados!$A$2:$ZZ$223, 2, MATCH($B$3, resultados!$A$1:$ZZ$1, 0))</f>
        <v/>
      </c>
    </row>
    <row r="9">
      <c r="A9">
        <f>INDEX(resultados!$A$2:$ZZ$223, 3, MATCH($B$1, resultados!$A$1:$ZZ$1, 0))</f>
        <v/>
      </c>
      <c r="B9">
        <f>INDEX(resultados!$A$2:$ZZ$223, 3, MATCH($B$2, resultados!$A$1:$ZZ$1, 0))</f>
        <v/>
      </c>
      <c r="C9">
        <f>INDEX(resultados!$A$2:$ZZ$223, 3, MATCH($B$3, resultados!$A$1:$ZZ$1, 0))</f>
        <v/>
      </c>
    </row>
    <row r="10">
      <c r="A10">
        <f>INDEX(resultados!$A$2:$ZZ$223, 4, MATCH($B$1, resultados!$A$1:$ZZ$1, 0))</f>
        <v/>
      </c>
      <c r="B10">
        <f>INDEX(resultados!$A$2:$ZZ$223, 4, MATCH($B$2, resultados!$A$1:$ZZ$1, 0))</f>
        <v/>
      </c>
      <c r="C10">
        <f>INDEX(resultados!$A$2:$ZZ$223, 4, MATCH($B$3, resultados!$A$1:$ZZ$1, 0))</f>
        <v/>
      </c>
    </row>
    <row r="11">
      <c r="A11">
        <f>INDEX(resultados!$A$2:$ZZ$223, 5, MATCH($B$1, resultados!$A$1:$ZZ$1, 0))</f>
        <v/>
      </c>
      <c r="B11">
        <f>INDEX(resultados!$A$2:$ZZ$223, 5, MATCH($B$2, resultados!$A$1:$ZZ$1, 0))</f>
        <v/>
      </c>
      <c r="C11">
        <f>INDEX(resultados!$A$2:$ZZ$223, 5, MATCH($B$3, resultados!$A$1:$ZZ$1, 0))</f>
        <v/>
      </c>
    </row>
    <row r="12">
      <c r="A12">
        <f>INDEX(resultados!$A$2:$ZZ$223, 6, MATCH($B$1, resultados!$A$1:$ZZ$1, 0))</f>
        <v/>
      </c>
      <c r="B12">
        <f>INDEX(resultados!$A$2:$ZZ$223, 6, MATCH($B$2, resultados!$A$1:$ZZ$1, 0))</f>
        <v/>
      </c>
      <c r="C12">
        <f>INDEX(resultados!$A$2:$ZZ$223, 6, MATCH($B$3, resultados!$A$1:$ZZ$1, 0))</f>
        <v/>
      </c>
    </row>
    <row r="13">
      <c r="A13">
        <f>INDEX(resultados!$A$2:$ZZ$223, 7, MATCH($B$1, resultados!$A$1:$ZZ$1, 0))</f>
        <v/>
      </c>
      <c r="B13">
        <f>INDEX(resultados!$A$2:$ZZ$223, 7, MATCH($B$2, resultados!$A$1:$ZZ$1, 0))</f>
        <v/>
      </c>
      <c r="C13">
        <f>INDEX(resultados!$A$2:$ZZ$223, 7, MATCH($B$3, resultados!$A$1:$ZZ$1, 0))</f>
        <v/>
      </c>
    </row>
    <row r="14">
      <c r="A14">
        <f>INDEX(resultados!$A$2:$ZZ$223, 8, MATCH($B$1, resultados!$A$1:$ZZ$1, 0))</f>
        <v/>
      </c>
      <c r="B14">
        <f>INDEX(resultados!$A$2:$ZZ$223, 8, MATCH($B$2, resultados!$A$1:$ZZ$1, 0))</f>
        <v/>
      </c>
      <c r="C14">
        <f>INDEX(resultados!$A$2:$ZZ$223, 8, MATCH($B$3, resultados!$A$1:$ZZ$1, 0))</f>
        <v/>
      </c>
    </row>
    <row r="15">
      <c r="A15">
        <f>INDEX(resultados!$A$2:$ZZ$223, 9, MATCH($B$1, resultados!$A$1:$ZZ$1, 0))</f>
        <v/>
      </c>
      <c r="B15">
        <f>INDEX(resultados!$A$2:$ZZ$223, 9, MATCH($B$2, resultados!$A$1:$ZZ$1, 0))</f>
        <v/>
      </c>
      <c r="C15">
        <f>INDEX(resultados!$A$2:$ZZ$223, 9, MATCH($B$3, resultados!$A$1:$ZZ$1, 0))</f>
        <v/>
      </c>
    </row>
    <row r="16">
      <c r="A16">
        <f>INDEX(resultados!$A$2:$ZZ$223, 10, MATCH($B$1, resultados!$A$1:$ZZ$1, 0))</f>
        <v/>
      </c>
      <c r="B16">
        <f>INDEX(resultados!$A$2:$ZZ$223, 10, MATCH($B$2, resultados!$A$1:$ZZ$1, 0))</f>
        <v/>
      </c>
      <c r="C16">
        <f>INDEX(resultados!$A$2:$ZZ$223, 10, MATCH($B$3, resultados!$A$1:$ZZ$1, 0))</f>
        <v/>
      </c>
    </row>
    <row r="17">
      <c r="A17">
        <f>INDEX(resultados!$A$2:$ZZ$223, 11, MATCH($B$1, resultados!$A$1:$ZZ$1, 0))</f>
        <v/>
      </c>
      <c r="B17">
        <f>INDEX(resultados!$A$2:$ZZ$223, 11, MATCH($B$2, resultados!$A$1:$ZZ$1, 0))</f>
        <v/>
      </c>
      <c r="C17">
        <f>INDEX(resultados!$A$2:$ZZ$223, 11, MATCH($B$3, resultados!$A$1:$ZZ$1, 0))</f>
        <v/>
      </c>
    </row>
    <row r="18">
      <c r="A18">
        <f>INDEX(resultados!$A$2:$ZZ$223, 12, MATCH($B$1, resultados!$A$1:$ZZ$1, 0))</f>
        <v/>
      </c>
      <c r="B18">
        <f>INDEX(resultados!$A$2:$ZZ$223, 12, MATCH($B$2, resultados!$A$1:$ZZ$1, 0))</f>
        <v/>
      </c>
      <c r="C18">
        <f>INDEX(resultados!$A$2:$ZZ$223, 12, MATCH($B$3, resultados!$A$1:$ZZ$1, 0))</f>
        <v/>
      </c>
    </row>
    <row r="19">
      <c r="A19">
        <f>INDEX(resultados!$A$2:$ZZ$223, 13, MATCH($B$1, resultados!$A$1:$ZZ$1, 0))</f>
        <v/>
      </c>
      <c r="B19">
        <f>INDEX(resultados!$A$2:$ZZ$223, 13, MATCH($B$2, resultados!$A$1:$ZZ$1, 0))</f>
        <v/>
      </c>
      <c r="C19">
        <f>INDEX(resultados!$A$2:$ZZ$223, 13, MATCH($B$3, resultados!$A$1:$ZZ$1, 0))</f>
        <v/>
      </c>
    </row>
    <row r="20">
      <c r="A20">
        <f>INDEX(resultados!$A$2:$ZZ$223, 14, MATCH($B$1, resultados!$A$1:$ZZ$1, 0))</f>
        <v/>
      </c>
      <c r="B20">
        <f>INDEX(resultados!$A$2:$ZZ$223, 14, MATCH($B$2, resultados!$A$1:$ZZ$1, 0))</f>
        <v/>
      </c>
      <c r="C20">
        <f>INDEX(resultados!$A$2:$ZZ$223, 14, MATCH($B$3, resultados!$A$1:$ZZ$1, 0))</f>
        <v/>
      </c>
    </row>
    <row r="21">
      <c r="A21">
        <f>INDEX(resultados!$A$2:$ZZ$223, 15, MATCH($B$1, resultados!$A$1:$ZZ$1, 0))</f>
        <v/>
      </c>
      <c r="B21">
        <f>INDEX(resultados!$A$2:$ZZ$223, 15, MATCH($B$2, resultados!$A$1:$ZZ$1, 0))</f>
        <v/>
      </c>
      <c r="C21">
        <f>INDEX(resultados!$A$2:$ZZ$223, 15, MATCH($B$3, resultados!$A$1:$ZZ$1, 0))</f>
        <v/>
      </c>
    </row>
    <row r="22">
      <c r="A22">
        <f>INDEX(resultados!$A$2:$ZZ$223, 16, MATCH($B$1, resultados!$A$1:$ZZ$1, 0))</f>
        <v/>
      </c>
      <c r="B22">
        <f>INDEX(resultados!$A$2:$ZZ$223, 16, MATCH($B$2, resultados!$A$1:$ZZ$1, 0))</f>
        <v/>
      </c>
      <c r="C22">
        <f>INDEX(resultados!$A$2:$ZZ$223, 16, MATCH($B$3, resultados!$A$1:$ZZ$1, 0))</f>
        <v/>
      </c>
    </row>
    <row r="23">
      <c r="A23">
        <f>INDEX(resultados!$A$2:$ZZ$223, 17, MATCH($B$1, resultados!$A$1:$ZZ$1, 0))</f>
        <v/>
      </c>
      <c r="B23">
        <f>INDEX(resultados!$A$2:$ZZ$223, 17, MATCH($B$2, resultados!$A$1:$ZZ$1, 0))</f>
        <v/>
      </c>
      <c r="C23">
        <f>INDEX(resultados!$A$2:$ZZ$223, 17, MATCH($B$3, resultados!$A$1:$ZZ$1, 0))</f>
        <v/>
      </c>
    </row>
    <row r="24">
      <c r="A24">
        <f>INDEX(resultados!$A$2:$ZZ$223, 18, MATCH($B$1, resultados!$A$1:$ZZ$1, 0))</f>
        <v/>
      </c>
      <c r="B24">
        <f>INDEX(resultados!$A$2:$ZZ$223, 18, MATCH($B$2, resultados!$A$1:$ZZ$1, 0))</f>
        <v/>
      </c>
      <c r="C24">
        <f>INDEX(resultados!$A$2:$ZZ$223, 18, MATCH($B$3, resultados!$A$1:$ZZ$1, 0))</f>
        <v/>
      </c>
    </row>
    <row r="25">
      <c r="A25">
        <f>INDEX(resultados!$A$2:$ZZ$223, 19, MATCH($B$1, resultados!$A$1:$ZZ$1, 0))</f>
        <v/>
      </c>
      <c r="B25">
        <f>INDEX(resultados!$A$2:$ZZ$223, 19, MATCH($B$2, resultados!$A$1:$ZZ$1, 0))</f>
        <v/>
      </c>
      <c r="C25">
        <f>INDEX(resultados!$A$2:$ZZ$223, 19, MATCH($B$3, resultados!$A$1:$ZZ$1, 0))</f>
        <v/>
      </c>
    </row>
    <row r="26">
      <c r="A26">
        <f>INDEX(resultados!$A$2:$ZZ$223, 20, MATCH($B$1, resultados!$A$1:$ZZ$1, 0))</f>
        <v/>
      </c>
      <c r="B26">
        <f>INDEX(resultados!$A$2:$ZZ$223, 20, MATCH($B$2, resultados!$A$1:$ZZ$1, 0))</f>
        <v/>
      </c>
      <c r="C26">
        <f>INDEX(resultados!$A$2:$ZZ$223, 20, MATCH($B$3, resultados!$A$1:$ZZ$1, 0))</f>
        <v/>
      </c>
    </row>
    <row r="27">
      <c r="A27">
        <f>INDEX(resultados!$A$2:$ZZ$223, 21, MATCH($B$1, resultados!$A$1:$ZZ$1, 0))</f>
        <v/>
      </c>
      <c r="B27">
        <f>INDEX(resultados!$A$2:$ZZ$223, 21, MATCH($B$2, resultados!$A$1:$ZZ$1, 0))</f>
        <v/>
      </c>
      <c r="C27">
        <f>INDEX(resultados!$A$2:$ZZ$223, 21, MATCH($B$3, resultados!$A$1:$ZZ$1, 0))</f>
        <v/>
      </c>
    </row>
    <row r="28">
      <c r="A28">
        <f>INDEX(resultados!$A$2:$ZZ$223, 22, MATCH($B$1, resultados!$A$1:$ZZ$1, 0))</f>
        <v/>
      </c>
      <c r="B28">
        <f>INDEX(resultados!$A$2:$ZZ$223, 22, MATCH($B$2, resultados!$A$1:$ZZ$1, 0))</f>
        <v/>
      </c>
      <c r="C28">
        <f>INDEX(resultados!$A$2:$ZZ$223, 22, MATCH($B$3, resultados!$A$1:$ZZ$1, 0))</f>
        <v/>
      </c>
    </row>
    <row r="29">
      <c r="A29">
        <f>INDEX(resultados!$A$2:$ZZ$223, 23, MATCH($B$1, resultados!$A$1:$ZZ$1, 0))</f>
        <v/>
      </c>
      <c r="B29">
        <f>INDEX(resultados!$A$2:$ZZ$223, 23, MATCH($B$2, resultados!$A$1:$ZZ$1, 0))</f>
        <v/>
      </c>
      <c r="C29">
        <f>INDEX(resultados!$A$2:$ZZ$223, 23, MATCH($B$3, resultados!$A$1:$ZZ$1, 0))</f>
        <v/>
      </c>
    </row>
    <row r="30">
      <c r="A30">
        <f>INDEX(resultados!$A$2:$ZZ$223, 24, MATCH($B$1, resultados!$A$1:$ZZ$1, 0))</f>
        <v/>
      </c>
      <c r="B30">
        <f>INDEX(resultados!$A$2:$ZZ$223, 24, MATCH($B$2, resultados!$A$1:$ZZ$1, 0))</f>
        <v/>
      </c>
      <c r="C30">
        <f>INDEX(resultados!$A$2:$ZZ$223, 24, MATCH($B$3, resultados!$A$1:$ZZ$1, 0))</f>
        <v/>
      </c>
    </row>
    <row r="31">
      <c r="A31">
        <f>INDEX(resultados!$A$2:$ZZ$223, 25, MATCH($B$1, resultados!$A$1:$ZZ$1, 0))</f>
        <v/>
      </c>
      <c r="B31">
        <f>INDEX(resultados!$A$2:$ZZ$223, 25, MATCH($B$2, resultados!$A$1:$ZZ$1, 0))</f>
        <v/>
      </c>
      <c r="C31">
        <f>INDEX(resultados!$A$2:$ZZ$223, 25, MATCH($B$3, resultados!$A$1:$ZZ$1, 0))</f>
        <v/>
      </c>
    </row>
    <row r="32">
      <c r="A32">
        <f>INDEX(resultados!$A$2:$ZZ$223, 26, MATCH($B$1, resultados!$A$1:$ZZ$1, 0))</f>
        <v/>
      </c>
      <c r="B32">
        <f>INDEX(resultados!$A$2:$ZZ$223, 26, MATCH($B$2, resultados!$A$1:$ZZ$1, 0))</f>
        <v/>
      </c>
      <c r="C32">
        <f>INDEX(resultados!$A$2:$ZZ$223, 26, MATCH($B$3, resultados!$A$1:$ZZ$1, 0))</f>
        <v/>
      </c>
    </row>
    <row r="33">
      <c r="A33">
        <f>INDEX(resultados!$A$2:$ZZ$223, 27, MATCH($B$1, resultados!$A$1:$ZZ$1, 0))</f>
        <v/>
      </c>
      <c r="B33">
        <f>INDEX(resultados!$A$2:$ZZ$223, 27, MATCH($B$2, resultados!$A$1:$ZZ$1, 0))</f>
        <v/>
      </c>
      <c r="C33">
        <f>INDEX(resultados!$A$2:$ZZ$223, 27, MATCH($B$3, resultados!$A$1:$ZZ$1, 0))</f>
        <v/>
      </c>
    </row>
    <row r="34">
      <c r="A34">
        <f>INDEX(resultados!$A$2:$ZZ$223, 28, MATCH($B$1, resultados!$A$1:$ZZ$1, 0))</f>
        <v/>
      </c>
      <c r="B34">
        <f>INDEX(resultados!$A$2:$ZZ$223, 28, MATCH($B$2, resultados!$A$1:$ZZ$1, 0))</f>
        <v/>
      </c>
      <c r="C34">
        <f>INDEX(resultados!$A$2:$ZZ$223, 28, MATCH($B$3, resultados!$A$1:$ZZ$1, 0))</f>
        <v/>
      </c>
    </row>
    <row r="35">
      <c r="A35">
        <f>INDEX(resultados!$A$2:$ZZ$223, 29, MATCH($B$1, resultados!$A$1:$ZZ$1, 0))</f>
        <v/>
      </c>
      <c r="B35">
        <f>INDEX(resultados!$A$2:$ZZ$223, 29, MATCH($B$2, resultados!$A$1:$ZZ$1, 0))</f>
        <v/>
      </c>
      <c r="C35">
        <f>INDEX(resultados!$A$2:$ZZ$223, 29, MATCH($B$3, resultados!$A$1:$ZZ$1, 0))</f>
        <v/>
      </c>
    </row>
    <row r="36">
      <c r="A36">
        <f>INDEX(resultados!$A$2:$ZZ$223, 30, MATCH($B$1, resultados!$A$1:$ZZ$1, 0))</f>
        <v/>
      </c>
      <c r="B36">
        <f>INDEX(resultados!$A$2:$ZZ$223, 30, MATCH($B$2, resultados!$A$1:$ZZ$1, 0))</f>
        <v/>
      </c>
      <c r="C36">
        <f>INDEX(resultados!$A$2:$ZZ$223, 30, MATCH($B$3, resultados!$A$1:$ZZ$1, 0))</f>
        <v/>
      </c>
    </row>
    <row r="37">
      <c r="A37">
        <f>INDEX(resultados!$A$2:$ZZ$223, 31, MATCH($B$1, resultados!$A$1:$ZZ$1, 0))</f>
        <v/>
      </c>
      <c r="B37">
        <f>INDEX(resultados!$A$2:$ZZ$223, 31, MATCH($B$2, resultados!$A$1:$ZZ$1, 0))</f>
        <v/>
      </c>
      <c r="C37">
        <f>INDEX(resultados!$A$2:$ZZ$223, 31, MATCH($B$3, resultados!$A$1:$ZZ$1, 0))</f>
        <v/>
      </c>
    </row>
    <row r="38">
      <c r="A38">
        <f>INDEX(resultados!$A$2:$ZZ$223, 32, MATCH($B$1, resultados!$A$1:$ZZ$1, 0))</f>
        <v/>
      </c>
      <c r="B38">
        <f>INDEX(resultados!$A$2:$ZZ$223, 32, MATCH($B$2, resultados!$A$1:$ZZ$1, 0))</f>
        <v/>
      </c>
      <c r="C38">
        <f>INDEX(resultados!$A$2:$ZZ$223, 32, MATCH($B$3, resultados!$A$1:$ZZ$1, 0))</f>
        <v/>
      </c>
    </row>
    <row r="39">
      <c r="A39">
        <f>INDEX(resultados!$A$2:$ZZ$223, 33, MATCH($B$1, resultados!$A$1:$ZZ$1, 0))</f>
        <v/>
      </c>
      <c r="B39">
        <f>INDEX(resultados!$A$2:$ZZ$223, 33, MATCH($B$2, resultados!$A$1:$ZZ$1, 0))</f>
        <v/>
      </c>
      <c r="C39">
        <f>INDEX(resultados!$A$2:$ZZ$223, 33, MATCH($B$3, resultados!$A$1:$ZZ$1, 0))</f>
        <v/>
      </c>
    </row>
    <row r="40">
      <c r="A40">
        <f>INDEX(resultados!$A$2:$ZZ$223, 34, MATCH($B$1, resultados!$A$1:$ZZ$1, 0))</f>
        <v/>
      </c>
      <c r="B40">
        <f>INDEX(resultados!$A$2:$ZZ$223, 34, MATCH($B$2, resultados!$A$1:$ZZ$1, 0))</f>
        <v/>
      </c>
      <c r="C40">
        <f>INDEX(resultados!$A$2:$ZZ$223, 34, MATCH($B$3, resultados!$A$1:$ZZ$1, 0))</f>
        <v/>
      </c>
    </row>
    <row r="41">
      <c r="A41">
        <f>INDEX(resultados!$A$2:$ZZ$223, 35, MATCH($B$1, resultados!$A$1:$ZZ$1, 0))</f>
        <v/>
      </c>
      <c r="B41">
        <f>INDEX(resultados!$A$2:$ZZ$223, 35, MATCH($B$2, resultados!$A$1:$ZZ$1, 0))</f>
        <v/>
      </c>
      <c r="C41">
        <f>INDEX(resultados!$A$2:$ZZ$223, 35, MATCH($B$3, resultados!$A$1:$ZZ$1, 0))</f>
        <v/>
      </c>
    </row>
    <row r="42">
      <c r="A42">
        <f>INDEX(resultados!$A$2:$ZZ$223, 36, MATCH($B$1, resultados!$A$1:$ZZ$1, 0))</f>
        <v/>
      </c>
      <c r="B42">
        <f>INDEX(resultados!$A$2:$ZZ$223, 36, MATCH($B$2, resultados!$A$1:$ZZ$1, 0))</f>
        <v/>
      </c>
      <c r="C42">
        <f>INDEX(resultados!$A$2:$ZZ$223, 36, MATCH($B$3, resultados!$A$1:$ZZ$1, 0))</f>
        <v/>
      </c>
    </row>
    <row r="43">
      <c r="A43">
        <f>INDEX(resultados!$A$2:$ZZ$223, 37, MATCH($B$1, resultados!$A$1:$ZZ$1, 0))</f>
        <v/>
      </c>
      <c r="B43">
        <f>INDEX(resultados!$A$2:$ZZ$223, 37, MATCH($B$2, resultados!$A$1:$ZZ$1, 0))</f>
        <v/>
      </c>
      <c r="C43">
        <f>INDEX(resultados!$A$2:$ZZ$223, 37, MATCH($B$3, resultados!$A$1:$ZZ$1, 0))</f>
        <v/>
      </c>
    </row>
    <row r="44">
      <c r="A44">
        <f>INDEX(resultados!$A$2:$ZZ$223, 38, MATCH($B$1, resultados!$A$1:$ZZ$1, 0))</f>
        <v/>
      </c>
      <c r="B44">
        <f>INDEX(resultados!$A$2:$ZZ$223, 38, MATCH($B$2, resultados!$A$1:$ZZ$1, 0))</f>
        <v/>
      </c>
      <c r="C44">
        <f>INDEX(resultados!$A$2:$ZZ$223, 38, MATCH($B$3, resultados!$A$1:$ZZ$1, 0))</f>
        <v/>
      </c>
    </row>
    <row r="45">
      <c r="A45">
        <f>INDEX(resultados!$A$2:$ZZ$223, 39, MATCH($B$1, resultados!$A$1:$ZZ$1, 0))</f>
        <v/>
      </c>
      <c r="B45">
        <f>INDEX(resultados!$A$2:$ZZ$223, 39, MATCH($B$2, resultados!$A$1:$ZZ$1, 0))</f>
        <v/>
      </c>
      <c r="C45">
        <f>INDEX(resultados!$A$2:$ZZ$223, 39, MATCH($B$3, resultados!$A$1:$ZZ$1, 0))</f>
        <v/>
      </c>
    </row>
    <row r="46">
      <c r="A46">
        <f>INDEX(resultados!$A$2:$ZZ$223, 40, MATCH($B$1, resultados!$A$1:$ZZ$1, 0))</f>
        <v/>
      </c>
      <c r="B46">
        <f>INDEX(resultados!$A$2:$ZZ$223, 40, MATCH($B$2, resultados!$A$1:$ZZ$1, 0))</f>
        <v/>
      </c>
      <c r="C46">
        <f>INDEX(resultados!$A$2:$ZZ$223, 40, MATCH($B$3, resultados!$A$1:$ZZ$1, 0))</f>
        <v/>
      </c>
    </row>
    <row r="47">
      <c r="A47">
        <f>INDEX(resultados!$A$2:$ZZ$223, 41, MATCH($B$1, resultados!$A$1:$ZZ$1, 0))</f>
        <v/>
      </c>
      <c r="B47">
        <f>INDEX(resultados!$A$2:$ZZ$223, 41, MATCH($B$2, resultados!$A$1:$ZZ$1, 0))</f>
        <v/>
      </c>
      <c r="C47">
        <f>INDEX(resultados!$A$2:$ZZ$223, 41, MATCH($B$3, resultados!$A$1:$ZZ$1, 0))</f>
        <v/>
      </c>
    </row>
    <row r="48">
      <c r="A48">
        <f>INDEX(resultados!$A$2:$ZZ$223, 42, MATCH($B$1, resultados!$A$1:$ZZ$1, 0))</f>
        <v/>
      </c>
      <c r="B48">
        <f>INDEX(resultados!$A$2:$ZZ$223, 42, MATCH($B$2, resultados!$A$1:$ZZ$1, 0))</f>
        <v/>
      </c>
      <c r="C48">
        <f>INDEX(resultados!$A$2:$ZZ$223, 42, MATCH($B$3, resultados!$A$1:$ZZ$1, 0))</f>
        <v/>
      </c>
    </row>
    <row r="49">
      <c r="A49">
        <f>INDEX(resultados!$A$2:$ZZ$223, 43, MATCH($B$1, resultados!$A$1:$ZZ$1, 0))</f>
        <v/>
      </c>
      <c r="B49">
        <f>INDEX(resultados!$A$2:$ZZ$223, 43, MATCH($B$2, resultados!$A$1:$ZZ$1, 0))</f>
        <v/>
      </c>
      <c r="C49">
        <f>INDEX(resultados!$A$2:$ZZ$223, 43, MATCH($B$3, resultados!$A$1:$ZZ$1, 0))</f>
        <v/>
      </c>
    </row>
    <row r="50">
      <c r="A50">
        <f>INDEX(resultados!$A$2:$ZZ$223, 44, MATCH($B$1, resultados!$A$1:$ZZ$1, 0))</f>
        <v/>
      </c>
      <c r="B50">
        <f>INDEX(resultados!$A$2:$ZZ$223, 44, MATCH($B$2, resultados!$A$1:$ZZ$1, 0))</f>
        <v/>
      </c>
      <c r="C50">
        <f>INDEX(resultados!$A$2:$ZZ$223, 44, MATCH($B$3, resultados!$A$1:$ZZ$1, 0))</f>
        <v/>
      </c>
    </row>
    <row r="51">
      <c r="A51">
        <f>INDEX(resultados!$A$2:$ZZ$223, 45, MATCH($B$1, resultados!$A$1:$ZZ$1, 0))</f>
        <v/>
      </c>
      <c r="B51">
        <f>INDEX(resultados!$A$2:$ZZ$223, 45, MATCH($B$2, resultados!$A$1:$ZZ$1, 0))</f>
        <v/>
      </c>
      <c r="C51">
        <f>INDEX(resultados!$A$2:$ZZ$223, 45, MATCH($B$3, resultados!$A$1:$ZZ$1, 0))</f>
        <v/>
      </c>
    </row>
    <row r="52">
      <c r="A52">
        <f>INDEX(resultados!$A$2:$ZZ$223, 46, MATCH($B$1, resultados!$A$1:$ZZ$1, 0))</f>
        <v/>
      </c>
      <c r="B52">
        <f>INDEX(resultados!$A$2:$ZZ$223, 46, MATCH($B$2, resultados!$A$1:$ZZ$1, 0))</f>
        <v/>
      </c>
      <c r="C52">
        <f>INDEX(resultados!$A$2:$ZZ$223, 46, MATCH($B$3, resultados!$A$1:$ZZ$1, 0))</f>
        <v/>
      </c>
    </row>
    <row r="53">
      <c r="A53">
        <f>INDEX(resultados!$A$2:$ZZ$223, 47, MATCH($B$1, resultados!$A$1:$ZZ$1, 0))</f>
        <v/>
      </c>
      <c r="B53">
        <f>INDEX(resultados!$A$2:$ZZ$223, 47, MATCH($B$2, resultados!$A$1:$ZZ$1, 0))</f>
        <v/>
      </c>
      <c r="C53">
        <f>INDEX(resultados!$A$2:$ZZ$223, 47, MATCH($B$3, resultados!$A$1:$ZZ$1, 0))</f>
        <v/>
      </c>
    </row>
    <row r="54">
      <c r="A54">
        <f>INDEX(resultados!$A$2:$ZZ$223, 48, MATCH($B$1, resultados!$A$1:$ZZ$1, 0))</f>
        <v/>
      </c>
      <c r="B54">
        <f>INDEX(resultados!$A$2:$ZZ$223, 48, MATCH($B$2, resultados!$A$1:$ZZ$1, 0))</f>
        <v/>
      </c>
      <c r="C54">
        <f>INDEX(resultados!$A$2:$ZZ$223, 48, MATCH($B$3, resultados!$A$1:$ZZ$1, 0))</f>
        <v/>
      </c>
    </row>
    <row r="55">
      <c r="A55">
        <f>INDEX(resultados!$A$2:$ZZ$223, 49, MATCH($B$1, resultados!$A$1:$ZZ$1, 0))</f>
        <v/>
      </c>
      <c r="B55">
        <f>INDEX(resultados!$A$2:$ZZ$223, 49, MATCH($B$2, resultados!$A$1:$ZZ$1, 0))</f>
        <v/>
      </c>
      <c r="C55">
        <f>INDEX(resultados!$A$2:$ZZ$223, 49, MATCH($B$3, resultados!$A$1:$ZZ$1, 0))</f>
        <v/>
      </c>
    </row>
    <row r="56">
      <c r="A56">
        <f>INDEX(resultados!$A$2:$ZZ$223, 50, MATCH($B$1, resultados!$A$1:$ZZ$1, 0))</f>
        <v/>
      </c>
      <c r="B56">
        <f>INDEX(resultados!$A$2:$ZZ$223, 50, MATCH($B$2, resultados!$A$1:$ZZ$1, 0))</f>
        <v/>
      </c>
      <c r="C56">
        <f>INDEX(resultados!$A$2:$ZZ$223, 50, MATCH($B$3, resultados!$A$1:$ZZ$1, 0))</f>
        <v/>
      </c>
    </row>
    <row r="57">
      <c r="A57">
        <f>INDEX(resultados!$A$2:$ZZ$223, 51, MATCH($B$1, resultados!$A$1:$ZZ$1, 0))</f>
        <v/>
      </c>
      <c r="B57">
        <f>INDEX(resultados!$A$2:$ZZ$223, 51, MATCH($B$2, resultados!$A$1:$ZZ$1, 0))</f>
        <v/>
      </c>
      <c r="C57">
        <f>INDEX(resultados!$A$2:$ZZ$223, 51, MATCH($B$3, resultados!$A$1:$ZZ$1, 0))</f>
        <v/>
      </c>
    </row>
    <row r="58">
      <c r="A58">
        <f>INDEX(resultados!$A$2:$ZZ$223, 52, MATCH($B$1, resultados!$A$1:$ZZ$1, 0))</f>
        <v/>
      </c>
      <c r="B58">
        <f>INDEX(resultados!$A$2:$ZZ$223, 52, MATCH($B$2, resultados!$A$1:$ZZ$1, 0))</f>
        <v/>
      </c>
      <c r="C58">
        <f>INDEX(resultados!$A$2:$ZZ$223, 52, MATCH($B$3, resultados!$A$1:$ZZ$1, 0))</f>
        <v/>
      </c>
    </row>
    <row r="59">
      <c r="A59">
        <f>INDEX(resultados!$A$2:$ZZ$223, 53, MATCH($B$1, resultados!$A$1:$ZZ$1, 0))</f>
        <v/>
      </c>
      <c r="B59">
        <f>INDEX(resultados!$A$2:$ZZ$223, 53, MATCH($B$2, resultados!$A$1:$ZZ$1, 0))</f>
        <v/>
      </c>
      <c r="C59">
        <f>INDEX(resultados!$A$2:$ZZ$223, 53, MATCH($B$3, resultados!$A$1:$ZZ$1, 0))</f>
        <v/>
      </c>
    </row>
    <row r="60">
      <c r="A60">
        <f>INDEX(resultados!$A$2:$ZZ$223, 54, MATCH($B$1, resultados!$A$1:$ZZ$1, 0))</f>
        <v/>
      </c>
      <c r="B60">
        <f>INDEX(resultados!$A$2:$ZZ$223, 54, MATCH($B$2, resultados!$A$1:$ZZ$1, 0))</f>
        <v/>
      </c>
      <c r="C60">
        <f>INDEX(resultados!$A$2:$ZZ$223, 54, MATCH($B$3, resultados!$A$1:$ZZ$1, 0))</f>
        <v/>
      </c>
    </row>
    <row r="61">
      <c r="A61">
        <f>INDEX(resultados!$A$2:$ZZ$223, 55, MATCH($B$1, resultados!$A$1:$ZZ$1, 0))</f>
        <v/>
      </c>
      <c r="B61">
        <f>INDEX(resultados!$A$2:$ZZ$223, 55, MATCH($B$2, resultados!$A$1:$ZZ$1, 0))</f>
        <v/>
      </c>
      <c r="C61">
        <f>INDEX(resultados!$A$2:$ZZ$223, 55, MATCH($B$3, resultados!$A$1:$ZZ$1, 0))</f>
        <v/>
      </c>
    </row>
    <row r="62">
      <c r="A62">
        <f>INDEX(resultados!$A$2:$ZZ$223, 56, MATCH($B$1, resultados!$A$1:$ZZ$1, 0))</f>
        <v/>
      </c>
      <c r="B62">
        <f>INDEX(resultados!$A$2:$ZZ$223, 56, MATCH($B$2, resultados!$A$1:$ZZ$1, 0))</f>
        <v/>
      </c>
      <c r="C62">
        <f>INDEX(resultados!$A$2:$ZZ$223, 56, MATCH($B$3, resultados!$A$1:$ZZ$1, 0))</f>
        <v/>
      </c>
    </row>
    <row r="63">
      <c r="A63">
        <f>INDEX(resultados!$A$2:$ZZ$223, 57, MATCH($B$1, resultados!$A$1:$ZZ$1, 0))</f>
        <v/>
      </c>
      <c r="B63">
        <f>INDEX(resultados!$A$2:$ZZ$223, 57, MATCH($B$2, resultados!$A$1:$ZZ$1, 0))</f>
        <v/>
      </c>
      <c r="C63">
        <f>INDEX(resultados!$A$2:$ZZ$223, 57, MATCH($B$3, resultados!$A$1:$ZZ$1, 0))</f>
        <v/>
      </c>
    </row>
    <row r="64">
      <c r="A64">
        <f>INDEX(resultados!$A$2:$ZZ$223, 58, MATCH($B$1, resultados!$A$1:$ZZ$1, 0))</f>
        <v/>
      </c>
      <c r="B64">
        <f>INDEX(resultados!$A$2:$ZZ$223, 58, MATCH($B$2, resultados!$A$1:$ZZ$1, 0))</f>
        <v/>
      </c>
      <c r="C64">
        <f>INDEX(resultados!$A$2:$ZZ$223, 58, MATCH($B$3, resultados!$A$1:$ZZ$1, 0))</f>
        <v/>
      </c>
    </row>
    <row r="65">
      <c r="A65">
        <f>INDEX(resultados!$A$2:$ZZ$223, 59, MATCH($B$1, resultados!$A$1:$ZZ$1, 0))</f>
        <v/>
      </c>
      <c r="B65">
        <f>INDEX(resultados!$A$2:$ZZ$223, 59, MATCH($B$2, resultados!$A$1:$ZZ$1, 0))</f>
        <v/>
      </c>
      <c r="C65">
        <f>INDEX(resultados!$A$2:$ZZ$223, 59, MATCH($B$3, resultados!$A$1:$ZZ$1, 0))</f>
        <v/>
      </c>
    </row>
    <row r="66">
      <c r="A66">
        <f>INDEX(resultados!$A$2:$ZZ$223, 60, MATCH($B$1, resultados!$A$1:$ZZ$1, 0))</f>
        <v/>
      </c>
      <c r="B66">
        <f>INDEX(resultados!$A$2:$ZZ$223, 60, MATCH($B$2, resultados!$A$1:$ZZ$1, 0))</f>
        <v/>
      </c>
      <c r="C66">
        <f>INDEX(resultados!$A$2:$ZZ$223, 60, MATCH($B$3, resultados!$A$1:$ZZ$1, 0))</f>
        <v/>
      </c>
    </row>
    <row r="67">
      <c r="A67">
        <f>INDEX(resultados!$A$2:$ZZ$223, 61, MATCH($B$1, resultados!$A$1:$ZZ$1, 0))</f>
        <v/>
      </c>
      <c r="B67">
        <f>INDEX(resultados!$A$2:$ZZ$223, 61, MATCH($B$2, resultados!$A$1:$ZZ$1, 0))</f>
        <v/>
      </c>
      <c r="C67">
        <f>INDEX(resultados!$A$2:$ZZ$223, 61, MATCH($B$3, resultados!$A$1:$ZZ$1, 0))</f>
        <v/>
      </c>
    </row>
    <row r="68">
      <c r="A68">
        <f>INDEX(resultados!$A$2:$ZZ$223, 62, MATCH($B$1, resultados!$A$1:$ZZ$1, 0))</f>
        <v/>
      </c>
      <c r="B68">
        <f>INDEX(resultados!$A$2:$ZZ$223, 62, MATCH($B$2, resultados!$A$1:$ZZ$1, 0))</f>
        <v/>
      </c>
      <c r="C68">
        <f>INDEX(resultados!$A$2:$ZZ$223, 62, MATCH($B$3, resultados!$A$1:$ZZ$1, 0))</f>
        <v/>
      </c>
    </row>
    <row r="69">
      <c r="A69">
        <f>INDEX(resultados!$A$2:$ZZ$223, 63, MATCH($B$1, resultados!$A$1:$ZZ$1, 0))</f>
        <v/>
      </c>
      <c r="B69">
        <f>INDEX(resultados!$A$2:$ZZ$223, 63, MATCH($B$2, resultados!$A$1:$ZZ$1, 0))</f>
        <v/>
      </c>
      <c r="C69">
        <f>INDEX(resultados!$A$2:$ZZ$223, 63, MATCH($B$3, resultados!$A$1:$ZZ$1, 0))</f>
        <v/>
      </c>
    </row>
    <row r="70">
      <c r="A70">
        <f>INDEX(resultados!$A$2:$ZZ$223, 64, MATCH($B$1, resultados!$A$1:$ZZ$1, 0))</f>
        <v/>
      </c>
      <c r="B70">
        <f>INDEX(resultados!$A$2:$ZZ$223, 64, MATCH($B$2, resultados!$A$1:$ZZ$1, 0))</f>
        <v/>
      </c>
      <c r="C70">
        <f>INDEX(resultados!$A$2:$ZZ$223, 64, MATCH($B$3, resultados!$A$1:$ZZ$1, 0))</f>
        <v/>
      </c>
    </row>
    <row r="71">
      <c r="A71">
        <f>INDEX(resultados!$A$2:$ZZ$223, 65, MATCH($B$1, resultados!$A$1:$ZZ$1, 0))</f>
        <v/>
      </c>
      <c r="B71">
        <f>INDEX(resultados!$A$2:$ZZ$223, 65, MATCH($B$2, resultados!$A$1:$ZZ$1, 0))</f>
        <v/>
      </c>
      <c r="C71">
        <f>INDEX(resultados!$A$2:$ZZ$223, 65, MATCH($B$3, resultados!$A$1:$ZZ$1, 0))</f>
        <v/>
      </c>
    </row>
    <row r="72">
      <c r="A72">
        <f>INDEX(resultados!$A$2:$ZZ$223, 66, MATCH($B$1, resultados!$A$1:$ZZ$1, 0))</f>
        <v/>
      </c>
      <c r="B72">
        <f>INDEX(resultados!$A$2:$ZZ$223, 66, MATCH($B$2, resultados!$A$1:$ZZ$1, 0))</f>
        <v/>
      </c>
      <c r="C72">
        <f>INDEX(resultados!$A$2:$ZZ$223, 66, MATCH($B$3, resultados!$A$1:$ZZ$1, 0))</f>
        <v/>
      </c>
    </row>
    <row r="73">
      <c r="A73">
        <f>INDEX(resultados!$A$2:$ZZ$223, 67, MATCH($B$1, resultados!$A$1:$ZZ$1, 0))</f>
        <v/>
      </c>
      <c r="B73">
        <f>INDEX(resultados!$A$2:$ZZ$223, 67, MATCH($B$2, resultados!$A$1:$ZZ$1, 0))</f>
        <v/>
      </c>
      <c r="C73">
        <f>INDEX(resultados!$A$2:$ZZ$223, 67, MATCH($B$3, resultados!$A$1:$ZZ$1, 0))</f>
        <v/>
      </c>
    </row>
    <row r="74">
      <c r="A74">
        <f>INDEX(resultados!$A$2:$ZZ$223, 68, MATCH($B$1, resultados!$A$1:$ZZ$1, 0))</f>
        <v/>
      </c>
      <c r="B74">
        <f>INDEX(resultados!$A$2:$ZZ$223, 68, MATCH($B$2, resultados!$A$1:$ZZ$1, 0))</f>
        <v/>
      </c>
      <c r="C74">
        <f>INDEX(resultados!$A$2:$ZZ$223, 68, MATCH($B$3, resultados!$A$1:$ZZ$1, 0))</f>
        <v/>
      </c>
    </row>
    <row r="75">
      <c r="A75">
        <f>INDEX(resultados!$A$2:$ZZ$223, 69, MATCH($B$1, resultados!$A$1:$ZZ$1, 0))</f>
        <v/>
      </c>
      <c r="B75">
        <f>INDEX(resultados!$A$2:$ZZ$223, 69, MATCH($B$2, resultados!$A$1:$ZZ$1, 0))</f>
        <v/>
      </c>
      <c r="C75">
        <f>INDEX(resultados!$A$2:$ZZ$223, 69, MATCH($B$3, resultados!$A$1:$ZZ$1, 0))</f>
        <v/>
      </c>
    </row>
    <row r="76">
      <c r="A76">
        <f>INDEX(resultados!$A$2:$ZZ$223, 70, MATCH($B$1, resultados!$A$1:$ZZ$1, 0))</f>
        <v/>
      </c>
      <c r="B76">
        <f>INDEX(resultados!$A$2:$ZZ$223, 70, MATCH($B$2, resultados!$A$1:$ZZ$1, 0))</f>
        <v/>
      </c>
      <c r="C76">
        <f>INDEX(resultados!$A$2:$ZZ$223, 70, MATCH($B$3, resultados!$A$1:$ZZ$1, 0))</f>
        <v/>
      </c>
    </row>
    <row r="77">
      <c r="A77">
        <f>INDEX(resultados!$A$2:$ZZ$223, 71, MATCH($B$1, resultados!$A$1:$ZZ$1, 0))</f>
        <v/>
      </c>
      <c r="B77">
        <f>INDEX(resultados!$A$2:$ZZ$223, 71, MATCH($B$2, resultados!$A$1:$ZZ$1, 0))</f>
        <v/>
      </c>
      <c r="C77">
        <f>INDEX(resultados!$A$2:$ZZ$223, 71, MATCH($B$3, resultados!$A$1:$ZZ$1, 0))</f>
        <v/>
      </c>
    </row>
    <row r="78">
      <c r="A78">
        <f>INDEX(resultados!$A$2:$ZZ$223, 72, MATCH($B$1, resultados!$A$1:$ZZ$1, 0))</f>
        <v/>
      </c>
      <c r="B78">
        <f>INDEX(resultados!$A$2:$ZZ$223, 72, MATCH($B$2, resultados!$A$1:$ZZ$1, 0))</f>
        <v/>
      </c>
      <c r="C78">
        <f>INDEX(resultados!$A$2:$ZZ$223, 72, MATCH($B$3, resultados!$A$1:$ZZ$1, 0))</f>
        <v/>
      </c>
    </row>
    <row r="79">
      <c r="A79">
        <f>INDEX(resultados!$A$2:$ZZ$223, 73, MATCH($B$1, resultados!$A$1:$ZZ$1, 0))</f>
        <v/>
      </c>
      <c r="B79">
        <f>INDEX(resultados!$A$2:$ZZ$223, 73, MATCH($B$2, resultados!$A$1:$ZZ$1, 0))</f>
        <v/>
      </c>
      <c r="C79">
        <f>INDEX(resultados!$A$2:$ZZ$223, 73, MATCH($B$3, resultados!$A$1:$ZZ$1, 0))</f>
        <v/>
      </c>
    </row>
    <row r="80">
      <c r="A80">
        <f>INDEX(resultados!$A$2:$ZZ$223, 74, MATCH($B$1, resultados!$A$1:$ZZ$1, 0))</f>
        <v/>
      </c>
      <c r="B80">
        <f>INDEX(resultados!$A$2:$ZZ$223, 74, MATCH($B$2, resultados!$A$1:$ZZ$1, 0))</f>
        <v/>
      </c>
      <c r="C80">
        <f>INDEX(resultados!$A$2:$ZZ$223, 74, MATCH($B$3, resultados!$A$1:$ZZ$1, 0))</f>
        <v/>
      </c>
    </row>
    <row r="81">
      <c r="A81">
        <f>INDEX(resultados!$A$2:$ZZ$223, 75, MATCH($B$1, resultados!$A$1:$ZZ$1, 0))</f>
        <v/>
      </c>
      <c r="B81">
        <f>INDEX(resultados!$A$2:$ZZ$223, 75, MATCH($B$2, resultados!$A$1:$ZZ$1, 0))</f>
        <v/>
      </c>
      <c r="C81">
        <f>INDEX(resultados!$A$2:$ZZ$223, 75, MATCH($B$3, resultados!$A$1:$ZZ$1, 0))</f>
        <v/>
      </c>
    </row>
    <row r="82">
      <c r="A82">
        <f>INDEX(resultados!$A$2:$ZZ$223, 76, MATCH($B$1, resultados!$A$1:$ZZ$1, 0))</f>
        <v/>
      </c>
      <c r="B82">
        <f>INDEX(resultados!$A$2:$ZZ$223, 76, MATCH($B$2, resultados!$A$1:$ZZ$1, 0))</f>
        <v/>
      </c>
      <c r="C82">
        <f>INDEX(resultados!$A$2:$ZZ$223, 76, MATCH($B$3, resultados!$A$1:$ZZ$1, 0))</f>
        <v/>
      </c>
    </row>
    <row r="83">
      <c r="A83">
        <f>INDEX(resultados!$A$2:$ZZ$223, 77, MATCH($B$1, resultados!$A$1:$ZZ$1, 0))</f>
        <v/>
      </c>
      <c r="B83">
        <f>INDEX(resultados!$A$2:$ZZ$223, 77, MATCH($B$2, resultados!$A$1:$ZZ$1, 0))</f>
        <v/>
      </c>
      <c r="C83">
        <f>INDEX(resultados!$A$2:$ZZ$223, 77, MATCH($B$3, resultados!$A$1:$ZZ$1, 0))</f>
        <v/>
      </c>
    </row>
    <row r="84">
      <c r="A84">
        <f>INDEX(resultados!$A$2:$ZZ$223, 78, MATCH($B$1, resultados!$A$1:$ZZ$1, 0))</f>
        <v/>
      </c>
      <c r="B84">
        <f>INDEX(resultados!$A$2:$ZZ$223, 78, MATCH($B$2, resultados!$A$1:$ZZ$1, 0))</f>
        <v/>
      </c>
      <c r="C84">
        <f>INDEX(resultados!$A$2:$ZZ$223, 78, MATCH($B$3, resultados!$A$1:$ZZ$1, 0))</f>
        <v/>
      </c>
    </row>
    <row r="85">
      <c r="A85">
        <f>INDEX(resultados!$A$2:$ZZ$223, 79, MATCH($B$1, resultados!$A$1:$ZZ$1, 0))</f>
        <v/>
      </c>
      <c r="B85">
        <f>INDEX(resultados!$A$2:$ZZ$223, 79, MATCH($B$2, resultados!$A$1:$ZZ$1, 0))</f>
        <v/>
      </c>
      <c r="C85">
        <f>INDEX(resultados!$A$2:$ZZ$223, 79, MATCH($B$3, resultados!$A$1:$ZZ$1, 0))</f>
        <v/>
      </c>
    </row>
    <row r="86">
      <c r="A86">
        <f>INDEX(resultados!$A$2:$ZZ$223, 80, MATCH($B$1, resultados!$A$1:$ZZ$1, 0))</f>
        <v/>
      </c>
      <c r="B86">
        <f>INDEX(resultados!$A$2:$ZZ$223, 80, MATCH($B$2, resultados!$A$1:$ZZ$1, 0))</f>
        <v/>
      </c>
      <c r="C86">
        <f>INDEX(resultados!$A$2:$ZZ$223, 80, MATCH($B$3, resultados!$A$1:$ZZ$1, 0))</f>
        <v/>
      </c>
    </row>
    <row r="87">
      <c r="A87">
        <f>INDEX(resultados!$A$2:$ZZ$223, 81, MATCH($B$1, resultados!$A$1:$ZZ$1, 0))</f>
        <v/>
      </c>
      <c r="B87">
        <f>INDEX(resultados!$A$2:$ZZ$223, 81, MATCH($B$2, resultados!$A$1:$ZZ$1, 0))</f>
        <v/>
      </c>
      <c r="C87">
        <f>INDEX(resultados!$A$2:$ZZ$223, 81, MATCH($B$3, resultados!$A$1:$ZZ$1, 0))</f>
        <v/>
      </c>
    </row>
    <row r="88">
      <c r="A88">
        <f>INDEX(resultados!$A$2:$ZZ$223, 82, MATCH($B$1, resultados!$A$1:$ZZ$1, 0))</f>
        <v/>
      </c>
      <c r="B88">
        <f>INDEX(resultados!$A$2:$ZZ$223, 82, MATCH($B$2, resultados!$A$1:$ZZ$1, 0))</f>
        <v/>
      </c>
      <c r="C88">
        <f>INDEX(resultados!$A$2:$ZZ$223, 82, MATCH($B$3, resultados!$A$1:$ZZ$1, 0))</f>
        <v/>
      </c>
    </row>
    <row r="89">
      <c r="A89">
        <f>INDEX(resultados!$A$2:$ZZ$223, 83, MATCH($B$1, resultados!$A$1:$ZZ$1, 0))</f>
        <v/>
      </c>
      <c r="B89">
        <f>INDEX(resultados!$A$2:$ZZ$223, 83, MATCH($B$2, resultados!$A$1:$ZZ$1, 0))</f>
        <v/>
      </c>
      <c r="C89">
        <f>INDEX(resultados!$A$2:$ZZ$223, 83, MATCH($B$3, resultados!$A$1:$ZZ$1, 0))</f>
        <v/>
      </c>
    </row>
    <row r="90">
      <c r="A90">
        <f>INDEX(resultados!$A$2:$ZZ$223, 84, MATCH($B$1, resultados!$A$1:$ZZ$1, 0))</f>
        <v/>
      </c>
      <c r="B90">
        <f>INDEX(resultados!$A$2:$ZZ$223, 84, MATCH($B$2, resultados!$A$1:$ZZ$1, 0))</f>
        <v/>
      </c>
      <c r="C90">
        <f>INDEX(resultados!$A$2:$ZZ$223, 84, MATCH($B$3, resultados!$A$1:$ZZ$1, 0))</f>
        <v/>
      </c>
    </row>
    <row r="91">
      <c r="A91">
        <f>INDEX(resultados!$A$2:$ZZ$223, 85, MATCH($B$1, resultados!$A$1:$ZZ$1, 0))</f>
        <v/>
      </c>
      <c r="B91">
        <f>INDEX(resultados!$A$2:$ZZ$223, 85, MATCH($B$2, resultados!$A$1:$ZZ$1, 0))</f>
        <v/>
      </c>
      <c r="C91">
        <f>INDEX(resultados!$A$2:$ZZ$223, 85, MATCH($B$3, resultados!$A$1:$ZZ$1, 0))</f>
        <v/>
      </c>
    </row>
    <row r="92">
      <c r="A92">
        <f>INDEX(resultados!$A$2:$ZZ$223, 86, MATCH($B$1, resultados!$A$1:$ZZ$1, 0))</f>
        <v/>
      </c>
      <c r="B92">
        <f>INDEX(resultados!$A$2:$ZZ$223, 86, MATCH($B$2, resultados!$A$1:$ZZ$1, 0))</f>
        <v/>
      </c>
      <c r="C92">
        <f>INDEX(resultados!$A$2:$ZZ$223, 86, MATCH($B$3, resultados!$A$1:$ZZ$1, 0))</f>
        <v/>
      </c>
    </row>
    <row r="93">
      <c r="A93">
        <f>INDEX(resultados!$A$2:$ZZ$223, 87, MATCH($B$1, resultados!$A$1:$ZZ$1, 0))</f>
        <v/>
      </c>
      <c r="B93">
        <f>INDEX(resultados!$A$2:$ZZ$223, 87, MATCH($B$2, resultados!$A$1:$ZZ$1, 0))</f>
        <v/>
      </c>
      <c r="C93">
        <f>INDEX(resultados!$A$2:$ZZ$223, 87, MATCH($B$3, resultados!$A$1:$ZZ$1, 0))</f>
        <v/>
      </c>
    </row>
    <row r="94">
      <c r="A94">
        <f>INDEX(resultados!$A$2:$ZZ$223, 88, MATCH($B$1, resultados!$A$1:$ZZ$1, 0))</f>
        <v/>
      </c>
      <c r="B94">
        <f>INDEX(resultados!$A$2:$ZZ$223, 88, MATCH($B$2, resultados!$A$1:$ZZ$1, 0))</f>
        <v/>
      </c>
      <c r="C94">
        <f>INDEX(resultados!$A$2:$ZZ$223, 88, MATCH($B$3, resultados!$A$1:$ZZ$1, 0))</f>
        <v/>
      </c>
    </row>
    <row r="95">
      <c r="A95">
        <f>INDEX(resultados!$A$2:$ZZ$223, 89, MATCH($B$1, resultados!$A$1:$ZZ$1, 0))</f>
        <v/>
      </c>
      <c r="B95">
        <f>INDEX(resultados!$A$2:$ZZ$223, 89, MATCH($B$2, resultados!$A$1:$ZZ$1, 0))</f>
        <v/>
      </c>
      <c r="C95">
        <f>INDEX(resultados!$A$2:$ZZ$223, 89, MATCH($B$3, resultados!$A$1:$ZZ$1, 0))</f>
        <v/>
      </c>
    </row>
    <row r="96">
      <c r="A96">
        <f>INDEX(resultados!$A$2:$ZZ$223, 90, MATCH($B$1, resultados!$A$1:$ZZ$1, 0))</f>
        <v/>
      </c>
      <c r="B96">
        <f>INDEX(resultados!$A$2:$ZZ$223, 90, MATCH($B$2, resultados!$A$1:$ZZ$1, 0))</f>
        <v/>
      </c>
      <c r="C96">
        <f>INDEX(resultados!$A$2:$ZZ$223, 90, MATCH($B$3, resultados!$A$1:$ZZ$1, 0))</f>
        <v/>
      </c>
    </row>
    <row r="97">
      <c r="A97">
        <f>INDEX(resultados!$A$2:$ZZ$223, 91, MATCH($B$1, resultados!$A$1:$ZZ$1, 0))</f>
        <v/>
      </c>
      <c r="B97">
        <f>INDEX(resultados!$A$2:$ZZ$223, 91, MATCH($B$2, resultados!$A$1:$ZZ$1, 0))</f>
        <v/>
      </c>
      <c r="C97">
        <f>INDEX(resultados!$A$2:$ZZ$223, 91, MATCH($B$3, resultados!$A$1:$ZZ$1, 0))</f>
        <v/>
      </c>
    </row>
    <row r="98">
      <c r="A98">
        <f>INDEX(resultados!$A$2:$ZZ$223, 92, MATCH($B$1, resultados!$A$1:$ZZ$1, 0))</f>
        <v/>
      </c>
      <c r="B98">
        <f>INDEX(resultados!$A$2:$ZZ$223, 92, MATCH($B$2, resultados!$A$1:$ZZ$1, 0))</f>
        <v/>
      </c>
      <c r="C98">
        <f>INDEX(resultados!$A$2:$ZZ$223, 92, MATCH($B$3, resultados!$A$1:$ZZ$1, 0))</f>
        <v/>
      </c>
    </row>
    <row r="99">
      <c r="A99">
        <f>INDEX(resultados!$A$2:$ZZ$223, 93, MATCH($B$1, resultados!$A$1:$ZZ$1, 0))</f>
        <v/>
      </c>
      <c r="B99">
        <f>INDEX(resultados!$A$2:$ZZ$223, 93, MATCH($B$2, resultados!$A$1:$ZZ$1, 0))</f>
        <v/>
      </c>
      <c r="C99">
        <f>INDEX(resultados!$A$2:$ZZ$223, 93, MATCH($B$3, resultados!$A$1:$ZZ$1, 0))</f>
        <v/>
      </c>
    </row>
    <row r="100">
      <c r="A100">
        <f>INDEX(resultados!$A$2:$ZZ$223, 94, MATCH($B$1, resultados!$A$1:$ZZ$1, 0))</f>
        <v/>
      </c>
      <c r="B100">
        <f>INDEX(resultados!$A$2:$ZZ$223, 94, MATCH($B$2, resultados!$A$1:$ZZ$1, 0))</f>
        <v/>
      </c>
      <c r="C100">
        <f>INDEX(resultados!$A$2:$ZZ$223, 94, MATCH($B$3, resultados!$A$1:$ZZ$1, 0))</f>
        <v/>
      </c>
    </row>
    <row r="101">
      <c r="A101">
        <f>INDEX(resultados!$A$2:$ZZ$223, 95, MATCH($B$1, resultados!$A$1:$ZZ$1, 0))</f>
        <v/>
      </c>
      <c r="B101">
        <f>INDEX(resultados!$A$2:$ZZ$223, 95, MATCH($B$2, resultados!$A$1:$ZZ$1, 0))</f>
        <v/>
      </c>
      <c r="C101">
        <f>INDEX(resultados!$A$2:$ZZ$223, 95, MATCH($B$3, resultados!$A$1:$ZZ$1, 0))</f>
        <v/>
      </c>
    </row>
    <row r="102">
      <c r="A102">
        <f>INDEX(resultados!$A$2:$ZZ$223, 96, MATCH($B$1, resultados!$A$1:$ZZ$1, 0))</f>
        <v/>
      </c>
      <c r="B102">
        <f>INDEX(resultados!$A$2:$ZZ$223, 96, MATCH($B$2, resultados!$A$1:$ZZ$1, 0))</f>
        <v/>
      </c>
      <c r="C102">
        <f>INDEX(resultados!$A$2:$ZZ$223, 96, MATCH($B$3, resultados!$A$1:$ZZ$1, 0))</f>
        <v/>
      </c>
    </row>
    <row r="103">
      <c r="A103">
        <f>INDEX(resultados!$A$2:$ZZ$223, 97, MATCH($B$1, resultados!$A$1:$ZZ$1, 0))</f>
        <v/>
      </c>
      <c r="B103">
        <f>INDEX(resultados!$A$2:$ZZ$223, 97, MATCH($B$2, resultados!$A$1:$ZZ$1, 0))</f>
        <v/>
      </c>
      <c r="C103">
        <f>INDEX(resultados!$A$2:$ZZ$223, 97, MATCH($B$3, resultados!$A$1:$ZZ$1, 0))</f>
        <v/>
      </c>
    </row>
    <row r="104">
      <c r="A104">
        <f>INDEX(resultados!$A$2:$ZZ$223, 98, MATCH($B$1, resultados!$A$1:$ZZ$1, 0))</f>
        <v/>
      </c>
      <c r="B104">
        <f>INDEX(resultados!$A$2:$ZZ$223, 98, MATCH($B$2, resultados!$A$1:$ZZ$1, 0))</f>
        <v/>
      </c>
      <c r="C104">
        <f>INDEX(resultados!$A$2:$ZZ$223, 98, MATCH($B$3, resultados!$A$1:$ZZ$1, 0))</f>
        <v/>
      </c>
    </row>
    <row r="105">
      <c r="A105">
        <f>INDEX(resultados!$A$2:$ZZ$223, 99, MATCH($B$1, resultados!$A$1:$ZZ$1, 0))</f>
        <v/>
      </c>
      <c r="B105">
        <f>INDEX(resultados!$A$2:$ZZ$223, 99, MATCH($B$2, resultados!$A$1:$ZZ$1, 0))</f>
        <v/>
      </c>
      <c r="C105">
        <f>INDEX(resultados!$A$2:$ZZ$223, 99, MATCH($B$3, resultados!$A$1:$ZZ$1, 0))</f>
        <v/>
      </c>
    </row>
    <row r="106">
      <c r="A106">
        <f>INDEX(resultados!$A$2:$ZZ$223, 100, MATCH($B$1, resultados!$A$1:$ZZ$1, 0))</f>
        <v/>
      </c>
      <c r="B106">
        <f>INDEX(resultados!$A$2:$ZZ$223, 100, MATCH($B$2, resultados!$A$1:$ZZ$1, 0))</f>
        <v/>
      </c>
      <c r="C106">
        <f>INDEX(resultados!$A$2:$ZZ$223, 100, MATCH($B$3, resultados!$A$1:$ZZ$1, 0))</f>
        <v/>
      </c>
    </row>
    <row r="107">
      <c r="A107">
        <f>INDEX(resultados!$A$2:$ZZ$223, 101, MATCH($B$1, resultados!$A$1:$ZZ$1, 0))</f>
        <v/>
      </c>
      <c r="B107">
        <f>INDEX(resultados!$A$2:$ZZ$223, 101, MATCH($B$2, resultados!$A$1:$ZZ$1, 0))</f>
        <v/>
      </c>
      <c r="C107">
        <f>INDEX(resultados!$A$2:$ZZ$223, 101, MATCH($B$3, resultados!$A$1:$ZZ$1, 0))</f>
        <v/>
      </c>
    </row>
    <row r="108">
      <c r="A108">
        <f>INDEX(resultados!$A$2:$ZZ$223, 102, MATCH($B$1, resultados!$A$1:$ZZ$1, 0))</f>
        <v/>
      </c>
      <c r="B108">
        <f>INDEX(resultados!$A$2:$ZZ$223, 102, MATCH($B$2, resultados!$A$1:$ZZ$1, 0))</f>
        <v/>
      </c>
      <c r="C108">
        <f>INDEX(resultados!$A$2:$ZZ$223, 102, MATCH($B$3, resultados!$A$1:$ZZ$1, 0))</f>
        <v/>
      </c>
    </row>
    <row r="109">
      <c r="A109">
        <f>INDEX(resultados!$A$2:$ZZ$223, 103, MATCH($B$1, resultados!$A$1:$ZZ$1, 0))</f>
        <v/>
      </c>
      <c r="B109">
        <f>INDEX(resultados!$A$2:$ZZ$223, 103, MATCH($B$2, resultados!$A$1:$ZZ$1, 0))</f>
        <v/>
      </c>
      <c r="C109">
        <f>INDEX(resultados!$A$2:$ZZ$223, 103, MATCH($B$3, resultados!$A$1:$ZZ$1, 0))</f>
        <v/>
      </c>
    </row>
    <row r="110">
      <c r="A110">
        <f>INDEX(resultados!$A$2:$ZZ$223, 104, MATCH($B$1, resultados!$A$1:$ZZ$1, 0))</f>
        <v/>
      </c>
      <c r="B110">
        <f>INDEX(resultados!$A$2:$ZZ$223, 104, MATCH($B$2, resultados!$A$1:$ZZ$1, 0))</f>
        <v/>
      </c>
      <c r="C110">
        <f>INDEX(resultados!$A$2:$ZZ$223, 104, MATCH($B$3, resultados!$A$1:$ZZ$1, 0))</f>
        <v/>
      </c>
    </row>
    <row r="111">
      <c r="A111">
        <f>INDEX(resultados!$A$2:$ZZ$223, 105, MATCH($B$1, resultados!$A$1:$ZZ$1, 0))</f>
        <v/>
      </c>
      <c r="B111">
        <f>INDEX(resultados!$A$2:$ZZ$223, 105, MATCH($B$2, resultados!$A$1:$ZZ$1, 0))</f>
        <v/>
      </c>
      <c r="C111">
        <f>INDEX(resultados!$A$2:$ZZ$223, 105, MATCH($B$3, resultados!$A$1:$ZZ$1, 0))</f>
        <v/>
      </c>
    </row>
    <row r="112">
      <c r="A112">
        <f>INDEX(resultados!$A$2:$ZZ$223, 106, MATCH($B$1, resultados!$A$1:$ZZ$1, 0))</f>
        <v/>
      </c>
      <c r="B112">
        <f>INDEX(resultados!$A$2:$ZZ$223, 106, MATCH($B$2, resultados!$A$1:$ZZ$1, 0))</f>
        <v/>
      </c>
      <c r="C112">
        <f>INDEX(resultados!$A$2:$ZZ$223, 106, MATCH($B$3, resultados!$A$1:$ZZ$1, 0))</f>
        <v/>
      </c>
    </row>
    <row r="113">
      <c r="A113">
        <f>INDEX(resultados!$A$2:$ZZ$223, 107, MATCH($B$1, resultados!$A$1:$ZZ$1, 0))</f>
        <v/>
      </c>
      <c r="B113">
        <f>INDEX(resultados!$A$2:$ZZ$223, 107, MATCH($B$2, resultados!$A$1:$ZZ$1, 0))</f>
        <v/>
      </c>
      <c r="C113">
        <f>INDEX(resultados!$A$2:$ZZ$223, 107, MATCH($B$3, resultados!$A$1:$ZZ$1, 0))</f>
        <v/>
      </c>
    </row>
    <row r="114">
      <c r="A114">
        <f>INDEX(resultados!$A$2:$ZZ$223, 108, MATCH($B$1, resultados!$A$1:$ZZ$1, 0))</f>
        <v/>
      </c>
      <c r="B114">
        <f>INDEX(resultados!$A$2:$ZZ$223, 108, MATCH($B$2, resultados!$A$1:$ZZ$1, 0))</f>
        <v/>
      </c>
      <c r="C114">
        <f>INDEX(resultados!$A$2:$ZZ$223, 108, MATCH($B$3, resultados!$A$1:$ZZ$1, 0))</f>
        <v/>
      </c>
    </row>
    <row r="115">
      <c r="A115">
        <f>INDEX(resultados!$A$2:$ZZ$223, 109, MATCH($B$1, resultados!$A$1:$ZZ$1, 0))</f>
        <v/>
      </c>
      <c r="B115">
        <f>INDEX(resultados!$A$2:$ZZ$223, 109, MATCH($B$2, resultados!$A$1:$ZZ$1, 0))</f>
        <v/>
      </c>
      <c r="C115">
        <f>INDEX(resultados!$A$2:$ZZ$223, 109, MATCH($B$3, resultados!$A$1:$ZZ$1, 0))</f>
        <v/>
      </c>
    </row>
    <row r="116">
      <c r="A116">
        <f>INDEX(resultados!$A$2:$ZZ$223, 110, MATCH($B$1, resultados!$A$1:$ZZ$1, 0))</f>
        <v/>
      </c>
      <c r="B116">
        <f>INDEX(resultados!$A$2:$ZZ$223, 110, MATCH($B$2, resultados!$A$1:$ZZ$1, 0))</f>
        <v/>
      </c>
      <c r="C116">
        <f>INDEX(resultados!$A$2:$ZZ$223, 110, MATCH($B$3, resultados!$A$1:$ZZ$1, 0))</f>
        <v/>
      </c>
    </row>
    <row r="117">
      <c r="A117">
        <f>INDEX(resultados!$A$2:$ZZ$223, 111, MATCH($B$1, resultados!$A$1:$ZZ$1, 0))</f>
        <v/>
      </c>
      <c r="B117">
        <f>INDEX(resultados!$A$2:$ZZ$223, 111, MATCH($B$2, resultados!$A$1:$ZZ$1, 0))</f>
        <v/>
      </c>
      <c r="C117">
        <f>INDEX(resultados!$A$2:$ZZ$223, 111, MATCH($B$3, resultados!$A$1:$ZZ$1, 0))</f>
        <v/>
      </c>
    </row>
    <row r="118">
      <c r="A118">
        <f>INDEX(resultados!$A$2:$ZZ$223, 112, MATCH($B$1, resultados!$A$1:$ZZ$1, 0))</f>
        <v/>
      </c>
      <c r="B118">
        <f>INDEX(resultados!$A$2:$ZZ$223, 112, MATCH($B$2, resultados!$A$1:$ZZ$1, 0))</f>
        <v/>
      </c>
      <c r="C118">
        <f>INDEX(resultados!$A$2:$ZZ$223, 112, MATCH($B$3, resultados!$A$1:$ZZ$1, 0))</f>
        <v/>
      </c>
    </row>
    <row r="119">
      <c r="A119">
        <f>INDEX(resultados!$A$2:$ZZ$223, 113, MATCH($B$1, resultados!$A$1:$ZZ$1, 0))</f>
        <v/>
      </c>
      <c r="B119">
        <f>INDEX(resultados!$A$2:$ZZ$223, 113, MATCH($B$2, resultados!$A$1:$ZZ$1, 0))</f>
        <v/>
      </c>
      <c r="C119">
        <f>INDEX(resultados!$A$2:$ZZ$223, 113, MATCH($B$3, resultados!$A$1:$ZZ$1, 0))</f>
        <v/>
      </c>
    </row>
    <row r="120">
      <c r="A120">
        <f>INDEX(resultados!$A$2:$ZZ$223, 114, MATCH($B$1, resultados!$A$1:$ZZ$1, 0))</f>
        <v/>
      </c>
      <c r="B120">
        <f>INDEX(resultados!$A$2:$ZZ$223, 114, MATCH($B$2, resultados!$A$1:$ZZ$1, 0))</f>
        <v/>
      </c>
      <c r="C120">
        <f>INDEX(resultados!$A$2:$ZZ$223, 114, MATCH($B$3, resultados!$A$1:$ZZ$1, 0))</f>
        <v/>
      </c>
    </row>
    <row r="121">
      <c r="A121">
        <f>INDEX(resultados!$A$2:$ZZ$223, 115, MATCH($B$1, resultados!$A$1:$ZZ$1, 0))</f>
        <v/>
      </c>
      <c r="B121">
        <f>INDEX(resultados!$A$2:$ZZ$223, 115, MATCH($B$2, resultados!$A$1:$ZZ$1, 0))</f>
        <v/>
      </c>
      <c r="C121">
        <f>INDEX(resultados!$A$2:$ZZ$223, 115, MATCH($B$3, resultados!$A$1:$ZZ$1, 0))</f>
        <v/>
      </c>
    </row>
    <row r="122">
      <c r="A122">
        <f>INDEX(resultados!$A$2:$ZZ$223, 116, MATCH($B$1, resultados!$A$1:$ZZ$1, 0))</f>
        <v/>
      </c>
      <c r="B122">
        <f>INDEX(resultados!$A$2:$ZZ$223, 116, MATCH($B$2, resultados!$A$1:$ZZ$1, 0))</f>
        <v/>
      </c>
      <c r="C122">
        <f>INDEX(resultados!$A$2:$ZZ$223, 116, MATCH($B$3, resultados!$A$1:$ZZ$1, 0))</f>
        <v/>
      </c>
    </row>
    <row r="123">
      <c r="A123">
        <f>INDEX(resultados!$A$2:$ZZ$223, 117, MATCH($B$1, resultados!$A$1:$ZZ$1, 0))</f>
        <v/>
      </c>
      <c r="B123">
        <f>INDEX(resultados!$A$2:$ZZ$223, 117, MATCH($B$2, resultados!$A$1:$ZZ$1, 0))</f>
        <v/>
      </c>
      <c r="C123">
        <f>INDEX(resultados!$A$2:$ZZ$223, 117, MATCH($B$3, resultados!$A$1:$ZZ$1, 0))</f>
        <v/>
      </c>
    </row>
    <row r="124">
      <c r="A124">
        <f>INDEX(resultados!$A$2:$ZZ$223, 118, MATCH($B$1, resultados!$A$1:$ZZ$1, 0))</f>
        <v/>
      </c>
      <c r="B124">
        <f>INDEX(resultados!$A$2:$ZZ$223, 118, MATCH($B$2, resultados!$A$1:$ZZ$1, 0))</f>
        <v/>
      </c>
      <c r="C124">
        <f>INDEX(resultados!$A$2:$ZZ$223, 118, MATCH($B$3, resultados!$A$1:$ZZ$1, 0))</f>
        <v/>
      </c>
    </row>
    <row r="125">
      <c r="A125">
        <f>INDEX(resultados!$A$2:$ZZ$223, 119, MATCH($B$1, resultados!$A$1:$ZZ$1, 0))</f>
        <v/>
      </c>
      <c r="B125">
        <f>INDEX(resultados!$A$2:$ZZ$223, 119, MATCH($B$2, resultados!$A$1:$ZZ$1, 0))</f>
        <v/>
      </c>
      <c r="C125">
        <f>INDEX(resultados!$A$2:$ZZ$223, 119, MATCH($B$3, resultados!$A$1:$ZZ$1, 0))</f>
        <v/>
      </c>
    </row>
    <row r="126">
      <c r="A126">
        <f>INDEX(resultados!$A$2:$ZZ$223, 120, MATCH($B$1, resultados!$A$1:$ZZ$1, 0))</f>
        <v/>
      </c>
      <c r="B126">
        <f>INDEX(resultados!$A$2:$ZZ$223, 120, MATCH($B$2, resultados!$A$1:$ZZ$1, 0))</f>
        <v/>
      </c>
      <c r="C126">
        <f>INDEX(resultados!$A$2:$ZZ$223, 120, MATCH($B$3, resultados!$A$1:$ZZ$1, 0))</f>
        <v/>
      </c>
    </row>
    <row r="127">
      <c r="A127">
        <f>INDEX(resultados!$A$2:$ZZ$223, 121, MATCH($B$1, resultados!$A$1:$ZZ$1, 0))</f>
        <v/>
      </c>
      <c r="B127">
        <f>INDEX(resultados!$A$2:$ZZ$223, 121, MATCH($B$2, resultados!$A$1:$ZZ$1, 0))</f>
        <v/>
      </c>
      <c r="C127">
        <f>INDEX(resultados!$A$2:$ZZ$223, 121, MATCH($B$3, resultados!$A$1:$ZZ$1, 0))</f>
        <v/>
      </c>
    </row>
    <row r="128">
      <c r="A128">
        <f>INDEX(resultados!$A$2:$ZZ$223, 122, MATCH($B$1, resultados!$A$1:$ZZ$1, 0))</f>
        <v/>
      </c>
      <c r="B128">
        <f>INDEX(resultados!$A$2:$ZZ$223, 122, MATCH($B$2, resultados!$A$1:$ZZ$1, 0))</f>
        <v/>
      </c>
      <c r="C128">
        <f>INDEX(resultados!$A$2:$ZZ$223, 122, MATCH($B$3, resultados!$A$1:$ZZ$1, 0))</f>
        <v/>
      </c>
    </row>
    <row r="129">
      <c r="A129">
        <f>INDEX(resultados!$A$2:$ZZ$223, 123, MATCH($B$1, resultados!$A$1:$ZZ$1, 0))</f>
        <v/>
      </c>
      <c r="B129">
        <f>INDEX(resultados!$A$2:$ZZ$223, 123, MATCH($B$2, resultados!$A$1:$ZZ$1, 0))</f>
        <v/>
      </c>
      <c r="C129">
        <f>INDEX(resultados!$A$2:$ZZ$223, 123, MATCH($B$3, resultados!$A$1:$ZZ$1, 0))</f>
        <v/>
      </c>
    </row>
    <row r="130">
      <c r="A130">
        <f>INDEX(resultados!$A$2:$ZZ$223, 124, MATCH($B$1, resultados!$A$1:$ZZ$1, 0))</f>
        <v/>
      </c>
      <c r="B130">
        <f>INDEX(resultados!$A$2:$ZZ$223, 124, MATCH($B$2, resultados!$A$1:$ZZ$1, 0))</f>
        <v/>
      </c>
      <c r="C130">
        <f>INDEX(resultados!$A$2:$ZZ$223, 124, MATCH($B$3, resultados!$A$1:$ZZ$1, 0))</f>
        <v/>
      </c>
    </row>
    <row r="131">
      <c r="A131">
        <f>INDEX(resultados!$A$2:$ZZ$223, 125, MATCH($B$1, resultados!$A$1:$ZZ$1, 0))</f>
        <v/>
      </c>
      <c r="B131">
        <f>INDEX(resultados!$A$2:$ZZ$223, 125, MATCH($B$2, resultados!$A$1:$ZZ$1, 0))</f>
        <v/>
      </c>
      <c r="C131">
        <f>INDEX(resultados!$A$2:$ZZ$223, 125, MATCH($B$3, resultados!$A$1:$ZZ$1, 0))</f>
        <v/>
      </c>
    </row>
    <row r="132">
      <c r="A132">
        <f>INDEX(resultados!$A$2:$ZZ$223, 126, MATCH($B$1, resultados!$A$1:$ZZ$1, 0))</f>
        <v/>
      </c>
      <c r="B132">
        <f>INDEX(resultados!$A$2:$ZZ$223, 126, MATCH($B$2, resultados!$A$1:$ZZ$1, 0))</f>
        <v/>
      </c>
      <c r="C132">
        <f>INDEX(resultados!$A$2:$ZZ$223, 126, MATCH($B$3, resultados!$A$1:$ZZ$1, 0))</f>
        <v/>
      </c>
    </row>
    <row r="133">
      <c r="A133">
        <f>INDEX(resultados!$A$2:$ZZ$223, 127, MATCH($B$1, resultados!$A$1:$ZZ$1, 0))</f>
        <v/>
      </c>
      <c r="B133">
        <f>INDEX(resultados!$A$2:$ZZ$223, 127, MATCH($B$2, resultados!$A$1:$ZZ$1, 0))</f>
        <v/>
      </c>
      <c r="C133">
        <f>INDEX(resultados!$A$2:$ZZ$223, 127, MATCH($B$3, resultados!$A$1:$ZZ$1, 0))</f>
        <v/>
      </c>
    </row>
    <row r="134">
      <c r="A134">
        <f>INDEX(resultados!$A$2:$ZZ$223, 128, MATCH($B$1, resultados!$A$1:$ZZ$1, 0))</f>
        <v/>
      </c>
      <c r="B134">
        <f>INDEX(resultados!$A$2:$ZZ$223, 128, MATCH($B$2, resultados!$A$1:$ZZ$1, 0))</f>
        <v/>
      </c>
      <c r="C134">
        <f>INDEX(resultados!$A$2:$ZZ$223, 128, MATCH($B$3, resultados!$A$1:$ZZ$1, 0))</f>
        <v/>
      </c>
    </row>
    <row r="135">
      <c r="A135">
        <f>INDEX(resultados!$A$2:$ZZ$223, 129, MATCH($B$1, resultados!$A$1:$ZZ$1, 0))</f>
        <v/>
      </c>
      <c r="B135">
        <f>INDEX(resultados!$A$2:$ZZ$223, 129, MATCH($B$2, resultados!$A$1:$ZZ$1, 0))</f>
        <v/>
      </c>
      <c r="C135">
        <f>INDEX(resultados!$A$2:$ZZ$223, 129, MATCH($B$3, resultados!$A$1:$ZZ$1, 0))</f>
        <v/>
      </c>
    </row>
    <row r="136">
      <c r="A136">
        <f>INDEX(resultados!$A$2:$ZZ$223, 130, MATCH($B$1, resultados!$A$1:$ZZ$1, 0))</f>
        <v/>
      </c>
      <c r="B136">
        <f>INDEX(resultados!$A$2:$ZZ$223, 130, MATCH($B$2, resultados!$A$1:$ZZ$1, 0))</f>
        <v/>
      </c>
      <c r="C136">
        <f>INDEX(resultados!$A$2:$ZZ$223, 130, MATCH($B$3, resultados!$A$1:$ZZ$1, 0))</f>
        <v/>
      </c>
    </row>
    <row r="137">
      <c r="A137">
        <f>INDEX(resultados!$A$2:$ZZ$223, 131, MATCH($B$1, resultados!$A$1:$ZZ$1, 0))</f>
        <v/>
      </c>
      <c r="B137">
        <f>INDEX(resultados!$A$2:$ZZ$223, 131, MATCH($B$2, resultados!$A$1:$ZZ$1, 0))</f>
        <v/>
      </c>
      <c r="C137">
        <f>INDEX(resultados!$A$2:$ZZ$223, 131, MATCH($B$3, resultados!$A$1:$ZZ$1, 0))</f>
        <v/>
      </c>
    </row>
    <row r="138">
      <c r="A138">
        <f>INDEX(resultados!$A$2:$ZZ$223, 132, MATCH($B$1, resultados!$A$1:$ZZ$1, 0))</f>
        <v/>
      </c>
      <c r="B138">
        <f>INDEX(resultados!$A$2:$ZZ$223, 132, MATCH($B$2, resultados!$A$1:$ZZ$1, 0))</f>
        <v/>
      </c>
      <c r="C138">
        <f>INDEX(resultados!$A$2:$ZZ$223, 132, MATCH($B$3, resultados!$A$1:$ZZ$1, 0))</f>
        <v/>
      </c>
    </row>
    <row r="139">
      <c r="A139">
        <f>INDEX(resultados!$A$2:$ZZ$223, 133, MATCH($B$1, resultados!$A$1:$ZZ$1, 0))</f>
        <v/>
      </c>
      <c r="B139">
        <f>INDEX(resultados!$A$2:$ZZ$223, 133, MATCH($B$2, resultados!$A$1:$ZZ$1, 0))</f>
        <v/>
      </c>
      <c r="C139">
        <f>INDEX(resultados!$A$2:$ZZ$223, 133, MATCH($B$3, resultados!$A$1:$ZZ$1, 0))</f>
        <v/>
      </c>
    </row>
    <row r="140">
      <c r="A140">
        <f>INDEX(resultados!$A$2:$ZZ$223, 134, MATCH($B$1, resultados!$A$1:$ZZ$1, 0))</f>
        <v/>
      </c>
      <c r="B140">
        <f>INDEX(resultados!$A$2:$ZZ$223, 134, MATCH($B$2, resultados!$A$1:$ZZ$1, 0))</f>
        <v/>
      </c>
      <c r="C140">
        <f>INDEX(resultados!$A$2:$ZZ$223, 134, MATCH($B$3, resultados!$A$1:$ZZ$1, 0))</f>
        <v/>
      </c>
    </row>
    <row r="141">
      <c r="A141">
        <f>INDEX(resultados!$A$2:$ZZ$223, 135, MATCH($B$1, resultados!$A$1:$ZZ$1, 0))</f>
        <v/>
      </c>
      <c r="B141">
        <f>INDEX(resultados!$A$2:$ZZ$223, 135, MATCH($B$2, resultados!$A$1:$ZZ$1, 0))</f>
        <v/>
      </c>
      <c r="C141">
        <f>INDEX(resultados!$A$2:$ZZ$223, 135, MATCH($B$3, resultados!$A$1:$ZZ$1, 0))</f>
        <v/>
      </c>
    </row>
    <row r="142">
      <c r="A142">
        <f>INDEX(resultados!$A$2:$ZZ$223, 136, MATCH($B$1, resultados!$A$1:$ZZ$1, 0))</f>
        <v/>
      </c>
      <c r="B142">
        <f>INDEX(resultados!$A$2:$ZZ$223, 136, MATCH($B$2, resultados!$A$1:$ZZ$1, 0))</f>
        <v/>
      </c>
      <c r="C142">
        <f>INDEX(resultados!$A$2:$ZZ$223, 136, MATCH($B$3, resultados!$A$1:$ZZ$1, 0))</f>
        <v/>
      </c>
    </row>
    <row r="143">
      <c r="A143">
        <f>INDEX(resultados!$A$2:$ZZ$223, 137, MATCH($B$1, resultados!$A$1:$ZZ$1, 0))</f>
        <v/>
      </c>
      <c r="B143">
        <f>INDEX(resultados!$A$2:$ZZ$223, 137, MATCH($B$2, resultados!$A$1:$ZZ$1, 0))</f>
        <v/>
      </c>
      <c r="C143">
        <f>INDEX(resultados!$A$2:$ZZ$223, 137, MATCH($B$3, resultados!$A$1:$ZZ$1, 0))</f>
        <v/>
      </c>
    </row>
    <row r="144">
      <c r="A144">
        <f>INDEX(resultados!$A$2:$ZZ$223, 138, MATCH($B$1, resultados!$A$1:$ZZ$1, 0))</f>
        <v/>
      </c>
      <c r="B144">
        <f>INDEX(resultados!$A$2:$ZZ$223, 138, MATCH($B$2, resultados!$A$1:$ZZ$1, 0))</f>
        <v/>
      </c>
      <c r="C144">
        <f>INDEX(resultados!$A$2:$ZZ$223, 138, MATCH($B$3, resultados!$A$1:$ZZ$1, 0))</f>
        <v/>
      </c>
    </row>
    <row r="145">
      <c r="A145">
        <f>INDEX(resultados!$A$2:$ZZ$223, 139, MATCH($B$1, resultados!$A$1:$ZZ$1, 0))</f>
        <v/>
      </c>
      <c r="B145">
        <f>INDEX(resultados!$A$2:$ZZ$223, 139, MATCH($B$2, resultados!$A$1:$ZZ$1, 0))</f>
        <v/>
      </c>
      <c r="C145">
        <f>INDEX(resultados!$A$2:$ZZ$223, 139, MATCH($B$3, resultados!$A$1:$ZZ$1, 0))</f>
        <v/>
      </c>
    </row>
    <row r="146">
      <c r="A146">
        <f>INDEX(resultados!$A$2:$ZZ$223, 140, MATCH($B$1, resultados!$A$1:$ZZ$1, 0))</f>
        <v/>
      </c>
      <c r="B146">
        <f>INDEX(resultados!$A$2:$ZZ$223, 140, MATCH($B$2, resultados!$A$1:$ZZ$1, 0))</f>
        <v/>
      </c>
      <c r="C146">
        <f>INDEX(resultados!$A$2:$ZZ$223, 140, MATCH($B$3, resultados!$A$1:$ZZ$1, 0))</f>
        <v/>
      </c>
    </row>
    <row r="147">
      <c r="A147">
        <f>INDEX(resultados!$A$2:$ZZ$223, 141, MATCH($B$1, resultados!$A$1:$ZZ$1, 0))</f>
        <v/>
      </c>
      <c r="B147">
        <f>INDEX(resultados!$A$2:$ZZ$223, 141, MATCH($B$2, resultados!$A$1:$ZZ$1, 0))</f>
        <v/>
      </c>
      <c r="C147">
        <f>INDEX(resultados!$A$2:$ZZ$223, 141, MATCH($B$3, resultados!$A$1:$ZZ$1, 0))</f>
        <v/>
      </c>
    </row>
    <row r="148">
      <c r="A148">
        <f>INDEX(resultados!$A$2:$ZZ$223, 142, MATCH($B$1, resultados!$A$1:$ZZ$1, 0))</f>
        <v/>
      </c>
      <c r="B148">
        <f>INDEX(resultados!$A$2:$ZZ$223, 142, MATCH($B$2, resultados!$A$1:$ZZ$1, 0))</f>
        <v/>
      </c>
      <c r="C148">
        <f>INDEX(resultados!$A$2:$ZZ$223, 142, MATCH($B$3, resultados!$A$1:$ZZ$1, 0))</f>
        <v/>
      </c>
    </row>
    <row r="149">
      <c r="A149">
        <f>INDEX(resultados!$A$2:$ZZ$223, 143, MATCH($B$1, resultados!$A$1:$ZZ$1, 0))</f>
        <v/>
      </c>
      <c r="B149">
        <f>INDEX(resultados!$A$2:$ZZ$223, 143, MATCH($B$2, resultados!$A$1:$ZZ$1, 0))</f>
        <v/>
      </c>
      <c r="C149">
        <f>INDEX(resultados!$A$2:$ZZ$223, 143, MATCH($B$3, resultados!$A$1:$ZZ$1, 0))</f>
        <v/>
      </c>
    </row>
    <row r="150">
      <c r="A150">
        <f>INDEX(resultados!$A$2:$ZZ$223, 144, MATCH($B$1, resultados!$A$1:$ZZ$1, 0))</f>
        <v/>
      </c>
      <c r="B150">
        <f>INDEX(resultados!$A$2:$ZZ$223, 144, MATCH($B$2, resultados!$A$1:$ZZ$1, 0))</f>
        <v/>
      </c>
      <c r="C150">
        <f>INDEX(resultados!$A$2:$ZZ$223, 144, MATCH($B$3, resultados!$A$1:$ZZ$1, 0))</f>
        <v/>
      </c>
    </row>
    <row r="151">
      <c r="A151">
        <f>INDEX(resultados!$A$2:$ZZ$223, 145, MATCH($B$1, resultados!$A$1:$ZZ$1, 0))</f>
        <v/>
      </c>
      <c r="B151">
        <f>INDEX(resultados!$A$2:$ZZ$223, 145, MATCH($B$2, resultados!$A$1:$ZZ$1, 0))</f>
        <v/>
      </c>
      <c r="C151">
        <f>INDEX(resultados!$A$2:$ZZ$223, 145, MATCH($B$3, resultados!$A$1:$ZZ$1, 0))</f>
        <v/>
      </c>
    </row>
    <row r="152">
      <c r="A152">
        <f>INDEX(resultados!$A$2:$ZZ$223, 146, MATCH($B$1, resultados!$A$1:$ZZ$1, 0))</f>
        <v/>
      </c>
      <c r="B152">
        <f>INDEX(resultados!$A$2:$ZZ$223, 146, MATCH($B$2, resultados!$A$1:$ZZ$1, 0))</f>
        <v/>
      </c>
      <c r="C152">
        <f>INDEX(resultados!$A$2:$ZZ$223, 146, MATCH($B$3, resultados!$A$1:$ZZ$1, 0))</f>
        <v/>
      </c>
    </row>
    <row r="153">
      <c r="A153">
        <f>INDEX(resultados!$A$2:$ZZ$223, 147, MATCH($B$1, resultados!$A$1:$ZZ$1, 0))</f>
        <v/>
      </c>
      <c r="B153">
        <f>INDEX(resultados!$A$2:$ZZ$223, 147, MATCH($B$2, resultados!$A$1:$ZZ$1, 0))</f>
        <v/>
      </c>
      <c r="C153">
        <f>INDEX(resultados!$A$2:$ZZ$223, 147, MATCH($B$3, resultados!$A$1:$ZZ$1, 0))</f>
        <v/>
      </c>
    </row>
    <row r="154">
      <c r="A154">
        <f>INDEX(resultados!$A$2:$ZZ$223, 148, MATCH($B$1, resultados!$A$1:$ZZ$1, 0))</f>
        <v/>
      </c>
      <c r="B154">
        <f>INDEX(resultados!$A$2:$ZZ$223, 148, MATCH($B$2, resultados!$A$1:$ZZ$1, 0))</f>
        <v/>
      </c>
      <c r="C154">
        <f>INDEX(resultados!$A$2:$ZZ$223, 148, MATCH($B$3, resultados!$A$1:$ZZ$1, 0))</f>
        <v/>
      </c>
    </row>
    <row r="155">
      <c r="A155">
        <f>INDEX(resultados!$A$2:$ZZ$223, 149, MATCH($B$1, resultados!$A$1:$ZZ$1, 0))</f>
        <v/>
      </c>
      <c r="B155">
        <f>INDEX(resultados!$A$2:$ZZ$223, 149, MATCH($B$2, resultados!$A$1:$ZZ$1, 0))</f>
        <v/>
      </c>
      <c r="C155">
        <f>INDEX(resultados!$A$2:$ZZ$223, 149, MATCH($B$3, resultados!$A$1:$ZZ$1, 0))</f>
        <v/>
      </c>
    </row>
    <row r="156">
      <c r="A156">
        <f>INDEX(resultados!$A$2:$ZZ$223, 150, MATCH($B$1, resultados!$A$1:$ZZ$1, 0))</f>
        <v/>
      </c>
      <c r="B156">
        <f>INDEX(resultados!$A$2:$ZZ$223, 150, MATCH($B$2, resultados!$A$1:$ZZ$1, 0))</f>
        <v/>
      </c>
      <c r="C156">
        <f>INDEX(resultados!$A$2:$ZZ$223, 150, MATCH($B$3, resultados!$A$1:$ZZ$1, 0))</f>
        <v/>
      </c>
    </row>
    <row r="157">
      <c r="A157">
        <f>INDEX(resultados!$A$2:$ZZ$223, 151, MATCH($B$1, resultados!$A$1:$ZZ$1, 0))</f>
        <v/>
      </c>
      <c r="B157">
        <f>INDEX(resultados!$A$2:$ZZ$223, 151, MATCH($B$2, resultados!$A$1:$ZZ$1, 0))</f>
        <v/>
      </c>
      <c r="C157">
        <f>INDEX(resultados!$A$2:$ZZ$223, 151, MATCH($B$3, resultados!$A$1:$ZZ$1, 0))</f>
        <v/>
      </c>
    </row>
    <row r="158">
      <c r="A158">
        <f>INDEX(resultados!$A$2:$ZZ$223, 152, MATCH($B$1, resultados!$A$1:$ZZ$1, 0))</f>
        <v/>
      </c>
      <c r="B158">
        <f>INDEX(resultados!$A$2:$ZZ$223, 152, MATCH($B$2, resultados!$A$1:$ZZ$1, 0))</f>
        <v/>
      </c>
      <c r="C158">
        <f>INDEX(resultados!$A$2:$ZZ$223, 152, MATCH($B$3, resultados!$A$1:$ZZ$1, 0))</f>
        <v/>
      </c>
    </row>
    <row r="159">
      <c r="A159">
        <f>INDEX(resultados!$A$2:$ZZ$223, 153, MATCH($B$1, resultados!$A$1:$ZZ$1, 0))</f>
        <v/>
      </c>
      <c r="B159">
        <f>INDEX(resultados!$A$2:$ZZ$223, 153, MATCH($B$2, resultados!$A$1:$ZZ$1, 0))</f>
        <v/>
      </c>
      <c r="C159">
        <f>INDEX(resultados!$A$2:$ZZ$223, 153, MATCH($B$3, resultados!$A$1:$ZZ$1, 0))</f>
        <v/>
      </c>
    </row>
    <row r="160">
      <c r="A160">
        <f>INDEX(resultados!$A$2:$ZZ$223, 154, MATCH($B$1, resultados!$A$1:$ZZ$1, 0))</f>
        <v/>
      </c>
      <c r="B160">
        <f>INDEX(resultados!$A$2:$ZZ$223, 154, MATCH($B$2, resultados!$A$1:$ZZ$1, 0))</f>
        <v/>
      </c>
      <c r="C160">
        <f>INDEX(resultados!$A$2:$ZZ$223, 154, MATCH($B$3, resultados!$A$1:$ZZ$1, 0))</f>
        <v/>
      </c>
    </row>
    <row r="161">
      <c r="A161">
        <f>INDEX(resultados!$A$2:$ZZ$223, 155, MATCH($B$1, resultados!$A$1:$ZZ$1, 0))</f>
        <v/>
      </c>
      <c r="B161">
        <f>INDEX(resultados!$A$2:$ZZ$223, 155, MATCH($B$2, resultados!$A$1:$ZZ$1, 0))</f>
        <v/>
      </c>
      <c r="C161">
        <f>INDEX(resultados!$A$2:$ZZ$223, 155, MATCH($B$3, resultados!$A$1:$ZZ$1, 0))</f>
        <v/>
      </c>
    </row>
    <row r="162">
      <c r="A162">
        <f>INDEX(resultados!$A$2:$ZZ$223, 156, MATCH($B$1, resultados!$A$1:$ZZ$1, 0))</f>
        <v/>
      </c>
      <c r="B162">
        <f>INDEX(resultados!$A$2:$ZZ$223, 156, MATCH($B$2, resultados!$A$1:$ZZ$1, 0))</f>
        <v/>
      </c>
      <c r="C162">
        <f>INDEX(resultados!$A$2:$ZZ$223, 156, MATCH($B$3, resultados!$A$1:$ZZ$1, 0))</f>
        <v/>
      </c>
    </row>
    <row r="163">
      <c r="A163">
        <f>INDEX(resultados!$A$2:$ZZ$223, 157, MATCH($B$1, resultados!$A$1:$ZZ$1, 0))</f>
        <v/>
      </c>
      <c r="B163">
        <f>INDEX(resultados!$A$2:$ZZ$223, 157, MATCH($B$2, resultados!$A$1:$ZZ$1, 0))</f>
        <v/>
      </c>
      <c r="C163">
        <f>INDEX(resultados!$A$2:$ZZ$223, 157, MATCH($B$3, resultados!$A$1:$ZZ$1, 0))</f>
        <v/>
      </c>
    </row>
    <row r="164">
      <c r="A164">
        <f>INDEX(resultados!$A$2:$ZZ$223, 158, MATCH($B$1, resultados!$A$1:$ZZ$1, 0))</f>
        <v/>
      </c>
      <c r="B164">
        <f>INDEX(resultados!$A$2:$ZZ$223, 158, MATCH($B$2, resultados!$A$1:$ZZ$1, 0))</f>
        <v/>
      </c>
      <c r="C164">
        <f>INDEX(resultados!$A$2:$ZZ$223, 158, MATCH($B$3, resultados!$A$1:$ZZ$1, 0))</f>
        <v/>
      </c>
    </row>
    <row r="165">
      <c r="A165">
        <f>INDEX(resultados!$A$2:$ZZ$223, 159, MATCH($B$1, resultados!$A$1:$ZZ$1, 0))</f>
        <v/>
      </c>
      <c r="B165">
        <f>INDEX(resultados!$A$2:$ZZ$223, 159, MATCH($B$2, resultados!$A$1:$ZZ$1, 0))</f>
        <v/>
      </c>
      <c r="C165">
        <f>INDEX(resultados!$A$2:$ZZ$223, 159, MATCH($B$3, resultados!$A$1:$ZZ$1, 0))</f>
        <v/>
      </c>
    </row>
    <row r="166">
      <c r="A166">
        <f>INDEX(resultados!$A$2:$ZZ$223, 160, MATCH($B$1, resultados!$A$1:$ZZ$1, 0))</f>
        <v/>
      </c>
      <c r="B166">
        <f>INDEX(resultados!$A$2:$ZZ$223, 160, MATCH($B$2, resultados!$A$1:$ZZ$1, 0))</f>
        <v/>
      </c>
      <c r="C166">
        <f>INDEX(resultados!$A$2:$ZZ$223, 160, MATCH($B$3, resultados!$A$1:$ZZ$1, 0))</f>
        <v/>
      </c>
    </row>
    <row r="167">
      <c r="A167">
        <f>INDEX(resultados!$A$2:$ZZ$223, 161, MATCH($B$1, resultados!$A$1:$ZZ$1, 0))</f>
        <v/>
      </c>
      <c r="B167">
        <f>INDEX(resultados!$A$2:$ZZ$223, 161, MATCH($B$2, resultados!$A$1:$ZZ$1, 0))</f>
        <v/>
      </c>
      <c r="C167">
        <f>INDEX(resultados!$A$2:$ZZ$223, 161, MATCH($B$3, resultados!$A$1:$ZZ$1, 0))</f>
        <v/>
      </c>
    </row>
    <row r="168">
      <c r="A168">
        <f>INDEX(resultados!$A$2:$ZZ$223, 162, MATCH($B$1, resultados!$A$1:$ZZ$1, 0))</f>
        <v/>
      </c>
      <c r="B168">
        <f>INDEX(resultados!$A$2:$ZZ$223, 162, MATCH($B$2, resultados!$A$1:$ZZ$1, 0))</f>
        <v/>
      </c>
      <c r="C168">
        <f>INDEX(resultados!$A$2:$ZZ$223, 162, MATCH($B$3, resultados!$A$1:$ZZ$1, 0))</f>
        <v/>
      </c>
    </row>
    <row r="169">
      <c r="A169">
        <f>INDEX(resultados!$A$2:$ZZ$223, 163, MATCH($B$1, resultados!$A$1:$ZZ$1, 0))</f>
        <v/>
      </c>
      <c r="B169">
        <f>INDEX(resultados!$A$2:$ZZ$223, 163, MATCH($B$2, resultados!$A$1:$ZZ$1, 0))</f>
        <v/>
      </c>
      <c r="C169">
        <f>INDEX(resultados!$A$2:$ZZ$223, 163, MATCH($B$3, resultados!$A$1:$ZZ$1, 0))</f>
        <v/>
      </c>
    </row>
    <row r="170">
      <c r="A170">
        <f>INDEX(resultados!$A$2:$ZZ$223, 164, MATCH($B$1, resultados!$A$1:$ZZ$1, 0))</f>
        <v/>
      </c>
      <c r="B170">
        <f>INDEX(resultados!$A$2:$ZZ$223, 164, MATCH($B$2, resultados!$A$1:$ZZ$1, 0))</f>
        <v/>
      </c>
      <c r="C170">
        <f>INDEX(resultados!$A$2:$ZZ$223, 164, MATCH($B$3, resultados!$A$1:$ZZ$1, 0))</f>
        <v/>
      </c>
    </row>
    <row r="171">
      <c r="A171">
        <f>INDEX(resultados!$A$2:$ZZ$223, 165, MATCH($B$1, resultados!$A$1:$ZZ$1, 0))</f>
        <v/>
      </c>
      <c r="B171">
        <f>INDEX(resultados!$A$2:$ZZ$223, 165, MATCH($B$2, resultados!$A$1:$ZZ$1, 0))</f>
        <v/>
      </c>
      <c r="C171">
        <f>INDEX(resultados!$A$2:$ZZ$223, 165, MATCH($B$3, resultados!$A$1:$ZZ$1, 0))</f>
        <v/>
      </c>
    </row>
    <row r="172">
      <c r="A172">
        <f>INDEX(resultados!$A$2:$ZZ$223, 166, MATCH($B$1, resultados!$A$1:$ZZ$1, 0))</f>
        <v/>
      </c>
      <c r="B172">
        <f>INDEX(resultados!$A$2:$ZZ$223, 166, MATCH($B$2, resultados!$A$1:$ZZ$1, 0))</f>
        <v/>
      </c>
      <c r="C172">
        <f>INDEX(resultados!$A$2:$ZZ$223, 166, MATCH($B$3, resultados!$A$1:$ZZ$1, 0))</f>
        <v/>
      </c>
    </row>
    <row r="173">
      <c r="A173">
        <f>INDEX(resultados!$A$2:$ZZ$223, 167, MATCH($B$1, resultados!$A$1:$ZZ$1, 0))</f>
        <v/>
      </c>
      <c r="B173">
        <f>INDEX(resultados!$A$2:$ZZ$223, 167, MATCH($B$2, resultados!$A$1:$ZZ$1, 0))</f>
        <v/>
      </c>
      <c r="C173">
        <f>INDEX(resultados!$A$2:$ZZ$223, 167, MATCH($B$3, resultados!$A$1:$ZZ$1, 0))</f>
        <v/>
      </c>
    </row>
    <row r="174">
      <c r="A174">
        <f>INDEX(resultados!$A$2:$ZZ$223, 168, MATCH($B$1, resultados!$A$1:$ZZ$1, 0))</f>
        <v/>
      </c>
      <c r="B174">
        <f>INDEX(resultados!$A$2:$ZZ$223, 168, MATCH($B$2, resultados!$A$1:$ZZ$1, 0))</f>
        <v/>
      </c>
      <c r="C174">
        <f>INDEX(resultados!$A$2:$ZZ$223, 168, MATCH($B$3, resultados!$A$1:$ZZ$1, 0))</f>
        <v/>
      </c>
    </row>
    <row r="175">
      <c r="A175">
        <f>INDEX(resultados!$A$2:$ZZ$223, 169, MATCH($B$1, resultados!$A$1:$ZZ$1, 0))</f>
        <v/>
      </c>
      <c r="B175">
        <f>INDEX(resultados!$A$2:$ZZ$223, 169, MATCH($B$2, resultados!$A$1:$ZZ$1, 0))</f>
        <v/>
      </c>
      <c r="C175">
        <f>INDEX(resultados!$A$2:$ZZ$223, 169, MATCH($B$3, resultados!$A$1:$ZZ$1, 0))</f>
        <v/>
      </c>
    </row>
    <row r="176">
      <c r="A176">
        <f>INDEX(resultados!$A$2:$ZZ$223, 170, MATCH($B$1, resultados!$A$1:$ZZ$1, 0))</f>
        <v/>
      </c>
      <c r="B176">
        <f>INDEX(resultados!$A$2:$ZZ$223, 170, MATCH($B$2, resultados!$A$1:$ZZ$1, 0))</f>
        <v/>
      </c>
      <c r="C176">
        <f>INDEX(resultados!$A$2:$ZZ$223, 170, MATCH($B$3, resultados!$A$1:$ZZ$1, 0))</f>
        <v/>
      </c>
    </row>
    <row r="177">
      <c r="A177">
        <f>INDEX(resultados!$A$2:$ZZ$223, 171, MATCH($B$1, resultados!$A$1:$ZZ$1, 0))</f>
        <v/>
      </c>
      <c r="B177">
        <f>INDEX(resultados!$A$2:$ZZ$223, 171, MATCH($B$2, resultados!$A$1:$ZZ$1, 0))</f>
        <v/>
      </c>
      <c r="C177">
        <f>INDEX(resultados!$A$2:$ZZ$223, 171, MATCH($B$3, resultados!$A$1:$ZZ$1, 0))</f>
        <v/>
      </c>
    </row>
    <row r="178">
      <c r="A178">
        <f>INDEX(resultados!$A$2:$ZZ$223, 172, MATCH($B$1, resultados!$A$1:$ZZ$1, 0))</f>
        <v/>
      </c>
      <c r="B178">
        <f>INDEX(resultados!$A$2:$ZZ$223, 172, MATCH($B$2, resultados!$A$1:$ZZ$1, 0))</f>
        <v/>
      </c>
      <c r="C178">
        <f>INDEX(resultados!$A$2:$ZZ$223, 172, MATCH($B$3, resultados!$A$1:$ZZ$1, 0))</f>
        <v/>
      </c>
    </row>
    <row r="179">
      <c r="A179">
        <f>INDEX(resultados!$A$2:$ZZ$223, 173, MATCH($B$1, resultados!$A$1:$ZZ$1, 0))</f>
        <v/>
      </c>
      <c r="B179">
        <f>INDEX(resultados!$A$2:$ZZ$223, 173, MATCH($B$2, resultados!$A$1:$ZZ$1, 0))</f>
        <v/>
      </c>
      <c r="C179">
        <f>INDEX(resultados!$A$2:$ZZ$223, 173, MATCH($B$3, resultados!$A$1:$ZZ$1, 0))</f>
        <v/>
      </c>
    </row>
    <row r="180">
      <c r="A180">
        <f>INDEX(resultados!$A$2:$ZZ$223, 174, MATCH($B$1, resultados!$A$1:$ZZ$1, 0))</f>
        <v/>
      </c>
      <c r="B180">
        <f>INDEX(resultados!$A$2:$ZZ$223, 174, MATCH($B$2, resultados!$A$1:$ZZ$1, 0))</f>
        <v/>
      </c>
      <c r="C180">
        <f>INDEX(resultados!$A$2:$ZZ$223, 174, MATCH($B$3, resultados!$A$1:$ZZ$1, 0))</f>
        <v/>
      </c>
    </row>
    <row r="181">
      <c r="A181">
        <f>INDEX(resultados!$A$2:$ZZ$223, 175, MATCH($B$1, resultados!$A$1:$ZZ$1, 0))</f>
        <v/>
      </c>
      <c r="B181">
        <f>INDEX(resultados!$A$2:$ZZ$223, 175, MATCH($B$2, resultados!$A$1:$ZZ$1, 0))</f>
        <v/>
      </c>
      <c r="C181">
        <f>INDEX(resultados!$A$2:$ZZ$223, 175, MATCH($B$3, resultados!$A$1:$ZZ$1, 0))</f>
        <v/>
      </c>
    </row>
    <row r="182">
      <c r="A182">
        <f>INDEX(resultados!$A$2:$ZZ$223, 176, MATCH($B$1, resultados!$A$1:$ZZ$1, 0))</f>
        <v/>
      </c>
      <c r="B182">
        <f>INDEX(resultados!$A$2:$ZZ$223, 176, MATCH($B$2, resultados!$A$1:$ZZ$1, 0))</f>
        <v/>
      </c>
      <c r="C182">
        <f>INDEX(resultados!$A$2:$ZZ$223, 176, MATCH($B$3, resultados!$A$1:$ZZ$1, 0))</f>
        <v/>
      </c>
    </row>
    <row r="183">
      <c r="A183">
        <f>INDEX(resultados!$A$2:$ZZ$223, 177, MATCH($B$1, resultados!$A$1:$ZZ$1, 0))</f>
        <v/>
      </c>
      <c r="B183">
        <f>INDEX(resultados!$A$2:$ZZ$223, 177, MATCH($B$2, resultados!$A$1:$ZZ$1, 0))</f>
        <v/>
      </c>
      <c r="C183">
        <f>INDEX(resultados!$A$2:$ZZ$223, 177, MATCH($B$3, resultados!$A$1:$ZZ$1, 0))</f>
        <v/>
      </c>
    </row>
    <row r="184">
      <c r="A184">
        <f>INDEX(resultados!$A$2:$ZZ$223, 178, MATCH($B$1, resultados!$A$1:$ZZ$1, 0))</f>
        <v/>
      </c>
      <c r="B184">
        <f>INDEX(resultados!$A$2:$ZZ$223, 178, MATCH($B$2, resultados!$A$1:$ZZ$1, 0))</f>
        <v/>
      </c>
      <c r="C184">
        <f>INDEX(resultados!$A$2:$ZZ$223, 178, MATCH($B$3, resultados!$A$1:$ZZ$1, 0))</f>
        <v/>
      </c>
    </row>
    <row r="185">
      <c r="A185">
        <f>INDEX(resultados!$A$2:$ZZ$223, 179, MATCH($B$1, resultados!$A$1:$ZZ$1, 0))</f>
        <v/>
      </c>
      <c r="B185">
        <f>INDEX(resultados!$A$2:$ZZ$223, 179, MATCH($B$2, resultados!$A$1:$ZZ$1, 0))</f>
        <v/>
      </c>
      <c r="C185">
        <f>INDEX(resultados!$A$2:$ZZ$223, 179, MATCH($B$3, resultados!$A$1:$ZZ$1, 0))</f>
        <v/>
      </c>
    </row>
    <row r="186">
      <c r="A186">
        <f>INDEX(resultados!$A$2:$ZZ$223, 180, MATCH($B$1, resultados!$A$1:$ZZ$1, 0))</f>
        <v/>
      </c>
      <c r="B186">
        <f>INDEX(resultados!$A$2:$ZZ$223, 180, MATCH($B$2, resultados!$A$1:$ZZ$1, 0))</f>
        <v/>
      </c>
      <c r="C186">
        <f>INDEX(resultados!$A$2:$ZZ$223, 180, MATCH($B$3, resultados!$A$1:$ZZ$1, 0))</f>
        <v/>
      </c>
    </row>
    <row r="187">
      <c r="A187">
        <f>INDEX(resultados!$A$2:$ZZ$223, 181, MATCH($B$1, resultados!$A$1:$ZZ$1, 0))</f>
        <v/>
      </c>
      <c r="B187">
        <f>INDEX(resultados!$A$2:$ZZ$223, 181, MATCH($B$2, resultados!$A$1:$ZZ$1, 0))</f>
        <v/>
      </c>
      <c r="C187">
        <f>INDEX(resultados!$A$2:$ZZ$223, 181, MATCH($B$3, resultados!$A$1:$ZZ$1, 0))</f>
        <v/>
      </c>
    </row>
    <row r="188">
      <c r="A188">
        <f>INDEX(resultados!$A$2:$ZZ$223, 182, MATCH($B$1, resultados!$A$1:$ZZ$1, 0))</f>
        <v/>
      </c>
      <c r="B188">
        <f>INDEX(resultados!$A$2:$ZZ$223, 182, MATCH($B$2, resultados!$A$1:$ZZ$1, 0))</f>
        <v/>
      </c>
      <c r="C188">
        <f>INDEX(resultados!$A$2:$ZZ$223, 182, MATCH($B$3, resultados!$A$1:$ZZ$1, 0))</f>
        <v/>
      </c>
    </row>
    <row r="189">
      <c r="A189">
        <f>INDEX(resultados!$A$2:$ZZ$223, 183, MATCH($B$1, resultados!$A$1:$ZZ$1, 0))</f>
        <v/>
      </c>
      <c r="B189">
        <f>INDEX(resultados!$A$2:$ZZ$223, 183, MATCH($B$2, resultados!$A$1:$ZZ$1, 0))</f>
        <v/>
      </c>
      <c r="C189">
        <f>INDEX(resultados!$A$2:$ZZ$223, 183, MATCH($B$3, resultados!$A$1:$ZZ$1, 0))</f>
        <v/>
      </c>
    </row>
    <row r="190">
      <c r="A190">
        <f>INDEX(resultados!$A$2:$ZZ$223, 184, MATCH($B$1, resultados!$A$1:$ZZ$1, 0))</f>
        <v/>
      </c>
      <c r="B190">
        <f>INDEX(resultados!$A$2:$ZZ$223, 184, MATCH($B$2, resultados!$A$1:$ZZ$1, 0))</f>
        <v/>
      </c>
      <c r="C190">
        <f>INDEX(resultados!$A$2:$ZZ$223, 184, MATCH($B$3, resultados!$A$1:$ZZ$1, 0))</f>
        <v/>
      </c>
    </row>
    <row r="191">
      <c r="A191">
        <f>INDEX(resultados!$A$2:$ZZ$223, 185, MATCH($B$1, resultados!$A$1:$ZZ$1, 0))</f>
        <v/>
      </c>
      <c r="B191">
        <f>INDEX(resultados!$A$2:$ZZ$223, 185, MATCH($B$2, resultados!$A$1:$ZZ$1, 0))</f>
        <v/>
      </c>
      <c r="C191">
        <f>INDEX(resultados!$A$2:$ZZ$223, 185, MATCH($B$3, resultados!$A$1:$ZZ$1, 0))</f>
        <v/>
      </c>
    </row>
    <row r="192">
      <c r="A192">
        <f>INDEX(resultados!$A$2:$ZZ$223, 186, MATCH($B$1, resultados!$A$1:$ZZ$1, 0))</f>
        <v/>
      </c>
      <c r="B192">
        <f>INDEX(resultados!$A$2:$ZZ$223, 186, MATCH($B$2, resultados!$A$1:$ZZ$1, 0))</f>
        <v/>
      </c>
      <c r="C192">
        <f>INDEX(resultados!$A$2:$ZZ$223, 186, MATCH($B$3, resultados!$A$1:$ZZ$1, 0))</f>
        <v/>
      </c>
    </row>
    <row r="193">
      <c r="A193">
        <f>INDEX(resultados!$A$2:$ZZ$223, 187, MATCH($B$1, resultados!$A$1:$ZZ$1, 0))</f>
        <v/>
      </c>
      <c r="B193">
        <f>INDEX(resultados!$A$2:$ZZ$223, 187, MATCH($B$2, resultados!$A$1:$ZZ$1, 0))</f>
        <v/>
      </c>
      <c r="C193">
        <f>INDEX(resultados!$A$2:$ZZ$223, 187, MATCH($B$3, resultados!$A$1:$ZZ$1, 0))</f>
        <v/>
      </c>
    </row>
    <row r="194">
      <c r="A194">
        <f>INDEX(resultados!$A$2:$ZZ$223, 188, MATCH($B$1, resultados!$A$1:$ZZ$1, 0))</f>
        <v/>
      </c>
      <c r="B194">
        <f>INDEX(resultados!$A$2:$ZZ$223, 188, MATCH($B$2, resultados!$A$1:$ZZ$1, 0))</f>
        <v/>
      </c>
      <c r="C194">
        <f>INDEX(resultados!$A$2:$ZZ$223, 188, MATCH($B$3, resultados!$A$1:$ZZ$1, 0))</f>
        <v/>
      </c>
    </row>
    <row r="195">
      <c r="A195">
        <f>INDEX(resultados!$A$2:$ZZ$223, 189, MATCH($B$1, resultados!$A$1:$ZZ$1, 0))</f>
        <v/>
      </c>
      <c r="B195">
        <f>INDEX(resultados!$A$2:$ZZ$223, 189, MATCH($B$2, resultados!$A$1:$ZZ$1, 0))</f>
        <v/>
      </c>
      <c r="C195">
        <f>INDEX(resultados!$A$2:$ZZ$223, 189, MATCH($B$3, resultados!$A$1:$ZZ$1, 0))</f>
        <v/>
      </c>
    </row>
    <row r="196">
      <c r="A196">
        <f>INDEX(resultados!$A$2:$ZZ$223, 190, MATCH($B$1, resultados!$A$1:$ZZ$1, 0))</f>
        <v/>
      </c>
      <c r="B196">
        <f>INDEX(resultados!$A$2:$ZZ$223, 190, MATCH($B$2, resultados!$A$1:$ZZ$1, 0))</f>
        <v/>
      </c>
      <c r="C196">
        <f>INDEX(resultados!$A$2:$ZZ$223, 190, MATCH($B$3, resultados!$A$1:$ZZ$1, 0))</f>
        <v/>
      </c>
    </row>
    <row r="197">
      <c r="A197">
        <f>INDEX(resultados!$A$2:$ZZ$223, 191, MATCH($B$1, resultados!$A$1:$ZZ$1, 0))</f>
        <v/>
      </c>
      <c r="B197">
        <f>INDEX(resultados!$A$2:$ZZ$223, 191, MATCH($B$2, resultados!$A$1:$ZZ$1, 0))</f>
        <v/>
      </c>
      <c r="C197">
        <f>INDEX(resultados!$A$2:$ZZ$223, 191, MATCH($B$3, resultados!$A$1:$ZZ$1, 0))</f>
        <v/>
      </c>
    </row>
    <row r="198">
      <c r="A198">
        <f>INDEX(resultados!$A$2:$ZZ$223, 192, MATCH($B$1, resultados!$A$1:$ZZ$1, 0))</f>
        <v/>
      </c>
      <c r="B198">
        <f>INDEX(resultados!$A$2:$ZZ$223, 192, MATCH($B$2, resultados!$A$1:$ZZ$1, 0))</f>
        <v/>
      </c>
      <c r="C198">
        <f>INDEX(resultados!$A$2:$ZZ$223, 192, MATCH($B$3, resultados!$A$1:$ZZ$1, 0))</f>
        <v/>
      </c>
    </row>
    <row r="199">
      <c r="A199">
        <f>INDEX(resultados!$A$2:$ZZ$223, 193, MATCH($B$1, resultados!$A$1:$ZZ$1, 0))</f>
        <v/>
      </c>
      <c r="B199">
        <f>INDEX(resultados!$A$2:$ZZ$223, 193, MATCH($B$2, resultados!$A$1:$ZZ$1, 0))</f>
        <v/>
      </c>
      <c r="C199">
        <f>INDEX(resultados!$A$2:$ZZ$223, 193, MATCH($B$3, resultados!$A$1:$ZZ$1, 0))</f>
        <v/>
      </c>
    </row>
    <row r="200">
      <c r="A200">
        <f>INDEX(resultados!$A$2:$ZZ$223, 194, MATCH($B$1, resultados!$A$1:$ZZ$1, 0))</f>
        <v/>
      </c>
      <c r="B200">
        <f>INDEX(resultados!$A$2:$ZZ$223, 194, MATCH($B$2, resultados!$A$1:$ZZ$1, 0))</f>
        <v/>
      </c>
      <c r="C200">
        <f>INDEX(resultados!$A$2:$ZZ$223, 194, MATCH($B$3, resultados!$A$1:$ZZ$1, 0))</f>
        <v/>
      </c>
    </row>
    <row r="201">
      <c r="A201">
        <f>INDEX(resultados!$A$2:$ZZ$223, 195, MATCH($B$1, resultados!$A$1:$ZZ$1, 0))</f>
        <v/>
      </c>
      <c r="B201">
        <f>INDEX(resultados!$A$2:$ZZ$223, 195, MATCH($B$2, resultados!$A$1:$ZZ$1, 0))</f>
        <v/>
      </c>
      <c r="C201">
        <f>INDEX(resultados!$A$2:$ZZ$223, 195, MATCH($B$3, resultados!$A$1:$ZZ$1, 0))</f>
        <v/>
      </c>
    </row>
    <row r="202">
      <c r="A202">
        <f>INDEX(resultados!$A$2:$ZZ$223, 196, MATCH($B$1, resultados!$A$1:$ZZ$1, 0))</f>
        <v/>
      </c>
      <c r="B202">
        <f>INDEX(resultados!$A$2:$ZZ$223, 196, MATCH($B$2, resultados!$A$1:$ZZ$1, 0))</f>
        <v/>
      </c>
      <c r="C202">
        <f>INDEX(resultados!$A$2:$ZZ$223, 196, MATCH($B$3, resultados!$A$1:$ZZ$1, 0))</f>
        <v/>
      </c>
    </row>
    <row r="203">
      <c r="A203">
        <f>INDEX(resultados!$A$2:$ZZ$223, 197, MATCH($B$1, resultados!$A$1:$ZZ$1, 0))</f>
        <v/>
      </c>
      <c r="B203">
        <f>INDEX(resultados!$A$2:$ZZ$223, 197, MATCH($B$2, resultados!$A$1:$ZZ$1, 0))</f>
        <v/>
      </c>
      <c r="C203">
        <f>INDEX(resultados!$A$2:$ZZ$223, 197, MATCH($B$3, resultados!$A$1:$ZZ$1, 0))</f>
        <v/>
      </c>
    </row>
    <row r="204">
      <c r="A204">
        <f>INDEX(resultados!$A$2:$ZZ$223, 198, MATCH($B$1, resultados!$A$1:$ZZ$1, 0))</f>
        <v/>
      </c>
      <c r="B204">
        <f>INDEX(resultados!$A$2:$ZZ$223, 198, MATCH($B$2, resultados!$A$1:$ZZ$1, 0))</f>
        <v/>
      </c>
      <c r="C204">
        <f>INDEX(resultados!$A$2:$ZZ$223, 198, MATCH($B$3, resultados!$A$1:$ZZ$1, 0))</f>
        <v/>
      </c>
    </row>
    <row r="205">
      <c r="A205">
        <f>INDEX(resultados!$A$2:$ZZ$223, 199, MATCH($B$1, resultados!$A$1:$ZZ$1, 0))</f>
        <v/>
      </c>
      <c r="B205">
        <f>INDEX(resultados!$A$2:$ZZ$223, 199, MATCH($B$2, resultados!$A$1:$ZZ$1, 0))</f>
        <v/>
      </c>
      <c r="C205">
        <f>INDEX(resultados!$A$2:$ZZ$223, 199, MATCH($B$3, resultados!$A$1:$ZZ$1, 0))</f>
        <v/>
      </c>
    </row>
    <row r="206">
      <c r="A206">
        <f>INDEX(resultados!$A$2:$ZZ$223, 200, MATCH($B$1, resultados!$A$1:$ZZ$1, 0))</f>
        <v/>
      </c>
      <c r="B206">
        <f>INDEX(resultados!$A$2:$ZZ$223, 200, MATCH($B$2, resultados!$A$1:$ZZ$1, 0))</f>
        <v/>
      </c>
      <c r="C206">
        <f>INDEX(resultados!$A$2:$ZZ$223, 200, MATCH($B$3, resultados!$A$1:$ZZ$1, 0))</f>
        <v/>
      </c>
    </row>
    <row r="207">
      <c r="A207">
        <f>INDEX(resultados!$A$2:$ZZ$223, 201, MATCH($B$1, resultados!$A$1:$ZZ$1, 0))</f>
        <v/>
      </c>
      <c r="B207">
        <f>INDEX(resultados!$A$2:$ZZ$223, 201, MATCH($B$2, resultados!$A$1:$ZZ$1, 0))</f>
        <v/>
      </c>
      <c r="C207">
        <f>INDEX(resultados!$A$2:$ZZ$223, 201, MATCH($B$3, resultados!$A$1:$ZZ$1, 0))</f>
        <v/>
      </c>
    </row>
    <row r="208">
      <c r="A208">
        <f>INDEX(resultados!$A$2:$ZZ$223, 202, MATCH($B$1, resultados!$A$1:$ZZ$1, 0))</f>
        <v/>
      </c>
      <c r="B208">
        <f>INDEX(resultados!$A$2:$ZZ$223, 202, MATCH($B$2, resultados!$A$1:$ZZ$1, 0))</f>
        <v/>
      </c>
      <c r="C208">
        <f>INDEX(resultados!$A$2:$ZZ$223, 202, MATCH($B$3, resultados!$A$1:$ZZ$1, 0))</f>
        <v/>
      </c>
    </row>
    <row r="209">
      <c r="A209">
        <f>INDEX(resultados!$A$2:$ZZ$223, 203, MATCH($B$1, resultados!$A$1:$ZZ$1, 0))</f>
        <v/>
      </c>
      <c r="B209">
        <f>INDEX(resultados!$A$2:$ZZ$223, 203, MATCH($B$2, resultados!$A$1:$ZZ$1, 0))</f>
        <v/>
      </c>
      <c r="C209">
        <f>INDEX(resultados!$A$2:$ZZ$223, 203, MATCH($B$3, resultados!$A$1:$ZZ$1, 0))</f>
        <v/>
      </c>
    </row>
    <row r="210">
      <c r="A210">
        <f>INDEX(resultados!$A$2:$ZZ$223, 204, MATCH($B$1, resultados!$A$1:$ZZ$1, 0))</f>
        <v/>
      </c>
      <c r="B210">
        <f>INDEX(resultados!$A$2:$ZZ$223, 204, MATCH($B$2, resultados!$A$1:$ZZ$1, 0))</f>
        <v/>
      </c>
      <c r="C210">
        <f>INDEX(resultados!$A$2:$ZZ$223, 204, MATCH($B$3, resultados!$A$1:$ZZ$1, 0))</f>
        <v/>
      </c>
    </row>
    <row r="211">
      <c r="A211">
        <f>INDEX(resultados!$A$2:$ZZ$223, 205, MATCH($B$1, resultados!$A$1:$ZZ$1, 0))</f>
        <v/>
      </c>
      <c r="B211">
        <f>INDEX(resultados!$A$2:$ZZ$223, 205, MATCH($B$2, resultados!$A$1:$ZZ$1, 0))</f>
        <v/>
      </c>
      <c r="C211">
        <f>INDEX(resultados!$A$2:$ZZ$223, 205, MATCH($B$3, resultados!$A$1:$ZZ$1, 0))</f>
        <v/>
      </c>
    </row>
    <row r="212">
      <c r="A212">
        <f>INDEX(resultados!$A$2:$ZZ$223, 206, MATCH($B$1, resultados!$A$1:$ZZ$1, 0))</f>
        <v/>
      </c>
      <c r="B212">
        <f>INDEX(resultados!$A$2:$ZZ$223, 206, MATCH($B$2, resultados!$A$1:$ZZ$1, 0))</f>
        <v/>
      </c>
      <c r="C212">
        <f>INDEX(resultados!$A$2:$ZZ$223, 206, MATCH($B$3, resultados!$A$1:$ZZ$1, 0))</f>
        <v/>
      </c>
    </row>
    <row r="213">
      <c r="A213">
        <f>INDEX(resultados!$A$2:$ZZ$223, 207, MATCH($B$1, resultados!$A$1:$ZZ$1, 0))</f>
        <v/>
      </c>
      <c r="B213">
        <f>INDEX(resultados!$A$2:$ZZ$223, 207, MATCH($B$2, resultados!$A$1:$ZZ$1, 0))</f>
        <v/>
      </c>
      <c r="C213">
        <f>INDEX(resultados!$A$2:$ZZ$223, 207, MATCH($B$3, resultados!$A$1:$ZZ$1, 0))</f>
        <v/>
      </c>
    </row>
    <row r="214">
      <c r="A214">
        <f>INDEX(resultados!$A$2:$ZZ$223, 208, MATCH($B$1, resultados!$A$1:$ZZ$1, 0))</f>
        <v/>
      </c>
      <c r="B214">
        <f>INDEX(resultados!$A$2:$ZZ$223, 208, MATCH($B$2, resultados!$A$1:$ZZ$1, 0))</f>
        <v/>
      </c>
      <c r="C214">
        <f>INDEX(resultados!$A$2:$ZZ$223, 208, MATCH($B$3, resultados!$A$1:$ZZ$1, 0))</f>
        <v/>
      </c>
    </row>
    <row r="215">
      <c r="A215">
        <f>INDEX(resultados!$A$2:$ZZ$223, 209, MATCH($B$1, resultados!$A$1:$ZZ$1, 0))</f>
        <v/>
      </c>
      <c r="B215">
        <f>INDEX(resultados!$A$2:$ZZ$223, 209, MATCH($B$2, resultados!$A$1:$ZZ$1, 0))</f>
        <v/>
      </c>
      <c r="C215">
        <f>INDEX(resultados!$A$2:$ZZ$223, 209, MATCH($B$3, resultados!$A$1:$ZZ$1, 0))</f>
        <v/>
      </c>
    </row>
    <row r="216">
      <c r="A216">
        <f>INDEX(resultados!$A$2:$ZZ$223, 210, MATCH($B$1, resultados!$A$1:$ZZ$1, 0))</f>
        <v/>
      </c>
      <c r="B216">
        <f>INDEX(resultados!$A$2:$ZZ$223, 210, MATCH($B$2, resultados!$A$1:$ZZ$1, 0))</f>
        <v/>
      </c>
      <c r="C216">
        <f>INDEX(resultados!$A$2:$ZZ$223, 210, MATCH($B$3, resultados!$A$1:$ZZ$1, 0))</f>
        <v/>
      </c>
    </row>
    <row r="217">
      <c r="A217">
        <f>INDEX(resultados!$A$2:$ZZ$223, 211, MATCH($B$1, resultados!$A$1:$ZZ$1, 0))</f>
        <v/>
      </c>
      <c r="B217">
        <f>INDEX(resultados!$A$2:$ZZ$223, 211, MATCH($B$2, resultados!$A$1:$ZZ$1, 0))</f>
        <v/>
      </c>
      <c r="C217">
        <f>INDEX(resultados!$A$2:$ZZ$223, 211, MATCH($B$3, resultados!$A$1:$ZZ$1, 0))</f>
        <v/>
      </c>
    </row>
    <row r="218">
      <c r="A218">
        <f>INDEX(resultados!$A$2:$ZZ$223, 212, MATCH($B$1, resultados!$A$1:$ZZ$1, 0))</f>
        <v/>
      </c>
      <c r="B218">
        <f>INDEX(resultados!$A$2:$ZZ$223, 212, MATCH($B$2, resultados!$A$1:$ZZ$1, 0))</f>
        <v/>
      </c>
      <c r="C218">
        <f>INDEX(resultados!$A$2:$ZZ$223, 212, MATCH($B$3, resultados!$A$1:$ZZ$1, 0))</f>
        <v/>
      </c>
    </row>
    <row r="219">
      <c r="A219">
        <f>INDEX(resultados!$A$2:$ZZ$223, 213, MATCH($B$1, resultados!$A$1:$ZZ$1, 0))</f>
        <v/>
      </c>
      <c r="B219">
        <f>INDEX(resultados!$A$2:$ZZ$223, 213, MATCH($B$2, resultados!$A$1:$ZZ$1, 0))</f>
        <v/>
      </c>
      <c r="C219">
        <f>INDEX(resultados!$A$2:$ZZ$223, 213, MATCH($B$3, resultados!$A$1:$ZZ$1, 0))</f>
        <v/>
      </c>
    </row>
    <row r="220">
      <c r="A220">
        <f>INDEX(resultados!$A$2:$ZZ$223, 214, MATCH($B$1, resultados!$A$1:$ZZ$1, 0))</f>
        <v/>
      </c>
      <c r="B220">
        <f>INDEX(resultados!$A$2:$ZZ$223, 214, MATCH($B$2, resultados!$A$1:$ZZ$1, 0))</f>
        <v/>
      </c>
      <c r="C220">
        <f>INDEX(resultados!$A$2:$ZZ$223, 214, MATCH($B$3, resultados!$A$1:$ZZ$1, 0))</f>
        <v/>
      </c>
    </row>
    <row r="221">
      <c r="A221">
        <f>INDEX(resultados!$A$2:$ZZ$223, 215, MATCH($B$1, resultados!$A$1:$ZZ$1, 0))</f>
        <v/>
      </c>
      <c r="B221">
        <f>INDEX(resultados!$A$2:$ZZ$223, 215, MATCH($B$2, resultados!$A$1:$ZZ$1, 0))</f>
        <v/>
      </c>
      <c r="C221">
        <f>INDEX(resultados!$A$2:$ZZ$223, 215, MATCH($B$3, resultados!$A$1:$ZZ$1, 0))</f>
        <v/>
      </c>
    </row>
    <row r="222">
      <c r="A222">
        <f>INDEX(resultados!$A$2:$ZZ$223, 216, MATCH($B$1, resultados!$A$1:$ZZ$1, 0))</f>
        <v/>
      </c>
      <c r="B222">
        <f>INDEX(resultados!$A$2:$ZZ$223, 216, MATCH($B$2, resultados!$A$1:$ZZ$1, 0))</f>
        <v/>
      </c>
      <c r="C222">
        <f>INDEX(resultados!$A$2:$ZZ$223, 216, MATCH($B$3, resultados!$A$1:$ZZ$1, 0))</f>
        <v/>
      </c>
    </row>
    <row r="223">
      <c r="A223">
        <f>INDEX(resultados!$A$2:$ZZ$223, 217, MATCH($B$1, resultados!$A$1:$ZZ$1, 0))</f>
        <v/>
      </c>
      <c r="B223">
        <f>INDEX(resultados!$A$2:$ZZ$223, 217, MATCH($B$2, resultados!$A$1:$ZZ$1, 0))</f>
        <v/>
      </c>
      <c r="C223">
        <f>INDEX(resultados!$A$2:$ZZ$223, 217, MATCH($B$3, resultados!$A$1:$ZZ$1, 0))</f>
        <v/>
      </c>
    </row>
    <row r="224">
      <c r="A224">
        <f>INDEX(resultados!$A$2:$ZZ$223, 218, MATCH($B$1, resultados!$A$1:$ZZ$1, 0))</f>
        <v/>
      </c>
      <c r="B224">
        <f>INDEX(resultados!$A$2:$ZZ$223, 218, MATCH($B$2, resultados!$A$1:$ZZ$1, 0))</f>
        <v/>
      </c>
      <c r="C224">
        <f>INDEX(resultados!$A$2:$ZZ$223, 218, MATCH($B$3, resultados!$A$1:$ZZ$1, 0))</f>
        <v/>
      </c>
    </row>
    <row r="225">
      <c r="A225">
        <f>INDEX(resultados!$A$2:$ZZ$223, 219, MATCH($B$1, resultados!$A$1:$ZZ$1, 0))</f>
        <v/>
      </c>
      <c r="B225">
        <f>INDEX(resultados!$A$2:$ZZ$223, 219, MATCH($B$2, resultados!$A$1:$ZZ$1, 0))</f>
        <v/>
      </c>
      <c r="C225">
        <f>INDEX(resultados!$A$2:$ZZ$223, 219, MATCH($B$3, resultados!$A$1:$ZZ$1, 0))</f>
        <v/>
      </c>
    </row>
    <row r="226">
      <c r="A226">
        <f>INDEX(resultados!$A$2:$ZZ$223, 220, MATCH($B$1, resultados!$A$1:$ZZ$1, 0))</f>
        <v/>
      </c>
      <c r="B226">
        <f>INDEX(resultados!$A$2:$ZZ$223, 220, MATCH($B$2, resultados!$A$1:$ZZ$1, 0))</f>
        <v/>
      </c>
      <c r="C226">
        <f>INDEX(resultados!$A$2:$ZZ$223, 220, MATCH($B$3, resultados!$A$1:$ZZ$1, 0))</f>
        <v/>
      </c>
    </row>
    <row r="227">
      <c r="A227">
        <f>INDEX(resultados!$A$2:$ZZ$223, 221, MATCH($B$1, resultados!$A$1:$ZZ$1, 0))</f>
        <v/>
      </c>
      <c r="B227">
        <f>INDEX(resultados!$A$2:$ZZ$223, 221, MATCH($B$2, resultados!$A$1:$ZZ$1, 0))</f>
        <v/>
      </c>
      <c r="C227">
        <f>INDEX(resultados!$A$2:$ZZ$223, 221, MATCH($B$3, resultados!$A$1:$ZZ$1, 0))</f>
        <v/>
      </c>
    </row>
    <row r="228">
      <c r="A228">
        <f>INDEX(resultados!$A$2:$ZZ$223, 222, MATCH($B$1, resultados!$A$1:$ZZ$1, 0))</f>
        <v/>
      </c>
      <c r="B228">
        <f>INDEX(resultados!$A$2:$ZZ$223, 222, MATCH($B$2, resultados!$A$1:$ZZ$1, 0))</f>
        <v/>
      </c>
      <c r="C228">
        <f>INDEX(resultados!$A$2:$ZZ$223, 222,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41.01</v>
      </c>
      <c r="G2" t="n">
        <v>11.55</v>
      </c>
      <c r="H2" t="n">
        <v>0.24</v>
      </c>
      <c r="I2" t="n">
        <v>213</v>
      </c>
      <c r="J2" t="n">
        <v>71.52</v>
      </c>
      <c r="K2" t="n">
        <v>32.27</v>
      </c>
      <c r="L2" t="n">
        <v>1</v>
      </c>
      <c r="M2" t="n">
        <v>211</v>
      </c>
      <c r="N2" t="n">
        <v>8.25</v>
      </c>
      <c r="O2" t="n">
        <v>9054.6</v>
      </c>
      <c r="P2" t="n">
        <v>295.25</v>
      </c>
      <c r="Q2" t="n">
        <v>1234.7</v>
      </c>
      <c r="R2" t="n">
        <v>297.92</v>
      </c>
      <c r="S2" t="n">
        <v>94.92</v>
      </c>
      <c r="T2" t="n">
        <v>99687.42</v>
      </c>
      <c r="U2" t="n">
        <v>0.32</v>
      </c>
      <c r="V2" t="n">
        <v>0.74</v>
      </c>
      <c r="W2" t="n">
        <v>21.01</v>
      </c>
      <c r="X2" t="n">
        <v>6.18</v>
      </c>
      <c r="Y2" t="n">
        <v>4</v>
      </c>
      <c r="Z2" t="n">
        <v>10</v>
      </c>
      <c r="AA2" t="n">
        <v>499.5145081446485</v>
      </c>
      <c r="AB2" t="n">
        <v>683.4577870683132</v>
      </c>
      <c r="AC2" t="n">
        <v>618.2295351095414</v>
      </c>
      <c r="AD2" t="n">
        <v>499514.5081446485</v>
      </c>
      <c r="AE2" t="n">
        <v>683457.7870683132</v>
      </c>
      <c r="AF2" t="n">
        <v>1.687173435435266e-06</v>
      </c>
      <c r="AG2" t="n">
        <v>18</v>
      </c>
      <c r="AH2" t="n">
        <v>618229.5351095414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2.4512</v>
      </c>
      <c r="E3" t="n">
        <v>40.8</v>
      </c>
      <c r="F3" t="n">
        <v>37.49</v>
      </c>
      <c r="G3" t="n">
        <v>23.93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257.84</v>
      </c>
      <c r="Q3" t="n">
        <v>1232.19</v>
      </c>
      <c r="R3" t="n">
        <v>184.91</v>
      </c>
      <c r="S3" t="n">
        <v>94.92</v>
      </c>
      <c r="T3" t="n">
        <v>43778.87</v>
      </c>
      <c r="U3" t="n">
        <v>0.51</v>
      </c>
      <c r="V3" t="n">
        <v>0.8100000000000001</v>
      </c>
      <c r="W3" t="n">
        <v>20.8</v>
      </c>
      <c r="X3" t="n">
        <v>2.7</v>
      </c>
      <c r="Y3" t="n">
        <v>4</v>
      </c>
      <c r="Z3" t="n">
        <v>10</v>
      </c>
      <c r="AA3" t="n">
        <v>402.6155970440758</v>
      </c>
      <c r="AB3" t="n">
        <v>550.8764220222577</v>
      </c>
      <c r="AC3" t="n">
        <v>498.3015494643669</v>
      </c>
      <c r="AD3" t="n">
        <v>402615.5970440758</v>
      </c>
      <c r="AE3" t="n">
        <v>550876.4220222577</v>
      </c>
      <c r="AF3" t="n">
        <v>1.909149443698146e-06</v>
      </c>
      <c r="AG3" t="n">
        <v>16</v>
      </c>
      <c r="AH3" t="n">
        <v>498301.5494643669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2.552</v>
      </c>
      <c r="E4" t="n">
        <v>39.18</v>
      </c>
      <c r="F4" t="n">
        <v>36.44</v>
      </c>
      <c r="G4" t="n">
        <v>37.7</v>
      </c>
      <c r="H4" t="n">
        <v>0.71</v>
      </c>
      <c r="I4" t="n">
        <v>58</v>
      </c>
      <c r="J4" t="n">
        <v>73.88</v>
      </c>
      <c r="K4" t="n">
        <v>32.27</v>
      </c>
      <c r="L4" t="n">
        <v>3</v>
      </c>
      <c r="M4" t="n">
        <v>56</v>
      </c>
      <c r="N4" t="n">
        <v>8.609999999999999</v>
      </c>
      <c r="O4" t="n">
        <v>9346.23</v>
      </c>
      <c r="P4" t="n">
        <v>237.25</v>
      </c>
      <c r="Q4" t="n">
        <v>1231.89</v>
      </c>
      <c r="R4" t="n">
        <v>150.52</v>
      </c>
      <c r="S4" t="n">
        <v>94.92</v>
      </c>
      <c r="T4" t="n">
        <v>26760.55</v>
      </c>
      <c r="U4" t="n">
        <v>0.63</v>
      </c>
      <c r="V4" t="n">
        <v>0.84</v>
      </c>
      <c r="W4" t="n">
        <v>20.75</v>
      </c>
      <c r="X4" t="n">
        <v>1.65</v>
      </c>
      <c r="Y4" t="n">
        <v>4</v>
      </c>
      <c r="Z4" t="n">
        <v>10</v>
      </c>
      <c r="AA4" t="n">
        <v>371.1017176649368</v>
      </c>
      <c r="AB4" t="n">
        <v>507.7577419614834</v>
      </c>
      <c r="AC4" t="n">
        <v>459.2980557111454</v>
      </c>
      <c r="AD4" t="n">
        <v>371101.7176649367</v>
      </c>
      <c r="AE4" t="n">
        <v>507757.7419614834</v>
      </c>
      <c r="AF4" t="n">
        <v>1.987658852936386e-06</v>
      </c>
      <c r="AG4" t="n">
        <v>16</v>
      </c>
      <c r="AH4" t="n">
        <v>459298.0557111454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2.5937</v>
      </c>
      <c r="E5" t="n">
        <v>38.56</v>
      </c>
      <c r="F5" t="n">
        <v>36.04</v>
      </c>
      <c r="G5" t="n">
        <v>50.29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9</v>
      </c>
      <c r="N5" t="n">
        <v>8.800000000000001</v>
      </c>
      <c r="O5" t="n">
        <v>9492.549999999999</v>
      </c>
      <c r="P5" t="n">
        <v>222.86</v>
      </c>
      <c r="Q5" t="n">
        <v>1231.99</v>
      </c>
      <c r="R5" t="n">
        <v>136.3</v>
      </c>
      <c r="S5" t="n">
        <v>94.92</v>
      </c>
      <c r="T5" t="n">
        <v>19729.96</v>
      </c>
      <c r="U5" t="n">
        <v>0.7</v>
      </c>
      <c r="V5" t="n">
        <v>0.85</v>
      </c>
      <c r="W5" t="n">
        <v>20.77</v>
      </c>
      <c r="X5" t="n">
        <v>1.26</v>
      </c>
      <c r="Y5" t="n">
        <v>4</v>
      </c>
      <c r="Z5" t="n">
        <v>10</v>
      </c>
      <c r="AA5" t="n">
        <v>345.9957454074325</v>
      </c>
      <c r="AB5" t="n">
        <v>473.4066431214405</v>
      </c>
      <c r="AC5" t="n">
        <v>428.2253775323261</v>
      </c>
      <c r="AD5" t="n">
        <v>345995.7454074326</v>
      </c>
      <c r="AE5" t="n">
        <v>473406.6431214405</v>
      </c>
      <c r="AF5" t="n">
        <v>2.020137447829586e-06</v>
      </c>
      <c r="AG5" t="n">
        <v>15</v>
      </c>
      <c r="AH5" t="n">
        <v>428225.3775323262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2.5952</v>
      </c>
      <c r="E6" t="n">
        <v>38.53</v>
      </c>
      <c r="F6" t="n">
        <v>36.02</v>
      </c>
      <c r="G6" t="n">
        <v>50.26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225.24</v>
      </c>
      <c r="Q6" t="n">
        <v>1231.99</v>
      </c>
      <c r="R6" t="n">
        <v>135.5</v>
      </c>
      <c r="S6" t="n">
        <v>94.92</v>
      </c>
      <c r="T6" t="n">
        <v>19328.14</v>
      </c>
      <c r="U6" t="n">
        <v>0.7</v>
      </c>
      <c r="V6" t="n">
        <v>0.85</v>
      </c>
      <c r="W6" t="n">
        <v>20.77</v>
      </c>
      <c r="X6" t="n">
        <v>1.24</v>
      </c>
      <c r="Y6" t="n">
        <v>4</v>
      </c>
      <c r="Z6" t="n">
        <v>10</v>
      </c>
      <c r="AA6" t="n">
        <v>348.0634859536868</v>
      </c>
      <c r="AB6" t="n">
        <v>476.2358169591003</v>
      </c>
      <c r="AC6" t="n">
        <v>430.7845389896901</v>
      </c>
      <c r="AD6" t="n">
        <v>348063.4859536868</v>
      </c>
      <c r="AE6" t="n">
        <v>476235.8169591003</v>
      </c>
      <c r="AF6" t="n">
        <v>2.021305742609917e-06</v>
      </c>
      <c r="AG6" t="n">
        <v>15</v>
      </c>
      <c r="AH6" t="n">
        <v>430784.5389896901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38.19</v>
      </c>
      <c r="G2" t="n">
        <v>19.26</v>
      </c>
      <c r="H2" t="n">
        <v>0.43</v>
      </c>
      <c r="I2" t="n">
        <v>119</v>
      </c>
      <c r="J2" t="n">
        <v>39.78</v>
      </c>
      <c r="K2" t="n">
        <v>19.54</v>
      </c>
      <c r="L2" t="n">
        <v>1</v>
      </c>
      <c r="M2" t="n">
        <v>117</v>
      </c>
      <c r="N2" t="n">
        <v>4.24</v>
      </c>
      <c r="O2" t="n">
        <v>5140</v>
      </c>
      <c r="P2" t="n">
        <v>164.01</v>
      </c>
      <c r="Q2" t="n">
        <v>1232.67</v>
      </c>
      <c r="R2" t="n">
        <v>207.7</v>
      </c>
      <c r="S2" t="n">
        <v>94.92</v>
      </c>
      <c r="T2" t="n">
        <v>55049.8</v>
      </c>
      <c r="U2" t="n">
        <v>0.46</v>
      </c>
      <c r="V2" t="n">
        <v>0.8</v>
      </c>
      <c r="W2" t="n">
        <v>20.83</v>
      </c>
      <c r="X2" t="n">
        <v>3.39</v>
      </c>
      <c r="Y2" t="n">
        <v>4</v>
      </c>
      <c r="Z2" t="n">
        <v>10</v>
      </c>
      <c r="AA2" t="n">
        <v>302.8224927156425</v>
      </c>
      <c r="AB2" t="n">
        <v>414.3350941190495</v>
      </c>
      <c r="AC2" t="n">
        <v>374.7915342592836</v>
      </c>
      <c r="AD2" t="n">
        <v>302822.4927156425</v>
      </c>
      <c r="AE2" t="n">
        <v>414335.0941190496</v>
      </c>
      <c r="AF2" t="n">
        <v>1.932971999012421e-06</v>
      </c>
      <c r="AG2" t="n">
        <v>16</v>
      </c>
      <c r="AH2" t="n">
        <v>374791.5342592836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2.5068</v>
      </c>
      <c r="E3" t="n">
        <v>39.89</v>
      </c>
      <c r="F3" t="n">
        <v>37.26</v>
      </c>
      <c r="G3" t="n">
        <v>26.61</v>
      </c>
      <c r="H3" t="n">
        <v>0.84</v>
      </c>
      <c r="I3" t="n">
        <v>84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153.73</v>
      </c>
      <c r="Q3" t="n">
        <v>1233.22</v>
      </c>
      <c r="R3" t="n">
        <v>173.55</v>
      </c>
      <c r="S3" t="n">
        <v>94.92</v>
      </c>
      <c r="T3" t="n">
        <v>38147.03</v>
      </c>
      <c r="U3" t="n">
        <v>0.55</v>
      </c>
      <c r="V3" t="n">
        <v>0.82</v>
      </c>
      <c r="W3" t="n">
        <v>20.89</v>
      </c>
      <c r="X3" t="n">
        <v>2.47</v>
      </c>
      <c r="Y3" t="n">
        <v>4</v>
      </c>
      <c r="Z3" t="n">
        <v>10</v>
      </c>
      <c r="AA3" t="n">
        <v>286.3962768306739</v>
      </c>
      <c r="AB3" t="n">
        <v>391.8600208717355</v>
      </c>
      <c r="AC3" t="n">
        <v>354.4614504587298</v>
      </c>
      <c r="AD3" t="n">
        <v>286396.2768306739</v>
      </c>
      <c r="AE3" t="n">
        <v>391860.0208717355</v>
      </c>
      <c r="AF3" t="n">
        <v>1.996939710333541e-06</v>
      </c>
      <c r="AG3" t="n">
        <v>16</v>
      </c>
      <c r="AH3" t="n">
        <v>354461.4504587298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46.35</v>
      </c>
      <c r="G2" t="n">
        <v>7.15</v>
      </c>
      <c r="H2" t="n">
        <v>0.12</v>
      </c>
      <c r="I2" t="n">
        <v>389</v>
      </c>
      <c r="J2" t="n">
        <v>141.81</v>
      </c>
      <c r="K2" t="n">
        <v>47.83</v>
      </c>
      <c r="L2" t="n">
        <v>1</v>
      </c>
      <c r="M2" t="n">
        <v>387</v>
      </c>
      <c r="N2" t="n">
        <v>22.98</v>
      </c>
      <c r="O2" t="n">
        <v>17723.39</v>
      </c>
      <c r="P2" t="n">
        <v>538.5599999999999</v>
      </c>
      <c r="Q2" t="n">
        <v>1237.69</v>
      </c>
      <c r="R2" t="n">
        <v>471.57</v>
      </c>
      <c r="S2" t="n">
        <v>94.92</v>
      </c>
      <c r="T2" t="n">
        <v>185630.39</v>
      </c>
      <c r="U2" t="n">
        <v>0.2</v>
      </c>
      <c r="V2" t="n">
        <v>0.66</v>
      </c>
      <c r="W2" t="n">
        <v>21.29</v>
      </c>
      <c r="X2" t="n">
        <v>11.48</v>
      </c>
      <c r="Y2" t="n">
        <v>4</v>
      </c>
      <c r="Z2" t="n">
        <v>10</v>
      </c>
      <c r="AA2" t="n">
        <v>1037.460303082923</v>
      </c>
      <c r="AB2" t="n">
        <v>1419.498956196378</v>
      </c>
      <c r="AC2" t="n">
        <v>1284.023968096292</v>
      </c>
      <c r="AD2" t="n">
        <v>1037460.303082923</v>
      </c>
      <c r="AE2" t="n">
        <v>1419498.956196378</v>
      </c>
      <c r="AF2" t="n">
        <v>1.255386143705889e-06</v>
      </c>
      <c r="AG2" t="n">
        <v>24</v>
      </c>
      <c r="AH2" t="n">
        <v>1284023.968096293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2.1477</v>
      </c>
      <c r="E3" t="n">
        <v>46.56</v>
      </c>
      <c r="F3" t="n">
        <v>39.57</v>
      </c>
      <c r="G3" t="n">
        <v>14.39</v>
      </c>
      <c r="H3" t="n">
        <v>0.25</v>
      </c>
      <c r="I3" t="n">
        <v>165</v>
      </c>
      <c r="J3" t="n">
        <v>143.17</v>
      </c>
      <c r="K3" t="n">
        <v>47.83</v>
      </c>
      <c r="L3" t="n">
        <v>2</v>
      </c>
      <c r="M3" t="n">
        <v>163</v>
      </c>
      <c r="N3" t="n">
        <v>23.34</v>
      </c>
      <c r="O3" t="n">
        <v>17891.86</v>
      </c>
      <c r="P3" t="n">
        <v>455.77</v>
      </c>
      <c r="Q3" t="n">
        <v>1234.16</v>
      </c>
      <c r="R3" t="n">
        <v>251.67</v>
      </c>
      <c r="S3" t="n">
        <v>94.92</v>
      </c>
      <c r="T3" t="n">
        <v>76802.87</v>
      </c>
      <c r="U3" t="n">
        <v>0.38</v>
      </c>
      <c r="V3" t="n">
        <v>0.77</v>
      </c>
      <c r="W3" t="n">
        <v>20.91</v>
      </c>
      <c r="X3" t="n">
        <v>4.75</v>
      </c>
      <c r="Y3" t="n">
        <v>4</v>
      </c>
      <c r="Z3" t="n">
        <v>10</v>
      </c>
      <c r="AA3" t="n">
        <v>700.960058211247</v>
      </c>
      <c r="AB3" t="n">
        <v>959.0844758198784</v>
      </c>
      <c r="AC3" t="n">
        <v>867.5507995311445</v>
      </c>
      <c r="AD3" t="n">
        <v>700960.058211247</v>
      </c>
      <c r="AE3" t="n">
        <v>959084.4758198784</v>
      </c>
      <c r="AF3" t="n">
        <v>1.612748427346057e-06</v>
      </c>
      <c r="AG3" t="n">
        <v>18</v>
      </c>
      <c r="AH3" t="n">
        <v>867550.7995311446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2.3245</v>
      </c>
      <c r="E4" t="n">
        <v>43.02</v>
      </c>
      <c r="F4" t="n">
        <v>37.79</v>
      </c>
      <c r="G4" t="n">
        <v>21.8</v>
      </c>
      <c r="H4" t="n">
        <v>0.37</v>
      </c>
      <c r="I4" t="n">
        <v>104</v>
      </c>
      <c r="J4" t="n">
        <v>144.54</v>
      </c>
      <c r="K4" t="n">
        <v>47.83</v>
      </c>
      <c r="L4" t="n">
        <v>3</v>
      </c>
      <c r="M4" t="n">
        <v>102</v>
      </c>
      <c r="N4" t="n">
        <v>23.71</v>
      </c>
      <c r="O4" t="n">
        <v>18060.85</v>
      </c>
      <c r="P4" t="n">
        <v>430.15</v>
      </c>
      <c r="Q4" t="n">
        <v>1232.77</v>
      </c>
      <c r="R4" t="n">
        <v>194.3</v>
      </c>
      <c r="S4" t="n">
        <v>94.92</v>
      </c>
      <c r="T4" t="n">
        <v>48421.02</v>
      </c>
      <c r="U4" t="n">
        <v>0.49</v>
      </c>
      <c r="V4" t="n">
        <v>0.8100000000000001</v>
      </c>
      <c r="W4" t="n">
        <v>20.82</v>
      </c>
      <c r="X4" t="n">
        <v>2.99</v>
      </c>
      <c r="Y4" t="n">
        <v>4</v>
      </c>
      <c r="Z4" t="n">
        <v>10</v>
      </c>
      <c r="AA4" t="n">
        <v>621.8257895577799</v>
      </c>
      <c r="AB4" t="n">
        <v>850.8094782906652</v>
      </c>
      <c r="AC4" t="n">
        <v>769.6094158012061</v>
      </c>
      <c r="AD4" t="n">
        <v>621825.7895577799</v>
      </c>
      <c r="AE4" t="n">
        <v>850809.4782906652</v>
      </c>
      <c r="AF4" t="n">
        <v>1.745510881112776e-06</v>
      </c>
      <c r="AG4" t="n">
        <v>17</v>
      </c>
      <c r="AH4" t="n">
        <v>769609.415801206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2.4178</v>
      </c>
      <c r="E5" t="n">
        <v>41.36</v>
      </c>
      <c r="F5" t="n">
        <v>36.94</v>
      </c>
      <c r="G5" t="n">
        <v>29.16</v>
      </c>
      <c r="H5" t="n">
        <v>0.49</v>
      </c>
      <c r="I5" t="n">
        <v>76</v>
      </c>
      <c r="J5" t="n">
        <v>145.92</v>
      </c>
      <c r="K5" t="n">
        <v>47.83</v>
      </c>
      <c r="L5" t="n">
        <v>4</v>
      </c>
      <c r="M5" t="n">
        <v>74</v>
      </c>
      <c r="N5" t="n">
        <v>24.09</v>
      </c>
      <c r="O5" t="n">
        <v>18230.35</v>
      </c>
      <c r="P5" t="n">
        <v>414.94</v>
      </c>
      <c r="Q5" t="n">
        <v>1232.39</v>
      </c>
      <c r="R5" t="n">
        <v>166.71</v>
      </c>
      <c r="S5" t="n">
        <v>94.92</v>
      </c>
      <c r="T5" t="n">
        <v>34767.5</v>
      </c>
      <c r="U5" t="n">
        <v>0.57</v>
      </c>
      <c r="V5" t="n">
        <v>0.83</v>
      </c>
      <c r="W5" t="n">
        <v>20.77</v>
      </c>
      <c r="X5" t="n">
        <v>2.14</v>
      </c>
      <c r="Y5" t="n">
        <v>4</v>
      </c>
      <c r="Z5" t="n">
        <v>10</v>
      </c>
      <c r="AA5" t="n">
        <v>579.1138848023598</v>
      </c>
      <c r="AB5" t="n">
        <v>792.3691658880501</v>
      </c>
      <c r="AC5" t="n">
        <v>716.7465647928028</v>
      </c>
      <c r="AD5" t="n">
        <v>579113.8848023599</v>
      </c>
      <c r="AE5" t="n">
        <v>792369.1658880501</v>
      </c>
      <c r="AF5" t="n">
        <v>1.815571610391254e-06</v>
      </c>
      <c r="AG5" t="n">
        <v>16</v>
      </c>
      <c r="AH5" t="n">
        <v>716746.5647928028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2.477</v>
      </c>
      <c r="E6" t="n">
        <v>40.37</v>
      </c>
      <c r="F6" t="n">
        <v>36.44</v>
      </c>
      <c r="G6" t="n">
        <v>37.06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403.79</v>
      </c>
      <c r="Q6" t="n">
        <v>1231.79</v>
      </c>
      <c r="R6" t="n">
        <v>150.76</v>
      </c>
      <c r="S6" t="n">
        <v>94.92</v>
      </c>
      <c r="T6" t="n">
        <v>26877.61</v>
      </c>
      <c r="U6" t="n">
        <v>0.63</v>
      </c>
      <c r="V6" t="n">
        <v>0.84</v>
      </c>
      <c r="W6" t="n">
        <v>20.74</v>
      </c>
      <c r="X6" t="n">
        <v>1.65</v>
      </c>
      <c r="Y6" t="n">
        <v>4</v>
      </c>
      <c r="Z6" t="n">
        <v>10</v>
      </c>
      <c r="AA6" t="n">
        <v>556.773093116838</v>
      </c>
      <c r="AB6" t="n">
        <v>761.8015090977508</v>
      </c>
      <c r="AC6" t="n">
        <v>689.0962422645939</v>
      </c>
      <c r="AD6" t="n">
        <v>556773.093116838</v>
      </c>
      <c r="AE6" t="n">
        <v>761801.5090977508</v>
      </c>
      <c r="AF6" t="n">
        <v>1.860026006675133e-06</v>
      </c>
      <c r="AG6" t="n">
        <v>16</v>
      </c>
      <c r="AH6" t="n">
        <v>689096.242264594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2.5124</v>
      </c>
      <c r="E7" t="n">
        <v>39.8</v>
      </c>
      <c r="F7" t="n">
        <v>36.16</v>
      </c>
      <c r="G7" t="n">
        <v>44.28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394.87</v>
      </c>
      <c r="Q7" t="n">
        <v>1231.72</v>
      </c>
      <c r="R7" t="n">
        <v>141.85</v>
      </c>
      <c r="S7" t="n">
        <v>94.92</v>
      </c>
      <c r="T7" t="n">
        <v>22470.26</v>
      </c>
      <c r="U7" t="n">
        <v>0.67</v>
      </c>
      <c r="V7" t="n">
        <v>0.84</v>
      </c>
      <c r="W7" t="n">
        <v>20.72</v>
      </c>
      <c r="X7" t="n">
        <v>1.38</v>
      </c>
      <c r="Y7" t="n">
        <v>4</v>
      </c>
      <c r="Z7" t="n">
        <v>10</v>
      </c>
      <c r="AA7" t="n">
        <v>541.7688075173944</v>
      </c>
      <c r="AB7" t="n">
        <v>741.2719835982288</v>
      </c>
      <c r="AC7" t="n">
        <v>670.5260258653763</v>
      </c>
      <c r="AD7" t="n">
        <v>541768.8075173944</v>
      </c>
      <c r="AE7" t="n">
        <v>741271.9835982288</v>
      </c>
      <c r="AF7" t="n">
        <v>1.886608534182723e-06</v>
      </c>
      <c r="AG7" t="n">
        <v>16</v>
      </c>
      <c r="AH7" t="n">
        <v>670526.0258653762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2.5429</v>
      </c>
      <c r="E8" t="n">
        <v>39.33</v>
      </c>
      <c r="F8" t="n">
        <v>35.91</v>
      </c>
      <c r="G8" t="n">
        <v>52.56</v>
      </c>
      <c r="H8" t="n">
        <v>0.83</v>
      </c>
      <c r="I8" t="n">
        <v>41</v>
      </c>
      <c r="J8" t="n">
        <v>150.07</v>
      </c>
      <c r="K8" t="n">
        <v>47.83</v>
      </c>
      <c r="L8" t="n">
        <v>7</v>
      </c>
      <c r="M8" t="n">
        <v>39</v>
      </c>
      <c r="N8" t="n">
        <v>25.24</v>
      </c>
      <c r="O8" t="n">
        <v>18742.03</v>
      </c>
      <c r="P8" t="n">
        <v>386.44</v>
      </c>
      <c r="Q8" t="n">
        <v>1231.64</v>
      </c>
      <c r="R8" t="n">
        <v>133.86</v>
      </c>
      <c r="S8" t="n">
        <v>94.92</v>
      </c>
      <c r="T8" t="n">
        <v>18517.09</v>
      </c>
      <c r="U8" t="n">
        <v>0.71</v>
      </c>
      <c r="V8" t="n">
        <v>0.85</v>
      </c>
      <c r="W8" t="n">
        <v>20.71</v>
      </c>
      <c r="X8" t="n">
        <v>1.13</v>
      </c>
      <c r="Y8" t="n">
        <v>4</v>
      </c>
      <c r="Z8" t="n">
        <v>10</v>
      </c>
      <c r="AA8" t="n">
        <v>528.4587916651536</v>
      </c>
      <c r="AB8" t="n">
        <v>723.0606327127358</v>
      </c>
      <c r="AC8" t="n">
        <v>654.0527407486034</v>
      </c>
      <c r="AD8" t="n">
        <v>528458.7916651536</v>
      </c>
      <c r="AE8" t="n">
        <v>723060.6327127358</v>
      </c>
      <c r="AF8" t="n">
        <v>1.909511559295194e-06</v>
      </c>
      <c r="AG8" t="n">
        <v>16</v>
      </c>
      <c r="AH8" t="n">
        <v>654052.7407486034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2.5636</v>
      </c>
      <c r="E9" t="n">
        <v>39.01</v>
      </c>
      <c r="F9" t="n">
        <v>35.77</v>
      </c>
      <c r="G9" t="n">
        <v>61.32</v>
      </c>
      <c r="H9" t="n">
        <v>0.9399999999999999</v>
      </c>
      <c r="I9" t="n">
        <v>35</v>
      </c>
      <c r="J9" t="n">
        <v>151.46</v>
      </c>
      <c r="K9" t="n">
        <v>47.83</v>
      </c>
      <c r="L9" t="n">
        <v>8</v>
      </c>
      <c r="M9" t="n">
        <v>33</v>
      </c>
      <c r="N9" t="n">
        <v>25.63</v>
      </c>
      <c r="O9" t="n">
        <v>18913.66</v>
      </c>
      <c r="P9" t="n">
        <v>378.3</v>
      </c>
      <c r="Q9" t="n">
        <v>1231.4</v>
      </c>
      <c r="R9" t="n">
        <v>129.1</v>
      </c>
      <c r="S9" t="n">
        <v>94.92</v>
      </c>
      <c r="T9" t="n">
        <v>16166.03</v>
      </c>
      <c r="U9" t="n">
        <v>0.74</v>
      </c>
      <c r="V9" t="n">
        <v>0.85</v>
      </c>
      <c r="W9" t="n">
        <v>20.7</v>
      </c>
      <c r="X9" t="n">
        <v>0.99</v>
      </c>
      <c r="Y9" t="n">
        <v>4</v>
      </c>
      <c r="Z9" t="n">
        <v>10</v>
      </c>
      <c r="AA9" t="n">
        <v>517.3552431102692</v>
      </c>
      <c r="AB9" t="n">
        <v>707.8682677259529</v>
      </c>
      <c r="AC9" t="n">
        <v>640.3103137535406</v>
      </c>
      <c r="AD9" t="n">
        <v>517355.2431102691</v>
      </c>
      <c r="AE9" t="n">
        <v>707868.2677259529</v>
      </c>
      <c r="AF9" t="n">
        <v>1.925055579617429e-06</v>
      </c>
      <c r="AG9" t="n">
        <v>16</v>
      </c>
      <c r="AH9" t="n">
        <v>640310.3137535406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2.5797</v>
      </c>
      <c r="E10" t="n">
        <v>38.76</v>
      </c>
      <c r="F10" t="n">
        <v>35.64</v>
      </c>
      <c r="G10" t="n">
        <v>68.98</v>
      </c>
      <c r="H10" t="n">
        <v>1.04</v>
      </c>
      <c r="I10" t="n">
        <v>31</v>
      </c>
      <c r="J10" t="n">
        <v>152.85</v>
      </c>
      <c r="K10" t="n">
        <v>47.83</v>
      </c>
      <c r="L10" t="n">
        <v>9</v>
      </c>
      <c r="M10" t="n">
        <v>29</v>
      </c>
      <c r="N10" t="n">
        <v>26.03</v>
      </c>
      <c r="O10" t="n">
        <v>19085.83</v>
      </c>
      <c r="P10" t="n">
        <v>371.91</v>
      </c>
      <c r="Q10" t="n">
        <v>1231.33</v>
      </c>
      <c r="R10" t="n">
        <v>125.04</v>
      </c>
      <c r="S10" t="n">
        <v>94.92</v>
      </c>
      <c r="T10" t="n">
        <v>14157.96</v>
      </c>
      <c r="U10" t="n">
        <v>0.76</v>
      </c>
      <c r="V10" t="n">
        <v>0.85</v>
      </c>
      <c r="W10" t="n">
        <v>20.69</v>
      </c>
      <c r="X10" t="n">
        <v>0.86</v>
      </c>
      <c r="Y10" t="n">
        <v>4</v>
      </c>
      <c r="Z10" t="n">
        <v>10</v>
      </c>
      <c r="AA10" t="n">
        <v>501.1862863577362</v>
      </c>
      <c r="AB10" t="n">
        <v>685.7451877731093</v>
      </c>
      <c r="AC10" t="n">
        <v>620.2986295014588</v>
      </c>
      <c r="AD10" t="n">
        <v>501186.2863577362</v>
      </c>
      <c r="AE10" t="n">
        <v>685745.1877731093</v>
      </c>
      <c r="AF10" t="n">
        <v>1.937145373201389e-06</v>
      </c>
      <c r="AG10" t="n">
        <v>15</v>
      </c>
      <c r="AH10" t="n">
        <v>620298.6295014587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2.5956</v>
      </c>
      <c r="E11" t="n">
        <v>38.53</v>
      </c>
      <c r="F11" t="n">
        <v>35.52</v>
      </c>
      <c r="G11" t="n">
        <v>78.93000000000001</v>
      </c>
      <c r="H11" t="n">
        <v>1.15</v>
      </c>
      <c r="I11" t="n">
        <v>27</v>
      </c>
      <c r="J11" t="n">
        <v>154.25</v>
      </c>
      <c r="K11" t="n">
        <v>47.83</v>
      </c>
      <c r="L11" t="n">
        <v>10</v>
      </c>
      <c r="M11" t="n">
        <v>25</v>
      </c>
      <c r="N11" t="n">
        <v>26.43</v>
      </c>
      <c r="O11" t="n">
        <v>19258.55</v>
      </c>
      <c r="P11" t="n">
        <v>363.46</v>
      </c>
      <c r="Q11" t="n">
        <v>1231.43</v>
      </c>
      <c r="R11" t="n">
        <v>120.91</v>
      </c>
      <c r="S11" t="n">
        <v>94.92</v>
      </c>
      <c r="T11" t="n">
        <v>12112.66</v>
      </c>
      <c r="U11" t="n">
        <v>0.79</v>
      </c>
      <c r="V11" t="n">
        <v>0.86</v>
      </c>
      <c r="W11" t="n">
        <v>20.69</v>
      </c>
      <c r="X11" t="n">
        <v>0.74</v>
      </c>
      <c r="Y11" t="n">
        <v>4</v>
      </c>
      <c r="Z11" t="n">
        <v>10</v>
      </c>
      <c r="AA11" t="n">
        <v>490.822556517972</v>
      </c>
      <c r="AB11" t="n">
        <v>671.5650753908519</v>
      </c>
      <c r="AC11" t="n">
        <v>607.4718471430515</v>
      </c>
      <c r="AD11" t="n">
        <v>490822.556517972</v>
      </c>
      <c r="AE11" t="n">
        <v>671565.0753908519</v>
      </c>
      <c r="AF11" t="n">
        <v>1.94908498301412e-06</v>
      </c>
      <c r="AG11" t="n">
        <v>15</v>
      </c>
      <c r="AH11" t="n">
        <v>607471.8471430514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2.6028</v>
      </c>
      <c r="E12" t="n">
        <v>38.42</v>
      </c>
      <c r="F12" t="n">
        <v>35.47</v>
      </c>
      <c r="G12" t="n">
        <v>85.13</v>
      </c>
      <c r="H12" t="n">
        <v>1.25</v>
      </c>
      <c r="I12" t="n">
        <v>25</v>
      </c>
      <c r="J12" t="n">
        <v>155.66</v>
      </c>
      <c r="K12" t="n">
        <v>47.83</v>
      </c>
      <c r="L12" t="n">
        <v>11</v>
      </c>
      <c r="M12" t="n">
        <v>23</v>
      </c>
      <c r="N12" t="n">
        <v>26.83</v>
      </c>
      <c r="O12" t="n">
        <v>19431.82</v>
      </c>
      <c r="P12" t="n">
        <v>355.79</v>
      </c>
      <c r="Q12" t="n">
        <v>1231.24</v>
      </c>
      <c r="R12" t="n">
        <v>119.55</v>
      </c>
      <c r="S12" t="n">
        <v>94.92</v>
      </c>
      <c r="T12" t="n">
        <v>11443.64</v>
      </c>
      <c r="U12" t="n">
        <v>0.79</v>
      </c>
      <c r="V12" t="n">
        <v>0.86</v>
      </c>
      <c r="W12" t="n">
        <v>20.68</v>
      </c>
      <c r="X12" t="n">
        <v>0.6899999999999999</v>
      </c>
      <c r="Y12" t="n">
        <v>4</v>
      </c>
      <c r="Z12" t="n">
        <v>10</v>
      </c>
      <c r="AA12" t="n">
        <v>482.6040593088287</v>
      </c>
      <c r="AB12" t="n">
        <v>660.3201649347944</v>
      </c>
      <c r="AC12" t="n">
        <v>597.3001351585891</v>
      </c>
      <c r="AD12" t="n">
        <v>482604.0593088287</v>
      </c>
      <c r="AE12" t="n">
        <v>660320.1649347944</v>
      </c>
      <c r="AF12" t="n">
        <v>1.954491598778375e-06</v>
      </c>
      <c r="AG12" t="n">
        <v>15</v>
      </c>
      <c r="AH12" t="n">
        <v>597300.1351585891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2.6159</v>
      </c>
      <c r="E13" t="n">
        <v>38.23</v>
      </c>
      <c r="F13" t="n">
        <v>35.36</v>
      </c>
      <c r="G13" t="n">
        <v>96.45</v>
      </c>
      <c r="H13" t="n">
        <v>1.35</v>
      </c>
      <c r="I13" t="n">
        <v>22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348.8</v>
      </c>
      <c r="Q13" t="n">
        <v>1231.2</v>
      </c>
      <c r="R13" t="n">
        <v>116.03</v>
      </c>
      <c r="S13" t="n">
        <v>94.92</v>
      </c>
      <c r="T13" t="n">
        <v>9699.68</v>
      </c>
      <c r="U13" t="n">
        <v>0.82</v>
      </c>
      <c r="V13" t="n">
        <v>0.86</v>
      </c>
      <c r="W13" t="n">
        <v>20.68</v>
      </c>
      <c r="X13" t="n">
        <v>0.59</v>
      </c>
      <c r="Y13" t="n">
        <v>4</v>
      </c>
      <c r="Z13" t="n">
        <v>10</v>
      </c>
      <c r="AA13" t="n">
        <v>474.1872671981016</v>
      </c>
      <c r="AB13" t="n">
        <v>648.8039386462364</v>
      </c>
      <c r="AC13" t="n">
        <v>586.8830013438859</v>
      </c>
      <c r="AD13" t="n">
        <v>474187.2671981016</v>
      </c>
      <c r="AE13" t="n">
        <v>648803.9386462363</v>
      </c>
      <c r="AF13" t="n">
        <v>1.964328635793896e-06</v>
      </c>
      <c r="AG13" t="n">
        <v>15</v>
      </c>
      <c r="AH13" t="n">
        <v>586883.0013438859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2.6232</v>
      </c>
      <c r="E14" t="n">
        <v>38.12</v>
      </c>
      <c r="F14" t="n">
        <v>35.32</v>
      </c>
      <c r="G14" t="n">
        <v>105.95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341.71</v>
      </c>
      <c r="Q14" t="n">
        <v>1231.26</v>
      </c>
      <c r="R14" t="n">
        <v>114.48</v>
      </c>
      <c r="S14" t="n">
        <v>94.92</v>
      </c>
      <c r="T14" t="n">
        <v>8930.76</v>
      </c>
      <c r="U14" t="n">
        <v>0.83</v>
      </c>
      <c r="V14" t="n">
        <v>0.86</v>
      </c>
      <c r="W14" t="n">
        <v>20.68</v>
      </c>
      <c r="X14" t="n">
        <v>0.54</v>
      </c>
      <c r="Y14" t="n">
        <v>4</v>
      </c>
      <c r="Z14" t="n">
        <v>10</v>
      </c>
      <c r="AA14" t="n">
        <v>466.6097348344472</v>
      </c>
      <c r="AB14" t="n">
        <v>638.4360245691499</v>
      </c>
      <c r="AC14" t="n">
        <v>577.5045864348579</v>
      </c>
      <c r="AD14" t="n">
        <v>466609.7348344472</v>
      </c>
      <c r="AE14" t="n">
        <v>638436.0245691499</v>
      </c>
      <c r="AF14" t="n">
        <v>1.969810343443767e-06</v>
      </c>
      <c r="AG14" t="n">
        <v>15</v>
      </c>
      <c r="AH14" t="n">
        <v>577504.5864348578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2.6246</v>
      </c>
      <c r="E15" t="n">
        <v>38.1</v>
      </c>
      <c r="F15" t="n">
        <v>35.32</v>
      </c>
      <c r="G15" t="n">
        <v>111.55</v>
      </c>
      <c r="H15" t="n">
        <v>1.55</v>
      </c>
      <c r="I15" t="n">
        <v>19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338.54</v>
      </c>
      <c r="Q15" t="n">
        <v>1231.3</v>
      </c>
      <c r="R15" t="n">
        <v>114.08</v>
      </c>
      <c r="S15" t="n">
        <v>94.92</v>
      </c>
      <c r="T15" t="n">
        <v>8735.9</v>
      </c>
      <c r="U15" t="n">
        <v>0.83</v>
      </c>
      <c r="V15" t="n">
        <v>0.86</v>
      </c>
      <c r="W15" t="n">
        <v>20.7</v>
      </c>
      <c r="X15" t="n">
        <v>0.55</v>
      </c>
      <c r="Y15" t="n">
        <v>4</v>
      </c>
      <c r="Z15" t="n">
        <v>10</v>
      </c>
      <c r="AA15" t="n">
        <v>463.5010065238189</v>
      </c>
      <c r="AB15" t="n">
        <v>634.1825253471345</v>
      </c>
      <c r="AC15" t="n">
        <v>573.657035208768</v>
      </c>
      <c r="AD15" t="n">
        <v>463501.0065238189</v>
      </c>
      <c r="AE15" t="n">
        <v>634182.5253471346</v>
      </c>
      <c r="AF15" t="n">
        <v>1.970861629842371e-06</v>
      </c>
      <c r="AG15" t="n">
        <v>15</v>
      </c>
      <c r="AH15" t="n">
        <v>573657.035208768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2.6241</v>
      </c>
      <c r="E16" t="n">
        <v>38.11</v>
      </c>
      <c r="F16" t="n">
        <v>35.33</v>
      </c>
      <c r="G16" t="n">
        <v>111.57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340.91</v>
      </c>
      <c r="Q16" t="n">
        <v>1231.35</v>
      </c>
      <c r="R16" t="n">
        <v>114.2</v>
      </c>
      <c r="S16" t="n">
        <v>94.92</v>
      </c>
      <c r="T16" t="n">
        <v>8798.93</v>
      </c>
      <c r="U16" t="n">
        <v>0.83</v>
      </c>
      <c r="V16" t="n">
        <v>0.86</v>
      </c>
      <c r="W16" t="n">
        <v>20.7</v>
      </c>
      <c r="X16" t="n">
        <v>0.55</v>
      </c>
      <c r="Y16" t="n">
        <v>4</v>
      </c>
      <c r="Z16" t="n">
        <v>10</v>
      </c>
      <c r="AA16" t="n">
        <v>465.7621289392537</v>
      </c>
      <c r="AB16" t="n">
        <v>637.2762927896133</v>
      </c>
      <c r="AC16" t="n">
        <v>576.4555378286664</v>
      </c>
      <c r="AD16" t="n">
        <v>465762.1289392537</v>
      </c>
      <c r="AE16" t="n">
        <v>637276.2927896134</v>
      </c>
      <c r="AF16" t="n">
        <v>1.970486170414298e-06</v>
      </c>
      <c r="AG16" t="n">
        <v>15</v>
      </c>
      <c r="AH16" t="n">
        <v>576455.5378286664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1.4646</v>
      </c>
      <c r="E2" t="n">
        <v>68.28</v>
      </c>
      <c r="F2" t="n">
        <v>49</v>
      </c>
      <c r="G2" t="n">
        <v>6.2</v>
      </c>
      <c r="H2" t="n">
        <v>0.1</v>
      </c>
      <c r="I2" t="n">
        <v>474</v>
      </c>
      <c r="J2" t="n">
        <v>176.73</v>
      </c>
      <c r="K2" t="n">
        <v>52.44</v>
      </c>
      <c r="L2" t="n">
        <v>1</v>
      </c>
      <c r="M2" t="n">
        <v>472</v>
      </c>
      <c r="N2" t="n">
        <v>33.29</v>
      </c>
      <c r="O2" t="n">
        <v>22031.19</v>
      </c>
      <c r="P2" t="n">
        <v>656.0700000000001</v>
      </c>
      <c r="Q2" t="n">
        <v>1239.57</v>
      </c>
      <c r="R2" t="n">
        <v>558.36</v>
      </c>
      <c r="S2" t="n">
        <v>94.92</v>
      </c>
      <c r="T2" t="n">
        <v>228603.11</v>
      </c>
      <c r="U2" t="n">
        <v>0.17</v>
      </c>
      <c r="V2" t="n">
        <v>0.62</v>
      </c>
      <c r="W2" t="n">
        <v>21.42</v>
      </c>
      <c r="X2" t="n">
        <v>14.12</v>
      </c>
      <c r="Y2" t="n">
        <v>4</v>
      </c>
      <c r="Z2" t="n">
        <v>10</v>
      </c>
      <c r="AA2" t="n">
        <v>1392.054632695067</v>
      </c>
      <c r="AB2" t="n">
        <v>1904.670561569465</v>
      </c>
      <c r="AC2" t="n">
        <v>1722.891476395197</v>
      </c>
      <c r="AD2" t="n">
        <v>1392054.632695067</v>
      </c>
      <c r="AE2" t="n">
        <v>1904670.561569465</v>
      </c>
      <c r="AF2" t="n">
        <v>1.085443167332405e-06</v>
      </c>
      <c r="AG2" t="n">
        <v>27</v>
      </c>
      <c r="AH2" t="n">
        <v>1722891.476395197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2.0077</v>
      </c>
      <c r="E3" t="n">
        <v>49.81</v>
      </c>
      <c r="F3" t="n">
        <v>40.45</v>
      </c>
      <c r="G3" t="n">
        <v>12.45</v>
      </c>
      <c r="H3" t="n">
        <v>0.2</v>
      </c>
      <c r="I3" t="n">
        <v>195</v>
      </c>
      <c r="J3" t="n">
        <v>178.21</v>
      </c>
      <c r="K3" t="n">
        <v>52.44</v>
      </c>
      <c r="L3" t="n">
        <v>2</v>
      </c>
      <c r="M3" t="n">
        <v>193</v>
      </c>
      <c r="N3" t="n">
        <v>33.77</v>
      </c>
      <c r="O3" t="n">
        <v>22213.89</v>
      </c>
      <c r="P3" t="n">
        <v>539.51</v>
      </c>
      <c r="Q3" t="n">
        <v>1234.17</v>
      </c>
      <c r="R3" t="n">
        <v>280.93</v>
      </c>
      <c r="S3" t="n">
        <v>94.92</v>
      </c>
      <c r="T3" t="n">
        <v>91281.98</v>
      </c>
      <c r="U3" t="n">
        <v>0.34</v>
      </c>
      <c r="V3" t="n">
        <v>0.75</v>
      </c>
      <c r="W3" t="n">
        <v>20.96</v>
      </c>
      <c r="X3" t="n">
        <v>5.63</v>
      </c>
      <c r="Y3" t="n">
        <v>4</v>
      </c>
      <c r="Z3" t="n">
        <v>10</v>
      </c>
      <c r="AA3" t="n">
        <v>865.0564525452592</v>
      </c>
      <c r="AB3" t="n">
        <v>1183.608401969659</v>
      </c>
      <c r="AC3" t="n">
        <v>1070.646477290499</v>
      </c>
      <c r="AD3" t="n">
        <v>865056.4525452591</v>
      </c>
      <c r="AE3" t="n">
        <v>1183608.401969659</v>
      </c>
      <c r="AF3" t="n">
        <v>1.487945000036371e-06</v>
      </c>
      <c r="AG3" t="n">
        <v>20</v>
      </c>
      <c r="AH3" t="n">
        <v>1070646.477290499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2.217</v>
      </c>
      <c r="E4" t="n">
        <v>45.11</v>
      </c>
      <c r="F4" t="n">
        <v>38.31</v>
      </c>
      <c r="G4" t="n">
        <v>18.69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121</v>
      </c>
      <c r="N4" t="n">
        <v>34.26</v>
      </c>
      <c r="O4" t="n">
        <v>22397.24</v>
      </c>
      <c r="P4" t="n">
        <v>507.28</v>
      </c>
      <c r="Q4" t="n">
        <v>1233.02</v>
      </c>
      <c r="R4" t="n">
        <v>211.77</v>
      </c>
      <c r="S4" t="n">
        <v>94.92</v>
      </c>
      <c r="T4" t="n">
        <v>57065.08</v>
      </c>
      <c r="U4" t="n">
        <v>0.45</v>
      </c>
      <c r="V4" t="n">
        <v>0.8</v>
      </c>
      <c r="W4" t="n">
        <v>20.83</v>
      </c>
      <c r="X4" t="n">
        <v>3.51</v>
      </c>
      <c r="Y4" t="n">
        <v>4</v>
      </c>
      <c r="Z4" t="n">
        <v>10</v>
      </c>
      <c r="AA4" t="n">
        <v>744.6197652759721</v>
      </c>
      <c r="AB4" t="n">
        <v>1018.821613156171</v>
      </c>
      <c r="AC4" t="n">
        <v>921.5867083216608</v>
      </c>
      <c r="AD4" t="n">
        <v>744619.7652759721</v>
      </c>
      <c r="AE4" t="n">
        <v>1018821.613156171</v>
      </c>
      <c r="AF4" t="n">
        <v>1.643061246740367e-06</v>
      </c>
      <c r="AG4" t="n">
        <v>18</v>
      </c>
      <c r="AH4" t="n">
        <v>921586.7083216608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2.3287</v>
      </c>
      <c r="E5" t="n">
        <v>42.94</v>
      </c>
      <c r="F5" t="n">
        <v>37.36</v>
      </c>
      <c r="G5" t="n">
        <v>25.19</v>
      </c>
      <c r="H5" t="n">
        <v>0.39</v>
      </c>
      <c r="I5" t="n">
        <v>89</v>
      </c>
      <c r="J5" t="n">
        <v>181.19</v>
      </c>
      <c r="K5" t="n">
        <v>52.44</v>
      </c>
      <c r="L5" t="n">
        <v>4</v>
      </c>
      <c r="M5" t="n">
        <v>87</v>
      </c>
      <c r="N5" t="n">
        <v>34.75</v>
      </c>
      <c r="O5" t="n">
        <v>22581.25</v>
      </c>
      <c r="P5" t="n">
        <v>490.75</v>
      </c>
      <c r="Q5" t="n">
        <v>1232.34</v>
      </c>
      <c r="R5" t="n">
        <v>180.07</v>
      </c>
      <c r="S5" t="n">
        <v>94.92</v>
      </c>
      <c r="T5" t="n">
        <v>41383.2</v>
      </c>
      <c r="U5" t="n">
        <v>0.53</v>
      </c>
      <c r="V5" t="n">
        <v>0.82</v>
      </c>
      <c r="W5" t="n">
        <v>20.81</v>
      </c>
      <c r="X5" t="n">
        <v>2.56</v>
      </c>
      <c r="Y5" t="n">
        <v>4</v>
      </c>
      <c r="Z5" t="n">
        <v>10</v>
      </c>
      <c r="AA5" t="n">
        <v>689.5363317689357</v>
      </c>
      <c r="AB5" t="n">
        <v>943.4540293222666</v>
      </c>
      <c r="AC5" t="n">
        <v>853.4121009097954</v>
      </c>
      <c r="AD5" t="n">
        <v>689536.3317689358</v>
      </c>
      <c r="AE5" t="n">
        <v>943454.0293222666</v>
      </c>
      <c r="AF5" t="n">
        <v>1.725844260389848e-06</v>
      </c>
      <c r="AG5" t="n">
        <v>17</v>
      </c>
      <c r="AH5" t="n">
        <v>853412.1009097954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2.3985</v>
      </c>
      <c r="E6" t="n">
        <v>41.69</v>
      </c>
      <c r="F6" t="n">
        <v>36.78</v>
      </c>
      <c r="G6" t="n">
        <v>31.53</v>
      </c>
      <c r="H6" t="n">
        <v>0.49</v>
      </c>
      <c r="I6" t="n">
        <v>70</v>
      </c>
      <c r="J6" t="n">
        <v>182.69</v>
      </c>
      <c r="K6" t="n">
        <v>52.44</v>
      </c>
      <c r="L6" t="n">
        <v>5</v>
      </c>
      <c r="M6" t="n">
        <v>68</v>
      </c>
      <c r="N6" t="n">
        <v>35.25</v>
      </c>
      <c r="O6" t="n">
        <v>22766.06</v>
      </c>
      <c r="P6" t="n">
        <v>479.18</v>
      </c>
      <c r="Q6" t="n">
        <v>1231.91</v>
      </c>
      <c r="R6" t="n">
        <v>161.77</v>
      </c>
      <c r="S6" t="n">
        <v>94.92</v>
      </c>
      <c r="T6" t="n">
        <v>32327.41</v>
      </c>
      <c r="U6" t="n">
        <v>0.59</v>
      </c>
      <c r="V6" t="n">
        <v>0.83</v>
      </c>
      <c r="W6" t="n">
        <v>20.76</v>
      </c>
      <c r="X6" t="n">
        <v>1.99</v>
      </c>
      <c r="Y6" t="n">
        <v>4</v>
      </c>
      <c r="Z6" t="n">
        <v>10</v>
      </c>
      <c r="AA6" t="n">
        <v>660.9154457391292</v>
      </c>
      <c r="AB6" t="n">
        <v>904.2936703919079</v>
      </c>
      <c r="AC6" t="n">
        <v>817.9891516738412</v>
      </c>
      <c r="AD6" t="n">
        <v>660915.4457391292</v>
      </c>
      <c r="AE6" t="n">
        <v>904293.6703919079</v>
      </c>
      <c r="AF6" t="n">
        <v>1.777574379930884e-06</v>
      </c>
      <c r="AG6" t="n">
        <v>17</v>
      </c>
      <c r="AH6" t="n">
        <v>817989.1516738412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2.4459</v>
      </c>
      <c r="E7" t="n">
        <v>40.89</v>
      </c>
      <c r="F7" t="n">
        <v>36.4</v>
      </c>
      <c r="G7" t="n">
        <v>37.66</v>
      </c>
      <c r="H7" t="n">
        <v>0.58</v>
      </c>
      <c r="I7" t="n">
        <v>58</v>
      </c>
      <c r="J7" t="n">
        <v>184.19</v>
      </c>
      <c r="K7" t="n">
        <v>52.44</v>
      </c>
      <c r="L7" t="n">
        <v>6</v>
      </c>
      <c r="M7" t="n">
        <v>56</v>
      </c>
      <c r="N7" t="n">
        <v>35.75</v>
      </c>
      <c r="O7" t="n">
        <v>22951.43</v>
      </c>
      <c r="P7" t="n">
        <v>470.2</v>
      </c>
      <c r="Q7" t="n">
        <v>1231.85</v>
      </c>
      <c r="R7" t="n">
        <v>149.37</v>
      </c>
      <c r="S7" t="n">
        <v>94.92</v>
      </c>
      <c r="T7" t="n">
        <v>26188.54</v>
      </c>
      <c r="U7" t="n">
        <v>0.64</v>
      </c>
      <c r="V7" t="n">
        <v>0.84</v>
      </c>
      <c r="W7" t="n">
        <v>20.75</v>
      </c>
      <c r="X7" t="n">
        <v>1.62</v>
      </c>
      <c r="Y7" t="n">
        <v>4</v>
      </c>
      <c r="Z7" t="n">
        <v>10</v>
      </c>
      <c r="AA7" t="n">
        <v>633.6486863113118</v>
      </c>
      <c r="AB7" t="n">
        <v>866.9860872182409</v>
      </c>
      <c r="AC7" t="n">
        <v>784.242151876747</v>
      </c>
      <c r="AD7" t="n">
        <v>633648.6863113119</v>
      </c>
      <c r="AE7" t="n">
        <v>866986.0872182408</v>
      </c>
      <c r="AF7" t="n">
        <v>1.812703429590556e-06</v>
      </c>
      <c r="AG7" t="n">
        <v>16</v>
      </c>
      <c r="AH7" t="n">
        <v>784242.151876747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2.4797</v>
      </c>
      <c r="E8" t="n">
        <v>40.33</v>
      </c>
      <c r="F8" t="n">
        <v>36.16</v>
      </c>
      <c r="G8" t="n">
        <v>44.28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462.94</v>
      </c>
      <c r="Q8" t="n">
        <v>1231.55</v>
      </c>
      <c r="R8" t="n">
        <v>141.73</v>
      </c>
      <c r="S8" t="n">
        <v>94.92</v>
      </c>
      <c r="T8" t="n">
        <v>22413.7</v>
      </c>
      <c r="U8" t="n">
        <v>0.67</v>
      </c>
      <c r="V8" t="n">
        <v>0.84</v>
      </c>
      <c r="W8" t="n">
        <v>20.73</v>
      </c>
      <c r="X8" t="n">
        <v>1.38</v>
      </c>
      <c r="Y8" t="n">
        <v>4</v>
      </c>
      <c r="Z8" t="n">
        <v>10</v>
      </c>
      <c r="AA8" t="n">
        <v>619.333157447368</v>
      </c>
      <c r="AB8" t="n">
        <v>847.3989490700322</v>
      </c>
      <c r="AC8" t="n">
        <v>766.5243827026824</v>
      </c>
      <c r="AD8" t="n">
        <v>619333.157447368</v>
      </c>
      <c r="AE8" t="n">
        <v>847398.9490700322</v>
      </c>
      <c r="AF8" t="n">
        <v>1.837753258250829e-06</v>
      </c>
      <c r="AG8" t="n">
        <v>16</v>
      </c>
      <c r="AH8" t="n">
        <v>766524.3827026824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2.5082</v>
      </c>
      <c r="E9" t="n">
        <v>39.87</v>
      </c>
      <c r="F9" t="n">
        <v>35.95</v>
      </c>
      <c r="G9" t="n">
        <v>51.36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455.82</v>
      </c>
      <c r="Q9" t="n">
        <v>1231.55</v>
      </c>
      <c r="R9" t="n">
        <v>135.2</v>
      </c>
      <c r="S9" t="n">
        <v>94.92</v>
      </c>
      <c r="T9" t="n">
        <v>19181.79</v>
      </c>
      <c r="U9" t="n">
        <v>0.7</v>
      </c>
      <c r="V9" t="n">
        <v>0.85</v>
      </c>
      <c r="W9" t="n">
        <v>20.71</v>
      </c>
      <c r="X9" t="n">
        <v>1.17</v>
      </c>
      <c r="Y9" t="n">
        <v>4</v>
      </c>
      <c r="Z9" t="n">
        <v>10</v>
      </c>
      <c r="AA9" t="n">
        <v>606.5903303655655</v>
      </c>
      <c r="AB9" t="n">
        <v>829.9636508828553</v>
      </c>
      <c r="AC9" t="n">
        <v>750.7530849038948</v>
      </c>
      <c r="AD9" t="n">
        <v>606590.3303655655</v>
      </c>
      <c r="AE9" t="n">
        <v>829963.6508828553</v>
      </c>
      <c r="AF9" t="n">
        <v>1.8588751551981e-06</v>
      </c>
      <c r="AG9" t="n">
        <v>16</v>
      </c>
      <c r="AH9" t="n">
        <v>750753.0849038948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2.529</v>
      </c>
      <c r="E10" t="n">
        <v>39.54</v>
      </c>
      <c r="F10" t="n">
        <v>35.81</v>
      </c>
      <c r="G10" t="n">
        <v>58.06</v>
      </c>
      <c r="H10" t="n">
        <v>0.85</v>
      </c>
      <c r="I10" t="n">
        <v>37</v>
      </c>
      <c r="J10" t="n">
        <v>188.74</v>
      </c>
      <c r="K10" t="n">
        <v>52.44</v>
      </c>
      <c r="L10" t="n">
        <v>9</v>
      </c>
      <c r="M10" t="n">
        <v>35</v>
      </c>
      <c r="N10" t="n">
        <v>37.3</v>
      </c>
      <c r="O10" t="n">
        <v>23511.69</v>
      </c>
      <c r="P10" t="n">
        <v>450.16</v>
      </c>
      <c r="Q10" t="n">
        <v>1231.53</v>
      </c>
      <c r="R10" t="n">
        <v>130.15</v>
      </c>
      <c r="S10" t="n">
        <v>94.92</v>
      </c>
      <c r="T10" t="n">
        <v>16683.64</v>
      </c>
      <c r="U10" t="n">
        <v>0.73</v>
      </c>
      <c r="V10" t="n">
        <v>0.85</v>
      </c>
      <c r="W10" t="n">
        <v>20.71</v>
      </c>
      <c r="X10" t="n">
        <v>1.02</v>
      </c>
      <c r="Y10" t="n">
        <v>4</v>
      </c>
      <c r="Z10" t="n">
        <v>10</v>
      </c>
      <c r="AA10" t="n">
        <v>597.0438693980182</v>
      </c>
      <c r="AB10" t="n">
        <v>816.9017618269231</v>
      </c>
      <c r="AC10" t="n">
        <v>738.9378042069843</v>
      </c>
      <c r="AD10" t="n">
        <v>597043.8693980181</v>
      </c>
      <c r="AE10" t="n">
        <v>816901.7618269231</v>
      </c>
      <c r="AF10" t="n">
        <v>1.874290434373652e-06</v>
      </c>
      <c r="AG10" t="n">
        <v>16</v>
      </c>
      <c r="AH10" t="n">
        <v>738937.8042069844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2.546</v>
      </c>
      <c r="E11" t="n">
        <v>39.28</v>
      </c>
      <c r="F11" t="n">
        <v>35.68</v>
      </c>
      <c r="G11" t="n">
        <v>64.88</v>
      </c>
      <c r="H11" t="n">
        <v>0.93</v>
      </c>
      <c r="I11" t="n">
        <v>33</v>
      </c>
      <c r="J11" t="n">
        <v>190.26</v>
      </c>
      <c r="K11" t="n">
        <v>52.44</v>
      </c>
      <c r="L11" t="n">
        <v>10</v>
      </c>
      <c r="M11" t="n">
        <v>31</v>
      </c>
      <c r="N11" t="n">
        <v>37.82</v>
      </c>
      <c r="O11" t="n">
        <v>23699.85</v>
      </c>
      <c r="P11" t="n">
        <v>444.12</v>
      </c>
      <c r="Q11" t="n">
        <v>1231.4</v>
      </c>
      <c r="R11" t="n">
        <v>126.48</v>
      </c>
      <c r="S11" t="n">
        <v>94.92</v>
      </c>
      <c r="T11" t="n">
        <v>14869.6</v>
      </c>
      <c r="U11" t="n">
        <v>0.75</v>
      </c>
      <c r="V11" t="n">
        <v>0.85</v>
      </c>
      <c r="W11" t="n">
        <v>20.69</v>
      </c>
      <c r="X11" t="n">
        <v>0.9</v>
      </c>
      <c r="Y11" t="n">
        <v>4</v>
      </c>
      <c r="Z11" t="n">
        <v>10</v>
      </c>
      <c r="AA11" t="n">
        <v>587.9957003316571</v>
      </c>
      <c r="AB11" t="n">
        <v>804.5216577332814</v>
      </c>
      <c r="AC11" t="n">
        <v>727.7392398724545</v>
      </c>
      <c r="AD11" t="n">
        <v>587995.7003316571</v>
      </c>
      <c r="AE11" t="n">
        <v>804521.6577332814</v>
      </c>
      <c r="AF11" t="n">
        <v>1.886889460622902e-06</v>
      </c>
      <c r="AG11" t="n">
        <v>16</v>
      </c>
      <c r="AH11" t="n">
        <v>727739.2398724545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2.5584</v>
      </c>
      <c r="E12" t="n">
        <v>39.09</v>
      </c>
      <c r="F12" t="n">
        <v>35.6</v>
      </c>
      <c r="G12" t="n">
        <v>71.2</v>
      </c>
      <c r="H12" t="n">
        <v>1.02</v>
      </c>
      <c r="I12" t="n">
        <v>30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438.92</v>
      </c>
      <c r="Q12" t="n">
        <v>1231.31</v>
      </c>
      <c r="R12" t="n">
        <v>123.59</v>
      </c>
      <c r="S12" t="n">
        <v>94.92</v>
      </c>
      <c r="T12" t="n">
        <v>13439.36</v>
      </c>
      <c r="U12" t="n">
        <v>0.77</v>
      </c>
      <c r="V12" t="n">
        <v>0.86</v>
      </c>
      <c r="W12" t="n">
        <v>20.69</v>
      </c>
      <c r="X12" t="n">
        <v>0.82</v>
      </c>
      <c r="Y12" t="n">
        <v>4</v>
      </c>
      <c r="Z12" t="n">
        <v>10</v>
      </c>
      <c r="AA12" t="n">
        <v>580.7380763578598</v>
      </c>
      <c r="AB12" t="n">
        <v>794.5914564285595</v>
      </c>
      <c r="AC12" t="n">
        <v>718.7567630431305</v>
      </c>
      <c r="AD12" t="n">
        <v>580738.0763578598</v>
      </c>
      <c r="AE12" t="n">
        <v>794591.4564285595</v>
      </c>
      <c r="AF12" t="n">
        <v>1.896079338592942e-06</v>
      </c>
      <c r="AG12" t="n">
        <v>16</v>
      </c>
      <c r="AH12" t="n">
        <v>718756.7630431305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2.5699</v>
      </c>
      <c r="E13" t="n">
        <v>38.91</v>
      </c>
      <c r="F13" t="n">
        <v>35.53</v>
      </c>
      <c r="G13" t="n">
        <v>78.95999999999999</v>
      </c>
      <c r="H13" t="n">
        <v>1.1</v>
      </c>
      <c r="I13" t="n">
        <v>27</v>
      </c>
      <c r="J13" t="n">
        <v>193.33</v>
      </c>
      <c r="K13" t="n">
        <v>52.44</v>
      </c>
      <c r="L13" t="n">
        <v>12</v>
      </c>
      <c r="M13" t="n">
        <v>25</v>
      </c>
      <c r="N13" t="n">
        <v>38.89</v>
      </c>
      <c r="O13" t="n">
        <v>24078.33</v>
      </c>
      <c r="P13" t="n">
        <v>433.08</v>
      </c>
      <c r="Q13" t="n">
        <v>1231.36</v>
      </c>
      <c r="R13" t="n">
        <v>121.49</v>
      </c>
      <c r="S13" t="n">
        <v>94.92</v>
      </c>
      <c r="T13" t="n">
        <v>12401</v>
      </c>
      <c r="U13" t="n">
        <v>0.78</v>
      </c>
      <c r="V13" t="n">
        <v>0.86</v>
      </c>
      <c r="W13" t="n">
        <v>20.69</v>
      </c>
      <c r="X13" t="n">
        <v>0.75</v>
      </c>
      <c r="Y13" t="n">
        <v>4</v>
      </c>
      <c r="Z13" t="n">
        <v>10</v>
      </c>
      <c r="AA13" t="n">
        <v>573.1171556481994</v>
      </c>
      <c r="AB13" t="n">
        <v>784.1641765023088</v>
      </c>
      <c r="AC13" t="n">
        <v>709.3246480782619</v>
      </c>
      <c r="AD13" t="n">
        <v>573117.1556481994</v>
      </c>
      <c r="AE13" t="n">
        <v>784164.1765023088</v>
      </c>
      <c r="AF13" t="n">
        <v>1.904602209290965e-06</v>
      </c>
      <c r="AG13" t="n">
        <v>16</v>
      </c>
      <c r="AH13" t="n">
        <v>709324.6480782619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2.5784</v>
      </c>
      <c r="E14" t="n">
        <v>38.78</v>
      </c>
      <c r="F14" t="n">
        <v>35.47</v>
      </c>
      <c r="G14" t="n">
        <v>85.14</v>
      </c>
      <c r="H14" t="n">
        <v>1.18</v>
      </c>
      <c r="I14" t="n">
        <v>25</v>
      </c>
      <c r="J14" t="n">
        <v>194.88</v>
      </c>
      <c r="K14" t="n">
        <v>52.44</v>
      </c>
      <c r="L14" t="n">
        <v>13</v>
      </c>
      <c r="M14" t="n">
        <v>23</v>
      </c>
      <c r="N14" t="n">
        <v>39.43</v>
      </c>
      <c r="O14" t="n">
        <v>24268.67</v>
      </c>
      <c r="P14" t="n">
        <v>428.29</v>
      </c>
      <c r="Q14" t="n">
        <v>1231.21</v>
      </c>
      <c r="R14" t="n">
        <v>119.55</v>
      </c>
      <c r="S14" t="n">
        <v>94.92</v>
      </c>
      <c r="T14" t="n">
        <v>11442.14</v>
      </c>
      <c r="U14" t="n">
        <v>0.79</v>
      </c>
      <c r="V14" t="n">
        <v>0.86</v>
      </c>
      <c r="W14" t="n">
        <v>20.69</v>
      </c>
      <c r="X14" t="n">
        <v>0.7</v>
      </c>
      <c r="Y14" t="n">
        <v>4</v>
      </c>
      <c r="Z14" t="n">
        <v>10</v>
      </c>
      <c r="AA14" t="n">
        <v>559.4056853626879</v>
      </c>
      <c r="AB14" t="n">
        <v>765.4035379502956</v>
      </c>
      <c r="AC14" t="n">
        <v>692.354498538931</v>
      </c>
      <c r="AD14" t="n">
        <v>559405.6853626879</v>
      </c>
      <c r="AE14" t="n">
        <v>765403.5379502956</v>
      </c>
      <c r="AF14" t="n">
        <v>1.910901722415589e-06</v>
      </c>
      <c r="AG14" t="n">
        <v>15</v>
      </c>
      <c r="AH14" t="n">
        <v>692354.498538931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2.5873</v>
      </c>
      <c r="E15" t="n">
        <v>38.65</v>
      </c>
      <c r="F15" t="n">
        <v>35.41</v>
      </c>
      <c r="G15" t="n">
        <v>92.38</v>
      </c>
      <c r="H15" t="n">
        <v>1.27</v>
      </c>
      <c r="I15" t="n">
        <v>23</v>
      </c>
      <c r="J15" t="n">
        <v>196.42</v>
      </c>
      <c r="K15" t="n">
        <v>52.44</v>
      </c>
      <c r="L15" t="n">
        <v>14</v>
      </c>
      <c r="M15" t="n">
        <v>21</v>
      </c>
      <c r="N15" t="n">
        <v>39.98</v>
      </c>
      <c r="O15" t="n">
        <v>24459.75</v>
      </c>
      <c r="P15" t="n">
        <v>422.82</v>
      </c>
      <c r="Q15" t="n">
        <v>1231.14</v>
      </c>
      <c r="R15" t="n">
        <v>117.69</v>
      </c>
      <c r="S15" t="n">
        <v>94.92</v>
      </c>
      <c r="T15" t="n">
        <v>10521.07</v>
      </c>
      <c r="U15" t="n">
        <v>0.8100000000000001</v>
      </c>
      <c r="V15" t="n">
        <v>0.86</v>
      </c>
      <c r="W15" t="n">
        <v>20.68</v>
      </c>
      <c r="X15" t="n">
        <v>0.63</v>
      </c>
      <c r="Y15" t="n">
        <v>4</v>
      </c>
      <c r="Z15" t="n">
        <v>10</v>
      </c>
      <c r="AA15" t="n">
        <v>552.6992843348681</v>
      </c>
      <c r="AB15" t="n">
        <v>756.2275441985005</v>
      </c>
      <c r="AC15" t="n">
        <v>684.054248752219</v>
      </c>
      <c r="AD15" t="n">
        <v>552699.2843348682</v>
      </c>
      <c r="AE15" t="n">
        <v>756227.5441985005</v>
      </c>
      <c r="AF15" t="n">
        <v>1.917497683216667e-06</v>
      </c>
      <c r="AG15" t="n">
        <v>15</v>
      </c>
      <c r="AH15" t="n">
        <v>684054.248752219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2.597</v>
      </c>
      <c r="E16" t="n">
        <v>38.51</v>
      </c>
      <c r="F16" t="n">
        <v>35.34</v>
      </c>
      <c r="G16" t="n">
        <v>100.97</v>
      </c>
      <c r="H16" t="n">
        <v>1.35</v>
      </c>
      <c r="I16" t="n">
        <v>21</v>
      </c>
      <c r="J16" t="n">
        <v>197.98</v>
      </c>
      <c r="K16" t="n">
        <v>52.44</v>
      </c>
      <c r="L16" t="n">
        <v>15</v>
      </c>
      <c r="M16" t="n">
        <v>19</v>
      </c>
      <c r="N16" t="n">
        <v>40.54</v>
      </c>
      <c r="O16" t="n">
        <v>24651.58</v>
      </c>
      <c r="P16" t="n">
        <v>417.09</v>
      </c>
      <c r="Q16" t="n">
        <v>1231.16</v>
      </c>
      <c r="R16" t="n">
        <v>115.38</v>
      </c>
      <c r="S16" t="n">
        <v>94.92</v>
      </c>
      <c r="T16" t="n">
        <v>9377.65</v>
      </c>
      <c r="U16" t="n">
        <v>0.82</v>
      </c>
      <c r="V16" t="n">
        <v>0.86</v>
      </c>
      <c r="W16" t="n">
        <v>20.67</v>
      </c>
      <c r="X16" t="n">
        <v>0.5600000000000001</v>
      </c>
      <c r="Y16" t="n">
        <v>4</v>
      </c>
      <c r="Z16" t="n">
        <v>10</v>
      </c>
      <c r="AA16" t="n">
        <v>545.6528768207274</v>
      </c>
      <c r="AB16" t="n">
        <v>746.5863385720934</v>
      </c>
      <c r="AC16" t="n">
        <v>675.3331862592793</v>
      </c>
      <c r="AD16" t="n">
        <v>545652.8768207275</v>
      </c>
      <c r="AE16" t="n">
        <v>746586.3385720934</v>
      </c>
      <c r="AF16" t="n">
        <v>1.924686539370651e-06</v>
      </c>
      <c r="AG16" t="n">
        <v>15</v>
      </c>
      <c r="AH16" t="n">
        <v>675333.1862592793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2.6003</v>
      </c>
      <c r="E17" t="n">
        <v>38.46</v>
      </c>
      <c r="F17" t="n">
        <v>35.33</v>
      </c>
      <c r="G17" t="n">
        <v>105.98</v>
      </c>
      <c r="H17" t="n">
        <v>1.42</v>
      </c>
      <c r="I17" t="n">
        <v>20</v>
      </c>
      <c r="J17" t="n">
        <v>199.54</v>
      </c>
      <c r="K17" t="n">
        <v>52.44</v>
      </c>
      <c r="L17" t="n">
        <v>16</v>
      </c>
      <c r="M17" t="n">
        <v>18</v>
      </c>
      <c r="N17" t="n">
        <v>41.1</v>
      </c>
      <c r="O17" t="n">
        <v>24844.17</v>
      </c>
      <c r="P17" t="n">
        <v>412.93</v>
      </c>
      <c r="Q17" t="n">
        <v>1231.12</v>
      </c>
      <c r="R17" t="n">
        <v>114.96</v>
      </c>
      <c r="S17" t="n">
        <v>94.92</v>
      </c>
      <c r="T17" t="n">
        <v>9173.32</v>
      </c>
      <c r="U17" t="n">
        <v>0.83</v>
      </c>
      <c r="V17" t="n">
        <v>0.86</v>
      </c>
      <c r="W17" t="n">
        <v>20.67</v>
      </c>
      <c r="X17" t="n">
        <v>0.55</v>
      </c>
      <c r="Y17" t="n">
        <v>4</v>
      </c>
      <c r="Z17" t="n">
        <v>10</v>
      </c>
      <c r="AA17" t="n">
        <v>541.2273367411019</v>
      </c>
      <c r="AB17" t="n">
        <v>740.5311193941008</v>
      </c>
      <c r="AC17" t="n">
        <v>669.8558687010807</v>
      </c>
      <c r="AD17" t="n">
        <v>541227.3367411019</v>
      </c>
      <c r="AE17" t="n">
        <v>740531.1193941007</v>
      </c>
      <c r="AF17" t="n">
        <v>1.927132232701387e-06</v>
      </c>
      <c r="AG17" t="n">
        <v>15</v>
      </c>
      <c r="AH17" t="n">
        <v>669855.8687010807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2.6048</v>
      </c>
      <c r="E18" t="n">
        <v>38.39</v>
      </c>
      <c r="F18" t="n">
        <v>35.29</v>
      </c>
      <c r="G18" t="n">
        <v>111.45</v>
      </c>
      <c r="H18" t="n">
        <v>1.5</v>
      </c>
      <c r="I18" t="n">
        <v>19</v>
      </c>
      <c r="J18" t="n">
        <v>201.11</v>
      </c>
      <c r="K18" t="n">
        <v>52.44</v>
      </c>
      <c r="L18" t="n">
        <v>17</v>
      </c>
      <c r="M18" t="n">
        <v>17</v>
      </c>
      <c r="N18" t="n">
        <v>41.67</v>
      </c>
      <c r="O18" t="n">
        <v>25037.53</v>
      </c>
      <c r="P18" t="n">
        <v>406.34</v>
      </c>
      <c r="Q18" t="n">
        <v>1231.23</v>
      </c>
      <c r="R18" t="n">
        <v>113.79</v>
      </c>
      <c r="S18" t="n">
        <v>94.92</v>
      </c>
      <c r="T18" t="n">
        <v>8591.049999999999</v>
      </c>
      <c r="U18" t="n">
        <v>0.83</v>
      </c>
      <c r="V18" t="n">
        <v>0.86</v>
      </c>
      <c r="W18" t="n">
        <v>20.68</v>
      </c>
      <c r="X18" t="n">
        <v>0.52</v>
      </c>
      <c r="Y18" t="n">
        <v>4</v>
      </c>
      <c r="Z18" t="n">
        <v>10</v>
      </c>
      <c r="AA18" t="n">
        <v>534.3285773228156</v>
      </c>
      <c r="AB18" t="n">
        <v>731.0919324062158</v>
      </c>
      <c r="AC18" t="n">
        <v>661.3175444713373</v>
      </c>
      <c r="AD18" t="n">
        <v>534328.5773228155</v>
      </c>
      <c r="AE18" t="n">
        <v>731091.9324062158</v>
      </c>
      <c r="AF18" t="n">
        <v>1.930467269061483e-06</v>
      </c>
      <c r="AG18" t="n">
        <v>15</v>
      </c>
      <c r="AH18" t="n">
        <v>661317.5444713373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2.6131</v>
      </c>
      <c r="E19" t="n">
        <v>38.27</v>
      </c>
      <c r="F19" t="n">
        <v>35.24</v>
      </c>
      <c r="G19" t="n">
        <v>124.39</v>
      </c>
      <c r="H19" t="n">
        <v>1.58</v>
      </c>
      <c r="I19" t="n">
        <v>17</v>
      </c>
      <c r="J19" t="n">
        <v>202.68</v>
      </c>
      <c r="K19" t="n">
        <v>52.44</v>
      </c>
      <c r="L19" t="n">
        <v>18</v>
      </c>
      <c r="M19" t="n">
        <v>15</v>
      </c>
      <c r="N19" t="n">
        <v>42.24</v>
      </c>
      <c r="O19" t="n">
        <v>25231.66</v>
      </c>
      <c r="P19" t="n">
        <v>400.95</v>
      </c>
      <c r="Q19" t="n">
        <v>1231.07</v>
      </c>
      <c r="R19" t="n">
        <v>112.44</v>
      </c>
      <c r="S19" t="n">
        <v>94.92</v>
      </c>
      <c r="T19" t="n">
        <v>7925.25</v>
      </c>
      <c r="U19" t="n">
        <v>0.84</v>
      </c>
      <c r="V19" t="n">
        <v>0.86</v>
      </c>
      <c r="W19" t="n">
        <v>20.67</v>
      </c>
      <c r="X19" t="n">
        <v>0.47</v>
      </c>
      <c r="Y19" t="n">
        <v>4</v>
      </c>
      <c r="Z19" t="n">
        <v>10</v>
      </c>
      <c r="AA19" t="n">
        <v>527.9552391431228</v>
      </c>
      <c r="AB19" t="n">
        <v>722.3716499369239</v>
      </c>
      <c r="AC19" t="n">
        <v>653.4295135219213</v>
      </c>
      <c r="AD19" t="n">
        <v>527955.2391431228</v>
      </c>
      <c r="AE19" t="n">
        <v>722371.6499369239</v>
      </c>
      <c r="AF19" t="n">
        <v>1.936618558347881e-06</v>
      </c>
      <c r="AG19" t="n">
        <v>15</v>
      </c>
      <c r="AH19" t="n">
        <v>653429.5135219214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2.6183</v>
      </c>
      <c r="E20" t="n">
        <v>38.19</v>
      </c>
      <c r="F20" t="n">
        <v>35.2</v>
      </c>
      <c r="G20" t="n">
        <v>132.01</v>
      </c>
      <c r="H20" t="n">
        <v>1.65</v>
      </c>
      <c r="I20" t="n">
        <v>16</v>
      </c>
      <c r="J20" t="n">
        <v>204.26</v>
      </c>
      <c r="K20" t="n">
        <v>52.44</v>
      </c>
      <c r="L20" t="n">
        <v>19</v>
      </c>
      <c r="M20" t="n">
        <v>14</v>
      </c>
      <c r="N20" t="n">
        <v>42.82</v>
      </c>
      <c r="O20" t="n">
        <v>25426.72</v>
      </c>
      <c r="P20" t="n">
        <v>395.97</v>
      </c>
      <c r="Q20" t="n">
        <v>1231.12</v>
      </c>
      <c r="R20" t="n">
        <v>110.96</v>
      </c>
      <c r="S20" t="n">
        <v>94.92</v>
      </c>
      <c r="T20" t="n">
        <v>7193.43</v>
      </c>
      <c r="U20" t="n">
        <v>0.86</v>
      </c>
      <c r="V20" t="n">
        <v>0.87</v>
      </c>
      <c r="W20" t="n">
        <v>20.67</v>
      </c>
      <c r="X20" t="n">
        <v>0.43</v>
      </c>
      <c r="Y20" t="n">
        <v>4</v>
      </c>
      <c r="Z20" t="n">
        <v>10</v>
      </c>
      <c r="AA20" t="n">
        <v>522.4920892230202</v>
      </c>
      <c r="AB20" t="n">
        <v>714.8967271990753</v>
      </c>
      <c r="AC20" t="n">
        <v>646.667986919053</v>
      </c>
      <c r="AD20" t="n">
        <v>522492.0892230202</v>
      </c>
      <c r="AE20" t="n">
        <v>714896.7271990753</v>
      </c>
      <c r="AF20" t="n">
        <v>1.940472378141769e-06</v>
      </c>
      <c r="AG20" t="n">
        <v>15</v>
      </c>
      <c r="AH20" t="n">
        <v>646667.986919053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2.6169</v>
      </c>
      <c r="E21" t="n">
        <v>38.21</v>
      </c>
      <c r="F21" t="n">
        <v>35.22</v>
      </c>
      <c r="G21" t="n">
        <v>132.09</v>
      </c>
      <c r="H21" t="n">
        <v>1.73</v>
      </c>
      <c r="I21" t="n">
        <v>16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392.9</v>
      </c>
      <c r="Q21" t="n">
        <v>1231.12</v>
      </c>
      <c r="R21" t="n">
        <v>111.51</v>
      </c>
      <c r="S21" t="n">
        <v>94.92</v>
      </c>
      <c r="T21" t="n">
        <v>7465.89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519.8947384783432</v>
      </c>
      <c r="AB21" t="n">
        <v>711.3429173231804</v>
      </c>
      <c r="AC21" t="n">
        <v>643.4533476699102</v>
      </c>
      <c r="AD21" t="n">
        <v>519894.7384783432</v>
      </c>
      <c r="AE21" t="n">
        <v>711342.9173231804</v>
      </c>
      <c r="AF21" t="n">
        <v>1.939434811274184e-06</v>
      </c>
      <c r="AG21" t="n">
        <v>15</v>
      </c>
      <c r="AH21" t="n">
        <v>643453.3476699102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2.6222</v>
      </c>
      <c r="E22" t="n">
        <v>38.14</v>
      </c>
      <c r="F22" t="n">
        <v>35.18</v>
      </c>
      <c r="G22" t="n">
        <v>140.73</v>
      </c>
      <c r="H22" t="n">
        <v>1.8</v>
      </c>
      <c r="I22" t="n">
        <v>15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392.58</v>
      </c>
      <c r="Q22" t="n">
        <v>1231.23</v>
      </c>
      <c r="R22" t="n">
        <v>109.61</v>
      </c>
      <c r="S22" t="n">
        <v>94.92</v>
      </c>
      <c r="T22" t="n">
        <v>6523.21</v>
      </c>
      <c r="U22" t="n">
        <v>0.87</v>
      </c>
      <c r="V22" t="n">
        <v>0.87</v>
      </c>
      <c r="W22" t="n">
        <v>20.69</v>
      </c>
      <c r="X22" t="n">
        <v>0.41</v>
      </c>
      <c r="Y22" t="n">
        <v>4</v>
      </c>
      <c r="Z22" t="n">
        <v>10</v>
      </c>
      <c r="AA22" t="n">
        <v>518.7385755767305</v>
      </c>
      <c r="AB22" t="n">
        <v>709.7610042348864</v>
      </c>
      <c r="AC22" t="n">
        <v>642.022410146534</v>
      </c>
      <c r="AD22" t="n">
        <v>518738.5755767304</v>
      </c>
      <c r="AE22" t="n">
        <v>709761.0042348864</v>
      </c>
      <c r="AF22" t="n">
        <v>1.943362742987185e-06</v>
      </c>
      <c r="AG22" t="n">
        <v>15</v>
      </c>
      <c r="AH22" t="n">
        <v>642022.410146534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2.6225</v>
      </c>
      <c r="E23" t="n">
        <v>38.13</v>
      </c>
      <c r="F23" t="n">
        <v>35.18</v>
      </c>
      <c r="G23" t="n">
        <v>140.71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395.26</v>
      </c>
      <c r="Q23" t="n">
        <v>1231.24</v>
      </c>
      <c r="R23" t="n">
        <v>109.47</v>
      </c>
      <c r="S23" t="n">
        <v>94.92</v>
      </c>
      <c r="T23" t="n">
        <v>6453.76</v>
      </c>
      <c r="U23" t="n">
        <v>0.87</v>
      </c>
      <c r="V23" t="n">
        <v>0.87</v>
      </c>
      <c r="W23" t="n">
        <v>20.69</v>
      </c>
      <c r="X23" t="n">
        <v>0.4</v>
      </c>
      <c r="Y23" t="n">
        <v>4</v>
      </c>
      <c r="Z23" t="n">
        <v>10</v>
      </c>
      <c r="AA23" t="n">
        <v>521.1642392627915</v>
      </c>
      <c r="AB23" t="n">
        <v>713.0799043028845</v>
      </c>
      <c r="AC23" t="n">
        <v>645.0245590501478</v>
      </c>
      <c r="AD23" t="n">
        <v>521164.2392627915</v>
      </c>
      <c r="AE23" t="n">
        <v>713079.9043028845</v>
      </c>
      <c r="AF23" t="n">
        <v>1.943585078744525e-06</v>
      </c>
      <c r="AG23" t="n">
        <v>15</v>
      </c>
      <c r="AH23" t="n">
        <v>645024.5590501478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2.4071</v>
      </c>
      <c r="E2" t="n">
        <v>41.54</v>
      </c>
      <c r="F2" t="n">
        <v>38.51</v>
      </c>
      <c r="G2" t="n">
        <v>18.48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112.61</v>
      </c>
      <c r="Q2" t="n">
        <v>1234.58</v>
      </c>
      <c r="R2" t="n">
        <v>212.29</v>
      </c>
      <c r="S2" t="n">
        <v>94.92</v>
      </c>
      <c r="T2" t="n">
        <v>57313.16</v>
      </c>
      <c r="U2" t="n">
        <v>0.45</v>
      </c>
      <c r="V2" t="n">
        <v>0.79</v>
      </c>
      <c r="W2" t="n">
        <v>21.01</v>
      </c>
      <c r="X2" t="n">
        <v>3.7</v>
      </c>
      <c r="Y2" t="n">
        <v>4</v>
      </c>
      <c r="Z2" t="n">
        <v>10</v>
      </c>
      <c r="AA2" t="n">
        <v>255.3933369549668</v>
      </c>
      <c r="AB2" t="n">
        <v>349.4404307804517</v>
      </c>
      <c r="AC2" t="n">
        <v>316.0903265095947</v>
      </c>
      <c r="AD2" t="n">
        <v>255393.3369549668</v>
      </c>
      <c r="AE2" t="n">
        <v>349440.4307804517</v>
      </c>
      <c r="AF2" t="n">
        <v>1.938171217310553e-06</v>
      </c>
      <c r="AG2" t="n">
        <v>17</v>
      </c>
      <c r="AH2" t="n">
        <v>316090.3265095947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1.9661</v>
      </c>
      <c r="E2" t="n">
        <v>50.86</v>
      </c>
      <c r="F2" t="n">
        <v>43.06</v>
      </c>
      <c r="G2" t="n">
        <v>9.130000000000001</v>
      </c>
      <c r="H2" t="n">
        <v>0.18</v>
      </c>
      <c r="I2" t="n">
        <v>283</v>
      </c>
      <c r="J2" t="n">
        <v>98.70999999999999</v>
      </c>
      <c r="K2" t="n">
        <v>39.72</v>
      </c>
      <c r="L2" t="n">
        <v>1</v>
      </c>
      <c r="M2" t="n">
        <v>281</v>
      </c>
      <c r="N2" t="n">
        <v>12.99</v>
      </c>
      <c r="O2" t="n">
        <v>12407.75</v>
      </c>
      <c r="P2" t="n">
        <v>392.04</v>
      </c>
      <c r="Q2" t="n">
        <v>1236.08</v>
      </c>
      <c r="R2" t="n">
        <v>365.85</v>
      </c>
      <c r="S2" t="n">
        <v>94.92</v>
      </c>
      <c r="T2" t="n">
        <v>133301.78</v>
      </c>
      <c r="U2" t="n">
        <v>0.26</v>
      </c>
      <c r="V2" t="n">
        <v>0.71</v>
      </c>
      <c r="W2" t="n">
        <v>21.08</v>
      </c>
      <c r="X2" t="n">
        <v>8.220000000000001</v>
      </c>
      <c r="Y2" t="n">
        <v>4</v>
      </c>
      <c r="Z2" t="n">
        <v>10</v>
      </c>
      <c r="AA2" t="n">
        <v>682.1104083805794</v>
      </c>
      <c r="AB2" t="n">
        <v>933.293553333699</v>
      </c>
      <c r="AC2" t="n">
        <v>844.221326489259</v>
      </c>
      <c r="AD2" t="n">
        <v>682110.4083805794</v>
      </c>
      <c r="AE2" t="n">
        <v>933293.553333699</v>
      </c>
      <c r="AF2" t="n">
        <v>1.50686822791709e-06</v>
      </c>
      <c r="AG2" t="n">
        <v>20</v>
      </c>
      <c r="AH2" t="n">
        <v>844221.326489259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2.3315</v>
      </c>
      <c r="E3" t="n">
        <v>42.89</v>
      </c>
      <c r="F3" t="n">
        <v>38.35</v>
      </c>
      <c r="G3" t="n">
        <v>18.56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122</v>
      </c>
      <c r="N3" t="n">
        <v>13.24</v>
      </c>
      <c r="O3" t="n">
        <v>12561.45</v>
      </c>
      <c r="P3" t="n">
        <v>341.6</v>
      </c>
      <c r="Q3" t="n">
        <v>1233.44</v>
      </c>
      <c r="R3" t="n">
        <v>212.7</v>
      </c>
      <c r="S3" t="n">
        <v>94.92</v>
      </c>
      <c r="T3" t="n">
        <v>57524.84</v>
      </c>
      <c r="U3" t="n">
        <v>0.45</v>
      </c>
      <c r="V3" t="n">
        <v>0.79</v>
      </c>
      <c r="W3" t="n">
        <v>20.85</v>
      </c>
      <c r="X3" t="n">
        <v>3.55</v>
      </c>
      <c r="Y3" t="n">
        <v>4</v>
      </c>
      <c r="Z3" t="n">
        <v>10</v>
      </c>
      <c r="AA3" t="n">
        <v>519.542226069736</v>
      </c>
      <c r="AB3" t="n">
        <v>710.860594293974</v>
      </c>
      <c r="AC3" t="n">
        <v>643.0170568736665</v>
      </c>
      <c r="AD3" t="n">
        <v>519542.2260697359</v>
      </c>
      <c r="AE3" t="n">
        <v>710860.594293974</v>
      </c>
      <c r="AF3" t="n">
        <v>1.786919929499361e-06</v>
      </c>
      <c r="AG3" t="n">
        <v>17</v>
      </c>
      <c r="AH3" t="n">
        <v>643017.0568736666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2.4633</v>
      </c>
      <c r="E4" t="n">
        <v>40.6</v>
      </c>
      <c r="F4" t="n">
        <v>37</v>
      </c>
      <c r="G4" t="n">
        <v>28.46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320.96</v>
      </c>
      <c r="Q4" t="n">
        <v>1232.38</v>
      </c>
      <c r="R4" t="n">
        <v>169.13</v>
      </c>
      <c r="S4" t="n">
        <v>94.92</v>
      </c>
      <c r="T4" t="n">
        <v>35967.86</v>
      </c>
      <c r="U4" t="n">
        <v>0.5600000000000001</v>
      </c>
      <c r="V4" t="n">
        <v>0.82</v>
      </c>
      <c r="W4" t="n">
        <v>20.77</v>
      </c>
      <c r="X4" t="n">
        <v>2.21</v>
      </c>
      <c r="Y4" t="n">
        <v>4</v>
      </c>
      <c r="Z4" t="n">
        <v>10</v>
      </c>
      <c r="AA4" t="n">
        <v>469.6437116895778</v>
      </c>
      <c r="AB4" t="n">
        <v>642.587245551952</v>
      </c>
      <c r="AC4" t="n">
        <v>581.2596207133364</v>
      </c>
      <c r="AD4" t="n">
        <v>469643.7116895778</v>
      </c>
      <c r="AE4" t="n">
        <v>642587.245551952</v>
      </c>
      <c r="AF4" t="n">
        <v>1.887934746873591e-06</v>
      </c>
      <c r="AG4" t="n">
        <v>16</v>
      </c>
      <c r="AH4" t="n">
        <v>581259.6207133364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2.5314</v>
      </c>
      <c r="E5" t="n">
        <v>39.5</v>
      </c>
      <c r="F5" t="n">
        <v>36.36</v>
      </c>
      <c r="G5" t="n">
        <v>38.96</v>
      </c>
      <c r="H5" t="n">
        <v>0.6899999999999999</v>
      </c>
      <c r="I5" t="n">
        <v>56</v>
      </c>
      <c r="J5" t="n">
        <v>102.45</v>
      </c>
      <c r="K5" t="n">
        <v>39.72</v>
      </c>
      <c r="L5" t="n">
        <v>4</v>
      </c>
      <c r="M5" t="n">
        <v>54</v>
      </c>
      <c r="N5" t="n">
        <v>13.74</v>
      </c>
      <c r="O5" t="n">
        <v>12870.03</v>
      </c>
      <c r="P5" t="n">
        <v>306.47</v>
      </c>
      <c r="Q5" t="n">
        <v>1231.74</v>
      </c>
      <c r="R5" t="n">
        <v>148.12</v>
      </c>
      <c r="S5" t="n">
        <v>94.92</v>
      </c>
      <c r="T5" t="n">
        <v>25574.6</v>
      </c>
      <c r="U5" t="n">
        <v>0.64</v>
      </c>
      <c r="V5" t="n">
        <v>0.84</v>
      </c>
      <c r="W5" t="n">
        <v>20.74</v>
      </c>
      <c r="X5" t="n">
        <v>1.58</v>
      </c>
      <c r="Y5" t="n">
        <v>4</v>
      </c>
      <c r="Z5" t="n">
        <v>10</v>
      </c>
      <c r="AA5" t="n">
        <v>445.8350567294541</v>
      </c>
      <c r="AB5" t="n">
        <v>610.0111934717848</v>
      </c>
      <c r="AC5" t="n">
        <v>551.7925813229241</v>
      </c>
      <c r="AD5" t="n">
        <v>445835.0567294541</v>
      </c>
      <c r="AE5" t="n">
        <v>610011.1934717848</v>
      </c>
      <c r="AF5" t="n">
        <v>1.940128290600336e-06</v>
      </c>
      <c r="AG5" t="n">
        <v>16</v>
      </c>
      <c r="AH5" t="n">
        <v>551792.5813229241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2.5711</v>
      </c>
      <c r="E6" t="n">
        <v>38.89</v>
      </c>
      <c r="F6" t="n">
        <v>36</v>
      </c>
      <c r="G6" t="n">
        <v>49.09</v>
      </c>
      <c r="H6" t="n">
        <v>0.85</v>
      </c>
      <c r="I6" t="n">
        <v>44</v>
      </c>
      <c r="J6" t="n">
        <v>103.71</v>
      </c>
      <c r="K6" t="n">
        <v>39.72</v>
      </c>
      <c r="L6" t="n">
        <v>5</v>
      </c>
      <c r="M6" t="n">
        <v>42</v>
      </c>
      <c r="N6" t="n">
        <v>14</v>
      </c>
      <c r="O6" t="n">
        <v>13024.91</v>
      </c>
      <c r="P6" t="n">
        <v>293.92</v>
      </c>
      <c r="Q6" t="n">
        <v>1231.69</v>
      </c>
      <c r="R6" t="n">
        <v>136.7</v>
      </c>
      <c r="S6" t="n">
        <v>94.92</v>
      </c>
      <c r="T6" t="n">
        <v>19921.08</v>
      </c>
      <c r="U6" t="n">
        <v>0.6899999999999999</v>
      </c>
      <c r="V6" t="n">
        <v>0.85</v>
      </c>
      <c r="W6" t="n">
        <v>20.71</v>
      </c>
      <c r="X6" t="n">
        <v>1.22</v>
      </c>
      <c r="Y6" t="n">
        <v>4</v>
      </c>
      <c r="Z6" t="n">
        <v>10</v>
      </c>
      <c r="AA6" t="n">
        <v>428.689334307044</v>
      </c>
      <c r="AB6" t="n">
        <v>586.5516596375553</v>
      </c>
      <c r="AC6" t="n">
        <v>530.5719924721709</v>
      </c>
      <c r="AD6" t="n">
        <v>428689.334307044</v>
      </c>
      <c r="AE6" t="n">
        <v>586551.6596375552</v>
      </c>
      <c r="AF6" t="n">
        <v>1.970555363815487e-06</v>
      </c>
      <c r="AG6" t="n">
        <v>16</v>
      </c>
      <c r="AH6" t="n">
        <v>530571.9924721709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2.5992</v>
      </c>
      <c r="E7" t="n">
        <v>38.47</v>
      </c>
      <c r="F7" t="n">
        <v>35.77</v>
      </c>
      <c r="G7" t="n">
        <v>61.31</v>
      </c>
      <c r="H7" t="n">
        <v>1.01</v>
      </c>
      <c r="I7" t="n">
        <v>35</v>
      </c>
      <c r="J7" t="n">
        <v>104.97</v>
      </c>
      <c r="K7" t="n">
        <v>39.72</v>
      </c>
      <c r="L7" t="n">
        <v>6</v>
      </c>
      <c r="M7" t="n">
        <v>33</v>
      </c>
      <c r="N7" t="n">
        <v>14.25</v>
      </c>
      <c r="O7" t="n">
        <v>13180.19</v>
      </c>
      <c r="P7" t="n">
        <v>282.09</v>
      </c>
      <c r="Q7" t="n">
        <v>1231.47</v>
      </c>
      <c r="R7" t="n">
        <v>129.37</v>
      </c>
      <c r="S7" t="n">
        <v>94.92</v>
      </c>
      <c r="T7" t="n">
        <v>16303.69</v>
      </c>
      <c r="U7" t="n">
        <v>0.73</v>
      </c>
      <c r="V7" t="n">
        <v>0.85</v>
      </c>
      <c r="W7" t="n">
        <v>20.69</v>
      </c>
      <c r="X7" t="n">
        <v>0.98</v>
      </c>
      <c r="Y7" t="n">
        <v>4</v>
      </c>
      <c r="Z7" t="n">
        <v>10</v>
      </c>
      <c r="AA7" t="n">
        <v>406.7080798579548</v>
      </c>
      <c r="AB7" t="n">
        <v>556.4759375558061</v>
      </c>
      <c r="AC7" t="n">
        <v>503.3666550943629</v>
      </c>
      <c r="AD7" t="n">
        <v>406708.0798579548</v>
      </c>
      <c r="AE7" t="n">
        <v>556475.9375558061</v>
      </c>
      <c r="AF7" t="n">
        <v>1.992091906821677e-06</v>
      </c>
      <c r="AG7" t="n">
        <v>15</v>
      </c>
      <c r="AH7" t="n">
        <v>503366.6550943629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2.6205</v>
      </c>
      <c r="E8" t="n">
        <v>38.16</v>
      </c>
      <c r="F8" t="n">
        <v>35.58</v>
      </c>
      <c r="G8" t="n">
        <v>73.61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16</v>
      </c>
      <c r="N8" t="n">
        <v>14.52</v>
      </c>
      <c r="O8" t="n">
        <v>13335.87</v>
      </c>
      <c r="P8" t="n">
        <v>270.97</v>
      </c>
      <c r="Q8" t="n">
        <v>1231.47</v>
      </c>
      <c r="R8" t="n">
        <v>122.67</v>
      </c>
      <c r="S8" t="n">
        <v>94.92</v>
      </c>
      <c r="T8" t="n">
        <v>12983.7</v>
      </c>
      <c r="U8" t="n">
        <v>0.77</v>
      </c>
      <c r="V8" t="n">
        <v>0.86</v>
      </c>
      <c r="W8" t="n">
        <v>20.7</v>
      </c>
      <c r="X8" t="n">
        <v>0.8</v>
      </c>
      <c r="Y8" t="n">
        <v>4</v>
      </c>
      <c r="Z8" t="n">
        <v>10</v>
      </c>
      <c r="AA8" t="n">
        <v>393.8939397507855</v>
      </c>
      <c r="AB8" t="n">
        <v>538.9430657412139</v>
      </c>
      <c r="AC8" t="n">
        <v>487.5070959582151</v>
      </c>
      <c r="AD8" t="n">
        <v>393893.9397507855</v>
      </c>
      <c r="AE8" t="n">
        <v>538943.0657412139</v>
      </c>
      <c r="AF8" t="n">
        <v>2.008416759705373e-06</v>
      </c>
      <c r="AG8" t="n">
        <v>15</v>
      </c>
      <c r="AH8" t="n">
        <v>487507.0959582151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35.61</v>
      </c>
      <c r="G9" t="n">
        <v>73.68000000000001</v>
      </c>
      <c r="H9" t="n">
        <v>1.31</v>
      </c>
      <c r="I9" t="n">
        <v>29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273.04</v>
      </c>
      <c r="Q9" t="n">
        <v>1231.91</v>
      </c>
      <c r="R9" t="n">
        <v>122.86</v>
      </c>
      <c r="S9" t="n">
        <v>94.92</v>
      </c>
      <c r="T9" t="n">
        <v>13075.8</v>
      </c>
      <c r="U9" t="n">
        <v>0.77</v>
      </c>
      <c r="V9" t="n">
        <v>0.86</v>
      </c>
      <c r="W9" t="n">
        <v>20.73</v>
      </c>
      <c r="X9" t="n">
        <v>0.83</v>
      </c>
      <c r="Y9" t="n">
        <v>4</v>
      </c>
      <c r="Z9" t="n">
        <v>10</v>
      </c>
      <c r="AA9" t="n">
        <v>396.0895855866279</v>
      </c>
      <c r="AB9" t="n">
        <v>541.9472452388713</v>
      </c>
      <c r="AC9" t="n">
        <v>490.2245607810087</v>
      </c>
      <c r="AD9" t="n">
        <v>396089.5855866279</v>
      </c>
      <c r="AE9" t="n">
        <v>541947.2452388713</v>
      </c>
      <c r="AF9" t="n">
        <v>2.00657733966214e-06</v>
      </c>
      <c r="AG9" t="n">
        <v>15</v>
      </c>
      <c r="AH9" t="n">
        <v>490224.5607810087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1.7843</v>
      </c>
      <c r="E2" t="n">
        <v>56.04</v>
      </c>
      <c r="F2" t="n">
        <v>45.04</v>
      </c>
      <c r="G2" t="n">
        <v>7.79</v>
      </c>
      <c r="H2" t="n">
        <v>0.14</v>
      </c>
      <c r="I2" t="n">
        <v>347</v>
      </c>
      <c r="J2" t="n">
        <v>124.63</v>
      </c>
      <c r="K2" t="n">
        <v>45</v>
      </c>
      <c r="L2" t="n">
        <v>1</v>
      </c>
      <c r="M2" t="n">
        <v>345</v>
      </c>
      <c r="N2" t="n">
        <v>18.64</v>
      </c>
      <c r="O2" t="n">
        <v>15605.44</v>
      </c>
      <c r="P2" t="n">
        <v>480.7</v>
      </c>
      <c r="Q2" t="n">
        <v>1237.4</v>
      </c>
      <c r="R2" t="n">
        <v>429.68</v>
      </c>
      <c r="S2" t="n">
        <v>94.92</v>
      </c>
      <c r="T2" t="n">
        <v>164899.26</v>
      </c>
      <c r="U2" t="n">
        <v>0.22</v>
      </c>
      <c r="V2" t="n">
        <v>0.68</v>
      </c>
      <c r="W2" t="n">
        <v>21.2</v>
      </c>
      <c r="X2" t="n">
        <v>10.19</v>
      </c>
      <c r="Y2" t="n">
        <v>4</v>
      </c>
      <c r="Z2" t="n">
        <v>10</v>
      </c>
      <c r="AA2" t="n">
        <v>882.8046461560682</v>
      </c>
      <c r="AB2" t="n">
        <v>1207.892263463009</v>
      </c>
      <c r="AC2" t="n">
        <v>1092.612721125538</v>
      </c>
      <c r="AD2" t="n">
        <v>882804.6461560682</v>
      </c>
      <c r="AE2" t="n">
        <v>1207892.263463009</v>
      </c>
      <c r="AF2" t="n">
        <v>1.349950900463798e-06</v>
      </c>
      <c r="AG2" t="n">
        <v>22</v>
      </c>
      <c r="AH2" t="n">
        <v>1092612.721125538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2.221</v>
      </c>
      <c r="E3" t="n">
        <v>45.02</v>
      </c>
      <c r="F3" t="n">
        <v>39.08</v>
      </c>
      <c r="G3" t="n">
        <v>15.74</v>
      </c>
      <c r="H3" t="n">
        <v>0.28</v>
      </c>
      <c r="I3" t="n">
        <v>149</v>
      </c>
      <c r="J3" t="n">
        <v>125.95</v>
      </c>
      <c r="K3" t="n">
        <v>45</v>
      </c>
      <c r="L3" t="n">
        <v>2</v>
      </c>
      <c r="M3" t="n">
        <v>147</v>
      </c>
      <c r="N3" t="n">
        <v>18.95</v>
      </c>
      <c r="O3" t="n">
        <v>15767.7</v>
      </c>
      <c r="P3" t="n">
        <v>411.94</v>
      </c>
      <c r="Q3" t="n">
        <v>1233.72</v>
      </c>
      <c r="R3" t="n">
        <v>236.53</v>
      </c>
      <c r="S3" t="n">
        <v>94.92</v>
      </c>
      <c r="T3" t="n">
        <v>69311.86</v>
      </c>
      <c r="U3" t="n">
        <v>0.4</v>
      </c>
      <c r="V3" t="n">
        <v>0.78</v>
      </c>
      <c r="W3" t="n">
        <v>20.88</v>
      </c>
      <c r="X3" t="n">
        <v>4.28</v>
      </c>
      <c r="Y3" t="n">
        <v>4</v>
      </c>
      <c r="Z3" t="n">
        <v>10</v>
      </c>
      <c r="AA3" t="n">
        <v>630.2676176357666</v>
      </c>
      <c r="AB3" t="n">
        <v>862.3599598941366</v>
      </c>
      <c r="AC3" t="n">
        <v>780.0575356516449</v>
      </c>
      <c r="AD3" t="n">
        <v>630267.6176357665</v>
      </c>
      <c r="AE3" t="n">
        <v>862359.9598941366</v>
      </c>
      <c r="AF3" t="n">
        <v>1.680345765807372e-06</v>
      </c>
      <c r="AG3" t="n">
        <v>18</v>
      </c>
      <c r="AH3" t="n">
        <v>780057.5356516449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37.5</v>
      </c>
      <c r="G4" t="n">
        <v>23.93</v>
      </c>
      <c r="H4" t="n">
        <v>0.42</v>
      </c>
      <c r="I4" t="n">
        <v>94</v>
      </c>
      <c r="J4" t="n">
        <v>127.27</v>
      </c>
      <c r="K4" t="n">
        <v>45</v>
      </c>
      <c r="L4" t="n">
        <v>3</v>
      </c>
      <c r="M4" t="n">
        <v>92</v>
      </c>
      <c r="N4" t="n">
        <v>19.27</v>
      </c>
      <c r="O4" t="n">
        <v>15930.42</v>
      </c>
      <c r="P4" t="n">
        <v>388.93</v>
      </c>
      <c r="Q4" t="n">
        <v>1232.53</v>
      </c>
      <c r="R4" t="n">
        <v>185.01</v>
      </c>
      <c r="S4" t="n">
        <v>94.92</v>
      </c>
      <c r="T4" t="n">
        <v>43826.05</v>
      </c>
      <c r="U4" t="n">
        <v>0.51</v>
      </c>
      <c r="V4" t="n">
        <v>0.8100000000000001</v>
      </c>
      <c r="W4" t="n">
        <v>20.8</v>
      </c>
      <c r="X4" t="n">
        <v>2.7</v>
      </c>
      <c r="Y4" t="n">
        <v>4</v>
      </c>
      <c r="Z4" t="n">
        <v>10</v>
      </c>
      <c r="AA4" t="n">
        <v>564.8598481062669</v>
      </c>
      <c r="AB4" t="n">
        <v>772.8661640367382</v>
      </c>
      <c r="AC4" t="n">
        <v>699.104902065545</v>
      </c>
      <c r="AD4" t="n">
        <v>564859.8481062669</v>
      </c>
      <c r="AE4" t="n">
        <v>772866.1640367381</v>
      </c>
      <c r="AF4" t="n">
        <v>1.800035410179603e-06</v>
      </c>
      <c r="AG4" t="n">
        <v>17</v>
      </c>
      <c r="AH4" t="n">
        <v>699104.9020655451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2.4598</v>
      </c>
      <c r="E5" t="n">
        <v>40.65</v>
      </c>
      <c r="F5" t="n">
        <v>36.76</v>
      </c>
      <c r="G5" t="n">
        <v>31.96</v>
      </c>
      <c r="H5" t="n">
        <v>0.55</v>
      </c>
      <c r="I5" t="n">
        <v>69</v>
      </c>
      <c r="J5" t="n">
        <v>128.59</v>
      </c>
      <c r="K5" t="n">
        <v>45</v>
      </c>
      <c r="L5" t="n">
        <v>4</v>
      </c>
      <c r="M5" t="n">
        <v>67</v>
      </c>
      <c r="N5" t="n">
        <v>19.59</v>
      </c>
      <c r="O5" t="n">
        <v>16093.6</v>
      </c>
      <c r="P5" t="n">
        <v>374.88</v>
      </c>
      <c r="Q5" t="n">
        <v>1231.88</v>
      </c>
      <c r="R5" t="n">
        <v>161.07</v>
      </c>
      <c r="S5" t="n">
        <v>94.92</v>
      </c>
      <c r="T5" t="n">
        <v>31983.57</v>
      </c>
      <c r="U5" t="n">
        <v>0.59</v>
      </c>
      <c r="V5" t="n">
        <v>0.83</v>
      </c>
      <c r="W5" t="n">
        <v>20.76</v>
      </c>
      <c r="X5" t="n">
        <v>1.97</v>
      </c>
      <c r="Y5" t="n">
        <v>4</v>
      </c>
      <c r="Z5" t="n">
        <v>10</v>
      </c>
      <c r="AA5" t="n">
        <v>528.4852037344258</v>
      </c>
      <c r="AB5" t="n">
        <v>723.0967708711321</v>
      </c>
      <c r="AC5" t="n">
        <v>654.0854299318827</v>
      </c>
      <c r="AD5" t="n">
        <v>528485.2037344258</v>
      </c>
      <c r="AE5" t="n">
        <v>723096.7708711321</v>
      </c>
      <c r="AF5" t="n">
        <v>1.861015089929299e-06</v>
      </c>
      <c r="AG5" t="n">
        <v>16</v>
      </c>
      <c r="AH5" t="n">
        <v>654085.4299318827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2.5144</v>
      </c>
      <c r="E6" t="n">
        <v>39.77</v>
      </c>
      <c r="F6" t="n">
        <v>36.28</v>
      </c>
      <c r="G6" t="n">
        <v>41.08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363.15</v>
      </c>
      <c r="Q6" t="n">
        <v>1231.68</v>
      </c>
      <c r="R6" t="n">
        <v>145.66</v>
      </c>
      <c r="S6" t="n">
        <v>94.92</v>
      </c>
      <c r="T6" t="n">
        <v>24358.37</v>
      </c>
      <c r="U6" t="n">
        <v>0.65</v>
      </c>
      <c r="V6" t="n">
        <v>0.84</v>
      </c>
      <c r="W6" t="n">
        <v>20.74</v>
      </c>
      <c r="X6" t="n">
        <v>1.5</v>
      </c>
      <c r="Y6" t="n">
        <v>4</v>
      </c>
      <c r="Z6" t="n">
        <v>10</v>
      </c>
      <c r="AA6" t="n">
        <v>507.8881341074788</v>
      </c>
      <c r="AB6" t="n">
        <v>694.9149515289628</v>
      </c>
      <c r="AC6" t="n">
        <v>628.593243874298</v>
      </c>
      <c r="AD6" t="n">
        <v>507888.1341074788</v>
      </c>
      <c r="AE6" t="n">
        <v>694914.9515289628</v>
      </c>
      <c r="AF6" t="n">
        <v>1.902323905243609e-06</v>
      </c>
      <c r="AG6" t="n">
        <v>16</v>
      </c>
      <c r="AH6" t="n">
        <v>628593.2438742979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2.5448</v>
      </c>
      <c r="E7" t="n">
        <v>39.3</v>
      </c>
      <c r="F7" t="n">
        <v>36.04</v>
      </c>
      <c r="G7" t="n">
        <v>49.14</v>
      </c>
      <c r="H7" t="n">
        <v>0.8100000000000001</v>
      </c>
      <c r="I7" t="n">
        <v>44</v>
      </c>
      <c r="J7" t="n">
        <v>131.25</v>
      </c>
      <c r="K7" t="n">
        <v>45</v>
      </c>
      <c r="L7" t="n">
        <v>6</v>
      </c>
      <c r="M7" t="n">
        <v>42</v>
      </c>
      <c r="N7" t="n">
        <v>20.25</v>
      </c>
      <c r="O7" t="n">
        <v>16421.36</v>
      </c>
      <c r="P7" t="n">
        <v>353.97</v>
      </c>
      <c r="Q7" t="n">
        <v>1231.82</v>
      </c>
      <c r="R7" t="n">
        <v>137.56</v>
      </c>
      <c r="S7" t="n">
        <v>94.92</v>
      </c>
      <c r="T7" t="n">
        <v>20352.03</v>
      </c>
      <c r="U7" t="n">
        <v>0.6899999999999999</v>
      </c>
      <c r="V7" t="n">
        <v>0.85</v>
      </c>
      <c r="W7" t="n">
        <v>20.72</v>
      </c>
      <c r="X7" t="n">
        <v>1.26</v>
      </c>
      <c r="Y7" t="n">
        <v>4</v>
      </c>
      <c r="Z7" t="n">
        <v>10</v>
      </c>
      <c r="AA7" t="n">
        <v>494.3127297256141</v>
      </c>
      <c r="AB7" t="n">
        <v>676.3404843491227</v>
      </c>
      <c r="AC7" t="n">
        <v>611.7914977726732</v>
      </c>
      <c r="AD7" t="n">
        <v>494312.7297256141</v>
      </c>
      <c r="AE7" t="n">
        <v>676340.4843491226</v>
      </c>
      <c r="AF7" t="n">
        <v>1.925323685198829e-06</v>
      </c>
      <c r="AG7" t="n">
        <v>16</v>
      </c>
      <c r="AH7" t="n">
        <v>611791.4977726733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2.5705</v>
      </c>
      <c r="E8" t="n">
        <v>38.9</v>
      </c>
      <c r="F8" t="n">
        <v>35.83</v>
      </c>
      <c r="G8" t="n">
        <v>58.1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35</v>
      </c>
      <c r="N8" t="n">
        <v>20.59</v>
      </c>
      <c r="O8" t="n">
        <v>16585.95</v>
      </c>
      <c r="P8" t="n">
        <v>344.59</v>
      </c>
      <c r="Q8" t="n">
        <v>1231.55</v>
      </c>
      <c r="R8" t="n">
        <v>130.96</v>
      </c>
      <c r="S8" t="n">
        <v>94.92</v>
      </c>
      <c r="T8" t="n">
        <v>17085.6</v>
      </c>
      <c r="U8" t="n">
        <v>0.72</v>
      </c>
      <c r="V8" t="n">
        <v>0.85</v>
      </c>
      <c r="W8" t="n">
        <v>20.7</v>
      </c>
      <c r="X8" t="n">
        <v>1.04</v>
      </c>
      <c r="Y8" t="n">
        <v>4</v>
      </c>
      <c r="Z8" t="n">
        <v>10</v>
      </c>
      <c r="AA8" t="n">
        <v>481.5559848617216</v>
      </c>
      <c r="AB8" t="n">
        <v>658.8861432384812</v>
      </c>
      <c r="AC8" t="n">
        <v>596.0029744803098</v>
      </c>
      <c r="AD8" t="n">
        <v>481555.9848617216</v>
      </c>
      <c r="AE8" t="n">
        <v>658886.1432384811</v>
      </c>
      <c r="AF8" t="n">
        <v>1.944767578121499e-06</v>
      </c>
      <c r="AG8" t="n">
        <v>16</v>
      </c>
      <c r="AH8" t="n">
        <v>596002.9744803099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2.593</v>
      </c>
      <c r="E9" t="n">
        <v>38.56</v>
      </c>
      <c r="F9" t="n">
        <v>35.64</v>
      </c>
      <c r="G9" t="n">
        <v>68.98</v>
      </c>
      <c r="H9" t="n">
        <v>1.06</v>
      </c>
      <c r="I9" t="n">
        <v>31</v>
      </c>
      <c r="J9" t="n">
        <v>133.92</v>
      </c>
      <c r="K9" t="n">
        <v>45</v>
      </c>
      <c r="L9" t="n">
        <v>8</v>
      </c>
      <c r="M9" t="n">
        <v>29</v>
      </c>
      <c r="N9" t="n">
        <v>20.93</v>
      </c>
      <c r="O9" t="n">
        <v>16751.02</v>
      </c>
      <c r="P9" t="n">
        <v>335.14</v>
      </c>
      <c r="Q9" t="n">
        <v>1231.39</v>
      </c>
      <c r="R9" t="n">
        <v>124.94</v>
      </c>
      <c r="S9" t="n">
        <v>94.92</v>
      </c>
      <c r="T9" t="n">
        <v>14106.59</v>
      </c>
      <c r="U9" t="n">
        <v>0.76</v>
      </c>
      <c r="V9" t="n">
        <v>0.85</v>
      </c>
      <c r="W9" t="n">
        <v>20.7</v>
      </c>
      <c r="X9" t="n">
        <v>0.86</v>
      </c>
      <c r="Y9" t="n">
        <v>4</v>
      </c>
      <c r="Z9" t="n">
        <v>10</v>
      </c>
      <c r="AA9" t="n">
        <v>461.9065616729924</v>
      </c>
      <c r="AB9" t="n">
        <v>632.0009355602915</v>
      </c>
      <c r="AC9" t="n">
        <v>571.6836532893007</v>
      </c>
      <c r="AD9" t="n">
        <v>461906.5616729924</v>
      </c>
      <c r="AE9" t="n">
        <v>632000.9355602915</v>
      </c>
      <c r="AF9" t="n">
        <v>1.961790441575198e-06</v>
      </c>
      <c r="AG9" t="n">
        <v>15</v>
      </c>
      <c r="AH9" t="n">
        <v>571683.6532893006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2.6081</v>
      </c>
      <c r="E10" t="n">
        <v>38.34</v>
      </c>
      <c r="F10" t="n">
        <v>35.52</v>
      </c>
      <c r="G10" t="n">
        <v>78.93000000000001</v>
      </c>
      <c r="H10" t="n">
        <v>1.18</v>
      </c>
      <c r="I10" t="n">
        <v>27</v>
      </c>
      <c r="J10" t="n">
        <v>135.27</v>
      </c>
      <c r="K10" t="n">
        <v>45</v>
      </c>
      <c r="L10" t="n">
        <v>9</v>
      </c>
      <c r="M10" t="n">
        <v>25</v>
      </c>
      <c r="N10" t="n">
        <v>21.27</v>
      </c>
      <c r="O10" t="n">
        <v>16916.71</v>
      </c>
      <c r="P10" t="n">
        <v>326.42</v>
      </c>
      <c r="Q10" t="n">
        <v>1231.25</v>
      </c>
      <c r="R10" t="n">
        <v>121.06</v>
      </c>
      <c r="S10" t="n">
        <v>94.92</v>
      </c>
      <c r="T10" t="n">
        <v>12190.22</v>
      </c>
      <c r="U10" t="n">
        <v>0.78</v>
      </c>
      <c r="V10" t="n">
        <v>0.86</v>
      </c>
      <c r="W10" t="n">
        <v>20.69</v>
      </c>
      <c r="X10" t="n">
        <v>0.74</v>
      </c>
      <c r="Y10" t="n">
        <v>4</v>
      </c>
      <c r="Z10" t="n">
        <v>10</v>
      </c>
      <c r="AA10" t="n">
        <v>451.6910353547548</v>
      </c>
      <c r="AB10" t="n">
        <v>618.023601774465</v>
      </c>
      <c r="AC10" t="n">
        <v>559.0402966226821</v>
      </c>
      <c r="AD10" t="n">
        <v>451691.0353547548</v>
      </c>
      <c r="AE10" t="n">
        <v>618023.6017744649</v>
      </c>
      <c r="AF10" t="n">
        <v>1.973214674381903e-06</v>
      </c>
      <c r="AG10" t="n">
        <v>15</v>
      </c>
      <c r="AH10" t="n">
        <v>559040.2966226821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2.6184</v>
      </c>
      <c r="E11" t="n">
        <v>38.19</v>
      </c>
      <c r="F11" t="n">
        <v>35.45</v>
      </c>
      <c r="G11" t="n">
        <v>88.61</v>
      </c>
      <c r="H11" t="n">
        <v>1.29</v>
      </c>
      <c r="I11" t="n">
        <v>24</v>
      </c>
      <c r="J11" t="n">
        <v>136.61</v>
      </c>
      <c r="K11" t="n">
        <v>45</v>
      </c>
      <c r="L11" t="n">
        <v>10</v>
      </c>
      <c r="M11" t="n">
        <v>22</v>
      </c>
      <c r="N11" t="n">
        <v>21.61</v>
      </c>
      <c r="O11" t="n">
        <v>17082.76</v>
      </c>
      <c r="P11" t="n">
        <v>317.62</v>
      </c>
      <c r="Q11" t="n">
        <v>1231.12</v>
      </c>
      <c r="R11" t="n">
        <v>118.57</v>
      </c>
      <c r="S11" t="n">
        <v>94.92</v>
      </c>
      <c r="T11" t="n">
        <v>10956.05</v>
      </c>
      <c r="U11" t="n">
        <v>0.8</v>
      </c>
      <c r="V11" t="n">
        <v>0.86</v>
      </c>
      <c r="W11" t="n">
        <v>20.69</v>
      </c>
      <c r="X11" t="n">
        <v>0.67</v>
      </c>
      <c r="Y11" t="n">
        <v>4</v>
      </c>
      <c r="Z11" t="n">
        <v>10</v>
      </c>
      <c r="AA11" t="n">
        <v>442.1675723480917</v>
      </c>
      <c r="AB11" t="n">
        <v>604.9931795432132</v>
      </c>
      <c r="AC11" t="n">
        <v>547.2534796008684</v>
      </c>
      <c r="AD11" t="n">
        <v>442167.5723480917</v>
      </c>
      <c r="AE11" t="n">
        <v>604993.1795432131</v>
      </c>
      <c r="AF11" t="n">
        <v>1.981007362985152e-06</v>
      </c>
      <c r="AG11" t="n">
        <v>15</v>
      </c>
      <c r="AH11" t="n">
        <v>547253.4796008684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2.6259</v>
      </c>
      <c r="E12" t="n">
        <v>38.08</v>
      </c>
      <c r="F12" t="n">
        <v>35.39</v>
      </c>
      <c r="G12" t="n">
        <v>96.51000000000001</v>
      </c>
      <c r="H12" t="n">
        <v>1.41</v>
      </c>
      <c r="I12" t="n">
        <v>22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312.31</v>
      </c>
      <c r="Q12" t="n">
        <v>1231.41</v>
      </c>
      <c r="R12" t="n">
        <v>116.25</v>
      </c>
      <c r="S12" t="n">
        <v>94.92</v>
      </c>
      <c r="T12" t="n">
        <v>9809.17</v>
      </c>
      <c r="U12" t="n">
        <v>0.82</v>
      </c>
      <c r="V12" t="n">
        <v>0.86</v>
      </c>
      <c r="W12" t="n">
        <v>20.7</v>
      </c>
      <c r="X12" t="n">
        <v>0.61</v>
      </c>
      <c r="Y12" t="n">
        <v>4</v>
      </c>
      <c r="Z12" t="n">
        <v>10</v>
      </c>
      <c r="AA12" t="n">
        <v>436.2824075445501</v>
      </c>
      <c r="AB12" t="n">
        <v>596.9408374238603</v>
      </c>
      <c r="AC12" t="n">
        <v>539.9696417118537</v>
      </c>
      <c r="AD12" t="n">
        <v>436282.4075445501</v>
      </c>
      <c r="AE12" t="n">
        <v>596940.8374238603</v>
      </c>
      <c r="AF12" t="n">
        <v>1.986681650803052e-06</v>
      </c>
      <c r="AG12" t="n">
        <v>15</v>
      </c>
      <c r="AH12" t="n">
        <v>539969.6417118537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2.6258</v>
      </c>
      <c r="E13" t="n">
        <v>38.08</v>
      </c>
      <c r="F13" t="n">
        <v>35.39</v>
      </c>
      <c r="G13" t="n">
        <v>96.52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314.44</v>
      </c>
      <c r="Q13" t="n">
        <v>1231.54</v>
      </c>
      <c r="R13" t="n">
        <v>116.07</v>
      </c>
      <c r="S13" t="n">
        <v>94.92</v>
      </c>
      <c r="T13" t="n">
        <v>9718.25</v>
      </c>
      <c r="U13" t="n">
        <v>0.82</v>
      </c>
      <c r="V13" t="n">
        <v>0.86</v>
      </c>
      <c r="W13" t="n">
        <v>20.7</v>
      </c>
      <c r="X13" t="n">
        <v>0.61</v>
      </c>
      <c r="Y13" t="n">
        <v>4</v>
      </c>
      <c r="Z13" t="n">
        <v>10</v>
      </c>
      <c r="AA13" t="n">
        <v>438.2566290677258</v>
      </c>
      <c r="AB13" t="n">
        <v>599.6420544083761</v>
      </c>
      <c r="AC13" t="n">
        <v>542.413058338549</v>
      </c>
      <c r="AD13" t="n">
        <v>438256.6290677259</v>
      </c>
      <c r="AE13" t="n">
        <v>599642.0544083761</v>
      </c>
      <c r="AF13" t="n">
        <v>1.986605993632146e-06</v>
      </c>
      <c r="AG13" t="n">
        <v>15</v>
      </c>
      <c r="AH13" t="n">
        <v>542413.058338549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