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xVal>
          <yVal>
            <numRef>
              <f>gráficos!$B$7:$B$413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  <c r="AA2" t="n">
        <v>409.7392359247246</v>
      </c>
      <c r="AB2" t="n">
        <v>560.6232990115285</v>
      </c>
      <c r="AC2" t="n">
        <v>507.1181981936095</v>
      </c>
      <c r="AD2" t="n">
        <v>409739.2359247246</v>
      </c>
      <c r="AE2" t="n">
        <v>560623.2990115285</v>
      </c>
      <c r="AF2" t="n">
        <v>2.035895222477483e-06</v>
      </c>
      <c r="AG2" t="n">
        <v>11</v>
      </c>
      <c r="AH2" t="n">
        <v>507118.1981936095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  <c r="AA3" t="n">
        <v>334.9987505225525</v>
      </c>
      <c r="AB3" t="n">
        <v>458.3600695667739</v>
      </c>
      <c r="AC3" t="n">
        <v>414.6148278397182</v>
      </c>
      <c r="AD3" t="n">
        <v>334998.7505225525</v>
      </c>
      <c r="AE3" t="n">
        <v>458360.0695667739</v>
      </c>
      <c r="AF3" t="n">
        <v>2.333410599879193e-06</v>
      </c>
      <c r="AG3" t="n">
        <v>10</v>
      </c>
      <c r="AH3" t="n">
        <v>414614.8278397182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  <c r="AA4" t="n">
        <v>291.6544884653055</v>
      </c>
      <c r="AB4" t="n">
        <v>399.0545380061639</v>
      </c>
      <c r="AC4" t="n">
        <v>360.9693329754165</v>
      </c>
      <c r="AD4" t="n">
        <v>291654.4884653055</v>
      </c>
      <c r="AE4" t="n">
        <v>399054.5380061639</v>
      </c>
      <c r="AF4" t="n">
        <v>2.543763844674113e-06</v>
      </c>
      <c r="AG4" t="n">
        <v>9</v>
      </c>
      <c r="AH4" t="n">
        <v>360969.3329754165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  <c r="AA5" t="n">
        <v>260.3415788621672</v>
      </c>
      <c r="AB5" t="n">
        <v>356.2108336590747</v>
      </c>
      <c r="AC5" t="n">
        <v>322.2145716396968</v>
      </c>
      <c r="AD5" t="n">
        <v>260341.5788621673</v>
      </c>
      <c r="AE5" t="n">
        <v>356210.8336590747</v>
      </c>
      <c r="AF5" t="n">
        <v>2.707478349029388e-06</v>
      </c>
      <c r="AG5" t="n">
        <v>8</v>
      </c>
      <c r="AH5" t="n">
        <v>322214.5716396968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  <c r="AA6" t="n">
        <v>245.5351060605538</v>
      </c>
      <c r="AB6" t="n">
        <v>335.9519643562704</v>
      </c>
      <c r="AC6" t="n">
        <v>303.8891803897513</v>
      </c>
      <c r="AD6" t="n">
        <v>245535.1060605538</v>
      </c>
      <c r="AE6" t="n">
        <v>335951.9643562704</v>
      </c>
      <c r="AF6" t="n">
        <v>2.827280232054445e-06</v>
      </c>
      <c r="AG6" t="n">
        <v>8</v>
      </c>
      <c r="AH6" t="n">
        <v>303889.1803897513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  <c r="AA7" t="n">
        <v>232.7582050352836</v>
      </c>
      <c r="AB7" t="n">
        <v>318.4700446964135</v>
      </c>
      <c r="AC7" t="n">
        <v>288.0757106061973</v>
      </c>
      <c r="AD7" t="n">
        <v>232758.2050352836</v>
      </c>
      <c r="AE7" t="n">
        <v>318470.0446964136</v>
      </c>
      <c r="AF7" t="n">
        <v>2.937209143169689e-06</v>
      </c>
      <c r="AG7" t="n">
        <v>8</v>
      </c>
      <c r="AH7" t="n">
        <v>288075.7106061973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  <c r="AA8" t="n">
        <v>223.4558432999185</v>
      </c>
      <c r="AB8" t="n">
        <v>305.7421429788575</v>
      </c>
      <c r="AC8" t="n">
        <v>276.5625419648385</v>
      </c>
      <c r="AD8" t="n">
        <v>223455.8432999185</v>
      </c>
      <c r="AE8" t="n">
        <v>305742.1429788576</v>
      </c>
      <c r="AF8" t="n">
        <v>3.020466294349464e-06</v>
      </c>
      <c r="AG8" t="n">
        <v>8</v>
      </c>
      <c r="AH8" t="n">
        <v>276562.5419648386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207.1282427243225</v>
      </c>
      <c r="AB9" t="n">
        <v>283.4019995484388</v>
      </c>
      <c r="AC9" t="n">
        <v>256.3545104688236</v>
      </c>
      <c r="AD9" t="n">
        <v>207128.2427243225</v>
      </c>
      <c r="AE9" t="n">
        <v>283401.9995484388</v>
      </c>
      <c r="AF9" t="n">
        <v>3.091861143458493e-06</v>
      </c>
      <c r="AG9" t="n">
        <v>7</v>
      </c>
      <c r="AH9" t="n">
        <v>256354.5104688236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  <c r="AA10" t="n">
        <v>197.330634683606</v>
      </c>
      <c r="AB10" t="n">
        <v>269.9964799871764</v>
      </c>
      <c r="AC10" t="n">
        <v>244.2283948797189</v>
      </c>
      <c r="AD10" t="n">
        <v>197330.634683606</v>
      </c>
      <c r="AE10" t="n">
        <v>269996.4799871764</v>
      </c>
      <c r="AF10" t="n">
        <v>3.180349496172573e-06</v>
      </c>
      <c r="AG10" t="n">
        <v>7</v>
      </c>
      <c r="AH10" t="n">
        <v>244228.3948797189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  <c r="AA11" t="n">
        <v>199.1199927344491</v>
      </c>
      <c r="AB11" t="n">
        <v>272.4447586132445</v>
      </c>
      <c r="AC11" t="n">
        <v>246.4430132298965</v>
      </c>
      <c r="AD11" t="n">
        <v>199119.992734449</v>
      </c>
      <c r="AE11" t="n">
        <v>272444.7586132445</v>
      </c>
      <c r="AF11" t="n">
        <v>3.159866763404452e-06</v>
      </c>
      <c r="AG11" t="n">
        <v>7</v>
      </c>
      <c r="AH11" t="n">
        <v>246443.0132298965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  <c r="AA12" t="n">
        <v>191.8014736999758</v>
      </c>
      <c r="AB12" t="n">
        <v>262.4312380000105</v>
      </c>
      <c r="AC12" t="n">
        <v>237.3851689699219</v>
      </c>
      <c r="AD12" t="n">
        <v>191801.4736999758</v>
      </c>
      <c r="AE12" t="n">
        <v>262431.2380000105</v>
      </c>
      <c r="AF12" t="n">
        <v>3.223893723028545e-06</v>
      </c>
      <c r="AG12" t="n">
        <v>7</v>
      </c>
      <c r="AH12" t="n">
        <v>237385.1689699219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  <c r="AA13" t="n">
        <v>186.7561686473738</v>
      </c>
      <c r="AB13" t="n">
        <v>255.5280290438941</v>
      </c>
      <c r="AC13" t="n">
        <v>231.1407925878605</v>
      </c>
      <c r="AD13" t="n">
        <v>186756.1686473738</v>
      </c>
      <c r="AE13" t="n">
        <v>255528.0290438941</v>
      </c>
      <c r="AF13" t="n">
        <v>3.266332766461775e-06</v>
      </c>
      <c r="AG13" t="n">
        <v>7</v>
      </c>
      <c r="AH13" t="n">
        <v>231140.7925878605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  <c r="AA14" t="n">
        <v>181.4043231424853</v>
      </c>
      <c r="AB14" t="n">
        <v>248.2053979173492</v>
      </c>
      <c r="AC14" t="n">
        <v>224.5170230986534</v>
      </c>
      <c r="AD14" t="n">
        <v>181404.3231424853</v>
      </c>
      <c r="AE14" t="n">
        <v>248205.3979173492</v>
      </c>
      <c r="AF14" t="n">
        <v>3.309803314422897e-06</v>
      </c>
      <c r="AG14" t="n">
        <v>7</v>
      </c>
      <c r="AH14" t="n">
        <v>224517.0230986534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  <c r="AA15" t="n">
        <v>177.3366361537829</v>
      </c>
      <c r="AB15" t="n">
        <v>242.6398091257246</v>
      </c>
      <c r="AC15" t="n">
        <v>219.4826062899467</v>
      </c>
      <c r="AD15" t="n">
        <v>177336.6361537829</v>
      </c>
      <c r="AE15" t="n">
        <v>242639.8091257246</v>
      </c>
      <c r="AF15" t="n">
        <v>3.341190523628723e-06</v>
      </c>
      <c r="AG15" t="n">
        <v>7</v>
      </c>
      <c r="AH15" t="n">
        <v>219482.6062899467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  <c r="AA16" t="n">
        <v>173.9056601128667</v>
      </c>
      <c r="AB16" t="n">
        <v>237.9453963425653</v>
      </c>
      <c r="AC16" t="n">
        <v>215.2362216741609</v>
      </c>
      <c r="AD16" t="n">
        <v>173905.6601128667</v>
      </c>
      <c r="AE16" t="n">
        <v>237945.3963425652</v>
      </c>
      <c r="AF16" t="n">
        <v>3.359462889551364e-06</v>
      </c>
      <c r="AG16" t="n">
        <v>7</v>
      </c>
      <c r="AH16" t="n">
        <v>215236.2216741609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  <c r="AA17" t="n">
        <v>172.7242229886823</v>
      </c>
      <c r="AB17" t="n">
        <v>236.3289019479296</v>
      </c>
      <c r="AC17" t="n">
        <v>213.7740032357846</v>
      </c>
      <c r="AD17" t="n">
        <v>172724.2229886823</v>
      </c>
      <c r="AE17" t="n">
        <v>236328.9019479296</v>
      </c>
      <c r="AF17" t="n">
        <v>3.362852118714434e-06</v>
      </c>
      <c r="AG17" t="n">
        <v>7</v>
      </c>
      <c r="AH17" t="n">
        <v>213774.0032357846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  <c r="AA18" t="n">
        <v>172.8725601313623</v>
      </c>
      <c r="AB18" t="n">
        <v>236.5318633707171</v>
      </c>
      <c r="AC18" t="n">
        <v>213.9575943052395</v>
      </c>
      <c r="AD18" t="n">
        <v>172872.5601313623</v>
      </c>
      <c r="AE18" t="n">
        <v>236531.8633707171</v>
      </c>
      <c r="AF18" t="n">
        <v>3.361894293081393e-06</v>
      </c>
      <c r="AG18" t="n">
        <v>7</v>
      </c>
      <c r="AH18" t="n">
        <v>213957.5943052395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1.8997</v>
      </c>
      <c r="E2" t="n">
        <v>52.64</v>
      </c>
      <c r="F2" t="n">
        <v>28.75</v>
      </c>
      <c r="G2" t="n">
        <v>4.59</v>
      </c>
      <c r="H2" t="n">
        <v>0.06</v>
      </c>
      <c r="I2" t="n">
        <v>376</v>
      </c>
      <c r="J2" t="n">
        <v>296.65</v>
      </c>
      <c r="K2" t="n">
        <v>61.82</v>
      </c>
      <c r="L2" t="n">
        <v>1</v>
      </c>
      <c r="M2" t="n">
        <v>374</v>
      </c>
      <c r="N2" t="n">
        <v>83.83</v>
      </c>
      <c r="O2" t="n">
        <v>36821.52</v>
      </c>
      <c r="P2" t="n">
        <v>515.9</v>
      </c>
      <c r="Q2" t="n">
        <v>2926.3</v>
      </c>
      <c r="R2" t="n">
        <v>436.83</v>
      </c>
      <c r="S2" t="n">
        <v>60.56</v>
      </c>
      <c r="T2" t="n">
        <v>186538.44</v>
      </c>
      <c r="U2" t="n">
        <v>0.14</v>
      </c>
      <c r="V2" t="n">
        <v>0.6</v>
      </c>
      <c r="W2" t="n">
        <v>0.77</v>
      </c>
      <c r="X2" t="n">
        <v>11.46</v>
      </c>
      <c r="Y2" t="n">
        <v>1</v>
      </c>
      <c r="Z2" t="n">
        <v>10</v>
      </c>
      <c r="AA2" t="n">
        <v>851.8169641168146</v>
      </c>
      <c r="AB2" t="n">
        <v>1165.493549816854</v>
      </c>
      <c r="AC2" t="n">
        <v>1054.260481202804</v>
      </c>
      <c r="AD2" t="n">
        <v>851816.9641168145</v>
      </c>
      <c r="AE2" t="n">
        <v>1165493.549816854</v>
      </c>
      <c r="AF2" t="n">
        <v>1.365603993172124e-06</v>
      </c>
      <c r="AG2" t="n">
        <v>16</v>
      </c>
      <c r="AH2" t="n">
        <v>1054260.481202804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2.3602</v>
      </c>
      <c r="E3" t="n">
        <v>42.37</v>
      </c>
      <c r="F3" t="n">
        <v>24.98</v>
      </c>
      <c r="G3" t="n">
        <v>5.79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445.33</v>
      </c>
      <c r="Q3" t="n">
        <v>2925.62</v>
      </c>
      <c r="R3" t="n">
        <v>312.92</v>
      </c>
      <c r="S3" t="n">
        <v>60.56</v>
      </c>
      <c r="T3" t="n">
        <v>125167.57</v>
      </c>
      <c r="U3" t="n">
        <v>0.19</v>
      </c>
      <c r="V3" t="n">
        <v>0.6899999999999999</v>
      </c>
      <c r="W3" t="n">
        <v>0.57</v>
      </c>
      <c r="X3" t="n">
        <v>7.7</v>
      </c>
      <c r="Y3" t="n">
        <v>1</v>
      </c>
      <c r="Z3" t="n">
        <v>10</v>
      </c>
      <c r="AA3" t="n">
        <v>609.075488361857</v>
      </c>
      <c r="AB3" t="n">
        <v>833.3639536908142</v>
      </c>
      <c r="AC3" t="n">
        <v>753.8288675842174</v>
      </c>
      <c r="AD3" t="n">
        <v>609075.488361857</v>
      </c>
      <c r="AE3" t="n">
        <v>833363.9536908142</v>
      </c>
      <c r="AF3" t="n">
        <v>1.69663554492017e-06</v>
      </c>
      <c r="AG3" t="n">
        <v>13</v>
      </c>
      <c r="AH3" t="n">
        <v>753828.8675842173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2.6956</v>
      </c>
      <c r="E4" t="n">
        <v>37.1</v>
      </c>
      <c r="F4" t="n">
        <v>23.1</v>
      </c>
      <c r="G4" t="n">
        <v>7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409.18</v>
      </c>
      <c r="Q4" t="n">
        <v>2925.06</v>
      </c>
      <c r="R4" t="n">
        <v>250.76</v>
      </c>
      <c r="S4" t="n">
        <v>60.56</v>
      </c>
      <c r="T4" t="n">
        <v>94397.31</v>
      </c>
      <c r="U4" t="n">
        <v>0.24</v>
      </c>
      <c r="V4" t="n">
        <v>0.74</v>
      </c>
      <c r="W4" t="n">
        <v>0.48</v>
      </c>
      <c r="X4" t="n">
        <v>5.82</v>
      </c>
      <c r="Y4" t="n">
        <v>1</v>
      </c>
      <c r="Z4" t="n">
        <v>10</v>
      </c>
      <c r="AA4" t="n">
        <v>495.2384018244804</v>
      </c>
      <c r="AB4" t="n">
        <v>677.6070297525625</v>
      </c>
      <c r="AC4" t="n">
        <v>612.9371658604164</v>
      </c>
      <c r="AD4" t="n">
        <v>495238.4018244804</v>
      </c>
      <c r="AE4" t="n">
        <v>677607.0297525625</v>
      </c>
      <c r="AF4" t="n">
        <v>1.937738655574447e-06</v>
      </c>
      <c r="AG4" t="n">
        <v>11</v>
      </c>
      <c r="AH4" t="n">
        <v>612937.1658604164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2.9474</v>
      </c>
      <c r="E5" t="n">
        <v>33.93</v>
      </c>
      <c r="F5" t="n">
        <v>21.99</v>
      </c>
      <c r="G5" t="n">
        <v>8.19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387.11</v>
      </c>
      <c r="Q5" t="n">
        <v>2924.97</v>
      </c>
      <c r="R5" t="n">
        <v>214.25</v>
      </c>
      <c r="S5" t="n">
        <v>60.56</v>
      </c>
      <c r="T5" t="n">
        <v>76323.42999999999</v>
      </c>
      <c r="U5" t="n">
        <v>0.28</v>
      </c>
      <c r="V5" t="n">
        <v>0.78</v>
      </c>
      <c r="W5" t="n">
        <v>0.43</v>
      </c>
      <c r="X5" t="n">
        <v>4.71</v>
      </c>
      <c r="Y5" t="n">
        <v>1</v>
      </c>
      <c r="Z5" t="n">
        <v>10</v>
      </c>
      <c r="AA5" t="n">
        <v>433.0982329557669</v>
      </c>
      <c r="AB5" t="n">
        <v>592.5841092756186</v>
      </c>
      <c r="AC5" t="n">
        <v>536.0287135833739</v>
      </c>
      <c r="AD5" t="n">
        <v>433098.232955767</v>
      </c>
      <c r="AE5" t="n">
        <v>592584.1092756187</v>
      </c>
      <c r="AF5" t="n">
        <v>2.118745701676853e-06</v>
      </c>
      <c r="AG5" t="n">
        <v>10</v>
      </c>
      <c r="AH5" t="n">
        <v>536028.7135833739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3.1565</v>
      </c>
      <c r="E6" t="n">
        <v>31.68</v>
      </c>
      <c r="F6" t="n">
        <v>21.18</v>
      </c>
      <c r="G6" t="n">
        <v>9.41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370.58</v>
      </c>
      <c r="Q6" t="n">
        <v>2925.13</v>
      </c>
      <c r="R6" t="n">
        <v>188.19</v>
      </c>
      <c r="S6" t="n">
        <v>60.56</v>
      </c>
      <c r="T6" t="n">
        <v>63423.86</v>
      </c>
      <c r="U6" t="n">
        <v>0.32</v>
      </c>
      <c r="V6" t="n">
        <v>0.8100000000000001</v>
      </c>
      <c r="W6" t="n">
        <v>0.38</v>
      </c>
      <c r="X6" t="n">
        <v>3.9</v>
      </c>
      <c r="Y6" t="n">
        <v>1</v>
      </c>
      <c r="Z6" t="n">
        <v>10</v>
      </c>
      <c r="AA6" t="n">
        <v>396.7653318308078</v>
      </c>
      <c r="AB6" t="n">
        <v>542.8718310619787</v>
      </c>
      <c r="AC6" t="n">
        <v>491.060905430823</v>
      </c>
      <c r="AD6" t="n">
        <v>396765.3318308078</v>
      </c>
      <c r="AE6" t="n">
        <v>542871.8310619787</v>
      </c>
      <c r="AF6" t="n">
        <v>2.26905774830121e-06</v>
      </c>
      <c r="AG6" t="n">
        <v>10</v>
      </c>
      <c r="AH6" t="n">
        <v>491060.905430823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3.3278</v>
      </c>
      <c r="E7" t="n">
        <v>30.05</v>
      </c>
      <c r="F7" t="n">
        <v>20.61</v>
      </c>
      <c r="G7" t="n">
        <v>10.66</v>
      </c>
      <c r="H7" t="n">
        <v>0.13</v>
      </c>
      <c r="I7" t="n">
        <v>116</v>
      </c>
      <c r="J7" t="n">
        <v>299.26</v>
      </c>
      <c r="K7" t="n">
        <v>61.82</v>
      </c>
      <c r="L7" t="n">
        <v>2.25</v>
      </c>
      <c r="M7" t="n">
        <v>114</v>
      </c>
      <c r="N7" t="n">
        <v>85.19</v>
      </c>
      <c r="O7" t="n">
        <v>37143.54</v>
      </c>
      <c r="P7" t="n">
        <v>358.24</v>
      </c>
      <c r="Q7" t="n">
        <v>2925.31</v>
      </c>
      <c r="R7" t="n">
        <v>169.16</v>
      </c>
      <c r="S7" t="n">
        <v>60.56</v>
      </c>
      <c r="T7" t="n">
        <v>54003.15</v>
      </c>
      <c r="U7" t="n">
        <v>0.36</v>
      </c>
      <c r="V7" t="n">
        <v>0.84</v>
      </c>
      <c r="W7" t="n">
        <v>0.35</v>
      </c>
      <c r="X7" t="n">
        <v>3.33</v>
      </c>
      <c r="Y7" t="n">
        <v>1</v>
      </c>
      <c r="Z7" t="n">
        <v>10</v>
      </c>
      <c r="AA7" t="n">
        <v>362.5842391096248</v>
      </c>
      <c r="AB7" t="n">
        <v>496.1037520374718</v>
      </c>
      <c r="AC7" t="n">
        <v>448.7563062290039</v>
      </c>
      <c r="AD7" t="n">
        <v>362584.2391096248</v>
      </c>
      <c r="AE7" t="n">
        <v>496103.7520374719</v>
      </c>
      <c r="AF7" t="n">
        <v>2.392197172436803e-06</v>
      </c>
      <c r="AG7" t="n">
        <v>9</v>
      </c>
      <c r="AH7" t="n">
        <v>448756.3062290039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3.4654</v>
      </c>
      <c r="E8" t="n">
        <v>28.86</v>
      </c>
      <c r="F8" t="n">
        <v>20.19</v>
      </c>
      <c r="G8" t="n">
        <v>11.88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348.99</v>
      </c>
      <c r="Q8" t="n">
        <v>2924.89</v>
      </c>
      <c r="R8" t="n">
        <v>155.69</v>
      </c>
      <c r="S8" t="n">
        <v>60.56</v>
      </c>
      <c r="T8" t="n">
        <v>47338.41</v>
      </c>
      <c r="U8" t="n">
        <v>0.39</v>
      </c>
      <c r="V8" t="n">
        <v>0.85</v>
      </c>
      <c r="W8" t="n">
        <v>0.33</v>
      </c>
      <c r="X8" t="n">
        <v>2.91</v>
      </c>
      <c r="Y8" t="n">
        <v>1</v>
      </c>
      <c r="Z8" t="n">
        <v>10</v>
      </c>
      <c r="AA8" t="n">
        <v>344.5071456769455</v>
      </c>
      <c r="AB8" t="n">
        <v>471.3698752978028</v>
      </c>
      <c r="AC8" t="n">
        <v>426.3829959711549</v>
      </c>
      <c r="AD8" t="n">
        <v>344507.1456769455</v>
      </c>
      <c r="AE8" t="n">
        <v>471369.8752978028</v>
      </c>
      <c r="AF8" t="n">
        <v>2.491111269115481e-06</v>
      </c>
      <c r="AG8" t="n">
        <v>9</v>
      </c>
      <c r="AH8" t="n">
        <v>426382.9959711549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3.5924</v>
      </c>
      <c r="E9" t="n">
        <v>27.84</v>
      </c>
      <c r="F9" t="n">
        <v>19.84</v>
      </c>
      <c r="G9" t="n">
        <v>13.23</v>
      </c>
      <c r="H9" t="n">
        <v>0.16</v>
      </c>
      <c r="I9" t="n">
        <v>90</v>
      </c>
      <c r="J9" t="n">
        <v>300.32</v>
      </c>
      <c r="K9" t="n">
        <v>61.82</v>
      </c>
      <c r="L9" t="n">
        <v>2.75</v>
      </c>
      <c r="M9" t="n">
        <v>88</v>
      </c>
      <c r="N9" t="n">
        <v>85.73999999999999</v>
      </c>
      <c r="O9" t="n">
        <v>37273.29</v>
      </c>
      <c r="P9" t="n">
        <v>340.48</v>
      </c>
      <c r="Q9" t="n">
        <v>2924.89</v>
      </c>
      <c r="R9" t="n">
        <v>144.04</v>
      </c>
      <c r="S9" t="n">
        <v>60.56</v>
      </c>
      <c r="T9" t="n">
        <v>41573.27</v>
      </c>
      <c r="U9" t="n">
        <v>0.42</v>
      </c>
      <c r="V9" t="n">
        <v>0.87</v>
      </c>
      <c r="W9" t="n">
        <v>0.31</v>
      </c>
      <c r="X9" t="n">
        <v>2.56</v>
      </c>
      <c r="Y9" t="n">
        <v>1</v>
      </c>
      <c r="Z9" t="n">
        <v>10</v>
      </c>
      <c r="AA9" t="n">
        <v>329.1066063556182</v>
      </c>
      <c r="AB9" t="n">
        <v>450.2981779745195</v>
      </c>
      <c r="AC9" t="n">
        <v>407.3223518660927</v>
      </c>
      <c r="AD9" t="n">
        <v>329106.6063556182</v>
      </c>
      <c r="AE9" t="n">
        <v>450298.1779745195</v>
      </c>
      <c r="AF9" t="n">
        <v>2.582405529858155e-06</v>
      </c>
      <c r="AG9" t="n">
        <v>9</v>
      </c>
      <c r="AH9" t="n">
        <v>407322.3518660927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3.6969</v>
      </c>
      <c r="E10" t="n">
        <v>27.05</v>
      </c>
      <c r="F10" t="n">
        <v>19.55</v>
      </c>
      <c r="G10" t="n">
        <v>14.48</v>
      </c>
      <c r="H10" t="n">
        <v>0.18</v>
      </c>
      <c r="I10" t="n">
        <v>81</v>
      </c>
      <c r="J10" t="n">
        <v>300.84</v>
      </c>
      <c r="K10" t="n">
        <v>61.82</v>
      </c>
      <c r="L10" t="n">
        <v>3</v>
      </c>
      <c r="M10" t="n">
        <v>79</v>
      </c>
      <c r="N10" t="n">
        <v>86.02</v>
      </c>
      <c r="O10" t="n">
        <v>37338.27</v>
      </c>
      <c r="P10" t="n">
        <v>333.35</v>
      </c>
      <c r="Q10" t="n">
        <v>2924.74</v>
      </c>
      <c r="R10" t="n">
        <v>134.63</v>
      </c>
      <c r="S10" t="n">
        <v>60.56</v>
      </c>
      <c r="T10" t="n">
        <v>36915.64</v>
      </c>
      <c r="U10" t="n">
        <v>0.45</v>
      </c>
      <c r="V10" t="n">
        <v>0.88</v>
      </c>
      <c r="W10" t="n">
        <v>0.29</v>
      </c>
      <c r="X10" t="n">
        <v>2.27</v>
      </c>
      <c r="Y10" t="n">
        <v>1</v>
      </c>
      <c r="Z10" t="n">
        <v>10</v>
      </c>
      <c r="AA10" t="n">
        <v>308.3522236879421</v>
      </c>
      <c r="AB10" t="n">
        <v>421.9011159898629</v>
      </c>
      <c r="AC10" t="n">
        <v>381.635465621725</v>
      </c>
      <c r="AD10" t="n">
        <v>308352.2236879421</v>
      </c>
      <c r="AE10" t="n">
        <v>421901.1159898629</v>
      </c>
      <c r="AF10" t="n">
        <v>2.657525610547995e-06</v>
      </c>
      <c r="AG10" t="n">
        <v>8</v>
      </c>
      <c r="AH10" t="n">
        <v>381635.465621725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3.7777</v>
      </c>
      <c r="E11" t="n">
        <v>26.47</v>
      </c>
      <c r="F11" t="n">
        <v>19.36</v>
      </c>
      <c r="G11" t="n">
        <v>15.7</v>
      </c>
      <c r="H11" t="n">
        <v>0.19</v>
      </c>
      <c r="I11" t="n">
        <v>74</v>
      </c>
      <c r="J11" t="n">
        <v>301.37</v>
      </c>
      <c r="K11" t="n">
        <v>61.82</v>
      </c>
      <c r="L11" t="n">
        <v>3.25</v>
      </c>
      <c r="M11" t="n">
        <v>72</v>
      </c>
      <c r="N11" t="n">
        <v>86.3</v>
      </c>
      <c r="O11" t="n">
        <v>37403.38</v>
      </c>
      <c r="P11" t="n">
        <v>328.17</v>
      </c>
      <c r="Q11" t="n">
        <v>2924.67</v>
      </c>
      <c r="R11" t="n">
        <v>128.3</v>
      </c>
      <c r="S11" t="n">
        <v>60.56</v>
      </c>
      <c r="T11" t="n">
        <v>33784.05</v>
      </c>
      <c r="U11" t="n">
        <v>0.47</v>
      </c>
      <c r="V11" t="n">
        <v>0.89</v>
      </c>
      <c r="W11" t="n">
        <v>0.29</v>
      </c>
      <c r="X11" t="n">
        <v>2.08</v>
      </c>
      <c r="Y11" t="n">
        <v>1</v>
      </c>
      <c r="Z11" t="n">
        <v>10</v>
      </c>
      <c r="AA11" t="n">
        <v>299.8001765909959</v>
      </c>
      <c r="AB11" t="n">
        <v>410.1998278621309</v>
      </c>
      <c r="AC11" t="n">
        <v>371.0509320100427</v>
      </c>
      <c r="AD11" t="n">
        <v>299800.1765909959</v>
      </c>
      <c r="AE11" t="n">
        <v>410199.8278621309</v>
      </c>
      <c r="AF11" t="n">
        <v>2.715608888248846e-06</v>
      </c>
      <c r="AG11" t="n">
        <v>8</v>
      </c>
      <c r="AH11" t="n">
        <v>371050.9320100427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19.14</v>
      </c>
      <c r="G12" t="n">
        <v>17.14</v>
      </c>
      <c r="H12" t="n">
        <v>0.21</v>
      </c>
      <c r="I12" t="n">
        <v>67</v>
      </c>
      <c r="J12" t="n">
        <v>301.9</v>
      </c>
      <c r="K12" t="n">
        <v>61.82</v>
      </c>
      <c r="L12" t="n">
        <v>3.5</v>
      </c>
      <c r="M12" t="n">
        <v>65</v>
      </c>
      <c r="N12" t="n">
        <v>86.58</v>
      </c>
      <c r="O12" t="n">
        <v>37468.6</v>
      </c>
      <c r="P12" t="n">
        <v>321.83</v>
      </c>
      <c r="Q12" t="n">
        <v>2924.68</v>
      </c>
      <c r="R12" t="n">
        <v>121.16</v>
      </c>
      <c r="S12" t="n">
        <v>60.56</v>
      </c>
      <c r="T12" t="n">
        <v>30250.06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290.3704786981888</v>
      </c>
      <c r="AB12" t="n">
        <v>397.2976991962817</v>
      </c>
      <c r="AC12" t="n">
        <v>359.3801643958108</v>
      </c>
      <c r="AD12" t="n">
        <v>290370.4786981888</v>
      </c>
      <c r="AE12" t="n">
        <v>397297.6991962817</v>
      </c>
      <c r="AF12" t="n">
        <v>2.779802411747436e-06</v>
      </c>
      <c r="AG12" t="n">
        <v>8</v>
      </c>
      <c r="AH12" t="n">
        <v>359380.1643958108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3.9347</v>
      </c>
      <c r="E13" t="n">
        <v>25.42</v>
      </c>
      <c r="F13" t="n">
        <v>18.97</v>
      </c>
      <c r="G13" t="n">
        <v>18.36</v>
      </c>
      <c r="H13" t="n">
        <v>0.22</v>
      </c>
      <c r="I13" t="n">
        <v>62</v>
      </c>
      <c r="J13" t="n">
        <v>302.43</v>
      </c>
      <c r="K13" t="n">
        <v>61.82</v>
      </c>
      <c r="L13" t="n">
        <v>3.75</v>
      </c>
      <c r="M13" t="n">
        <v>60</v>
      </c>
      <c r="N13" t="n">
        <v>86.86</v>
      </c>
      <c r="O13" t="n">
        <v>37533.94</v>
      </c>
      <c r="P13" t="n">
        <v>316.96</v>
      </c>
      <c r="Q13" t="n">
        <v>2924.63</v>
      </c>
      <c r="R13" t="n">
        <v>115.79</v>
      </c>
      <c r="S13" t="n">
        <v>60.56</v>
      </c>
      <c r="T13" t="n">
        <v>27589.14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283.4649925970552</v>
      </c>
      <c r="AB13" t="n">
        <v>387.8493084641649</v>
      </c>
      <c r="AC13" t="n">
        <v>350.8335148142676</v>
      </c>
      <c r="AD13" t="n">
        <v>283464.9925970552</v>
      </c>
      <c r="AE13" t="n">
        <v>387849.308464165</v>
      </c>
      <c r="AF13" t="n">
        <v>2.828468722395302e-06</v>
      </c>
      <c r="AG13" t="n">
        <v>8</v>
      </c>
      <c r="AH13" t="n">
        <v>350833.5148142676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4.0069</v>
      </c>
      <c r="E14" t="n">
        <v>24.96</v>
      </c>
      <c r="F14" t="n">
        <v>18.79</v>
      </c>
      <c r="G14" t="n">
        <v>19.78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311.57</v>
      </c>
      <c r="Q14" t="n">
        <v>2924.48</v>
      </c>
      <c r="R14" t="n">
        <v>109.66</v>
      </c>
      <c r="S14" t="n">
        <v>60.56</v>
      </c>
      <c r="T14" t="n">
        <v>24551.94</v>
      </c>
      <c r="U14" t="n">
        <v>0.55</v>
      </c>
      <c r="V14" t="n">
        <v>0.92</v>
      </c>
      <c r="W14" t="n">
        <v>0.26</v>
      </c>
      <c r="X14" t="n">
        <v>1.52</v>
      </c>
      <c r="Y14" t="n">
        <v>1</v>
      </c>
      <c r="Z14" t="n">
        <v>10</v>
      </c>
      <c r="AA14" t="n">
        <v>276.2402775758915</v>
      </c>
      <c r="AB14" t="n">
        <v>377.964134640277</v>
      </c>
      <c r="AC14" t="n">
        <v>341.8917681062028</v>
      </c>
      <c r="AD14" t="n">
        <v>276240.2775758915</v>
      </c>
      <c r="AE14" t="n">
        <v>377964.134640277</v>
      </c>
      <c r="AF14" t="n">
        <v>2.880369869053736e-06</v>
      </c>
      <c r="AG14" t="n">
        <v>8</v>
      </c>
      <c r="AH14" t="n">
        <v>341891.7681062028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4.0871</v>
      </c>
      <c r="E15" t="n">
        <v>24.47</v>
      </c>
      <c r="F15" t="n">
        <v>18.53</v>
      </c>
      <c r="G15" t="n">
        <v>20.97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304.47</v>
      </c>
      <c r="Q15" t="n">
        <v>2924.62</v>
      </c>
      <c r="R15" t="n">
        <v>101.01</v>
      </c>
      <c r="S15" t="n">
        <v>60.56</v>
      </c>
      <c r="T15" t="n">
        <v>20244.59</v>
      </c>
      <c r="U15" t="n">
        <v>0.6</v>
      </c>
      <c r="V15" t="n">
        <v>0.93</v>
      </c>
      <c r="W15" t="n">
        <v>0.23</v>
      </c>
      <c r="X15" t="n">
        <v>1.25</v>
      </c>
      <c r="Y15" t="n">
        <v>1</v>
      </c>
      <c r="Z15" t="n">
        <v>10</v>
      </c>
      <c r="AA15" t="n">
        <v>267.8044341989589</v>
      </c>
      <c r="AB15" t="n">
        <v>366.421841568814</v>
      </c>
      <c r="AC15" t="n">
        <v>331.4510552857702</v>
      </c>
      <c r="AD15" t="n">
        <v>267804.4341989589</v>
      </c>
      <c r="AE15" t="n">
        <v>366421.841568814</v>
      </c>
      <c r="AF15" t="n">
        <v>2.938021835286513e-06</v>
      </c>
      <c r="AG15" t="n">
        <v>8</v>
      </c>
      <c r="AH15" t="n">
        <v>331451.0552857702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4.0252</v>
      </c>
      <c r="E16" t="n">
        <v>24.84</v>
      </c>
      <c r="F16" t="n">
        <v>19.01</v>
      </c>
      <c r="G16" t="n">
        <v>22.37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311.89</v>
      </c>
      <c r="Q16" t="n">
        <v>2924.51</v>
      </c>
      <c r="R16" t="n">
        <v>119.27</v>
      </c>
      <c r="S16" t="n">
        <v>60.56</v>
      </c>
      <c r="T16" t="n">
        <v>29384.36</v>
      </c>
      <c r="U16" t="n">
        <v>0.51</v>
      </c>
      <c r="V16" t="n">
        <v>0.9</v>
      </c>
      <c r="W16" t="n">
        <v>0.21</v>
      </c>
      <c r="X16" t="n">
        <v>1.74</v>
      </c>
      <c r="Y16" t="n">
        <v>1</v>
      </c>
      <c r="Z16" t="n">
        <v>10</v>
      </c>
      <c r="AA16" t="n">
        <v>275.6939999941333</v>
      </c>
      <c r="AB16" t="n">
        <v>377.2166935528493</v>
      </c>
      <c r="AC16" t="n">
        <v>341.2156617471192</v>
      </c>
      <c r="AD16" t="n">
        <v>275693.9999941332</v>
      </c>
      <c r="AE16" t="n">
        <v>377216.6935528493</v>
      </c>
      <c r="AF16" t="n">
        <v>2.893524868830043e-06</v>
      </c>
      <c r="AG16" t="n">
        <v>8</v>
      </c>
      <c r="AH16" t="n">
        <v>341215.6617471192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4.1208</v>
      </c>
      <c r="E17" t="n">
        <v>24.27</v>
      </c>
      <c r="F17" t="n">
        <v>18.66</v>
      </c>
      <c r="G17" t="n">
        <v>23.82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302.99</v>
      </c>
      <c r="Q17" t="n">
        <v>2924.52</v>
      </c>
      <c r="R17" t="n">
        <v>105.93</v>
      </c>
      <c r="S17" t="n">
        <v>60.56</v>
      </c>
      <c r="T17" t="n">
        <v>22736.24</v>
      </c>
      <c r="U17" t="n">
        <v>0.57</v>
      </c>
      <c r="V17" t="n">
        <v>0.92</v>
      </c>
      <c r="W17" t="n">
        <v>0.24</v>
      </c>
      <c r="X17" t="n">
        <v>1.38</v>
      </c>
      <c r="Y17" t="n">
        <v>1</v>
      </c>
      <c r="Z17" t="n">
        <v>10</v>
      </c>
      <c r="AA17" t="n">
        <v>265.4429453522059</v>
      </c>
      <c r="AB17" t="n">
        <v>363.1907483471513</v>
      </c>
      <c r="AC17" t="n">
        <v>328.5283330663153</v>
      </c>
      <c r="AD17" t="n">
        <v>265442.9453522059</v>
      </c>
      <c r="AE17" t="n">
        <v>363190.7483471513</v>
      </c>
      <c r="AF17" t="n">
        <v>2.962247162743427e-06</v>
      </c>
      <c r="AG17" t="n">
        <v>8</v>
      </c>
      <c r="AH17" t="n">
        <v>328528.3330663153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4.1691</v>
      </c>
      <c r="E18" t="n">
        <v>23.99</v>
      </c>
      <c r="F18" t="n">
        <v>18.54</v>
      </c>
      <c r="G18" t="n">
        <v>25.29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299.14</v>
      </c>
      <c r="Q18" t="n">
        <v>2924.5</v>
      </c>
      <c r="R18" t="n">
        <v>101.88</v>
      </c>
      <c r="S18" t="n">
        <v>60.56</v>
      </c>
      <c r="T18" t="n">
        <v>20725.33</v>
      </c>
      <c r="U18" t="n">
        <v>0.59</v>
      </c>
      <c r="V18" t="n">
        <v>0.93</v>
      </c>
      <c r="W18" t="n">
        <v>0.24</v>
      </c>
      <c r="X18" t="n">
        <v>1.27</v>
      </c>
      <c r="Y18" t="n">
        <v>1</v>
      </c>
      <c r="Z18" t="n">
        <v>10</v>
      </c>
      <c r="AA18" t="n">
        <v>252.0748969443344</v>
      </c>
      <c r="AB18" t="n">
        <v>344.899994758666</v>
      </c>
      <c r="AC18" t="n">
        <v>311.9832233291846</v>
      </c>
      <c r="AD18" t="n">
        <v>252074.8969443344</v>
      </c>
      <c r="AE18" t="n">
        <v>344899.994758666</v>
      </c>
      <c r="AF18" t="n">
        <v>2.996967735923516e-06</v>
      </c>
      <c r="AG18" t="n">
        <v>7</v>
      </c>
      <c r="AH18" t="n">
        <v>311983.2233291846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18.49</v>
      </c>
      <c r="G19" t="n">
        <v>26.41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295.64</v>
      </c>
      <c r="Q19" t="n">
        <v>2924.51</v>
      </c>
      <c r="R19" t="n">
        <v>100.11</v>
      </c>
      <c r="S19" t="n">
        <v>60.56</v>
      </c>
      <c r="T19" t="n">
        <v>19849.51</v>
      </c>
      <c r="U19" t="n">
        <v>0.6</v>
      </c>
      <c r="V19" t="n">
        <v>0.93</v>
      </c>
      <c r="W19" t="n">
        <v>0.23</v>
      </c>
      <c r="X19" t="n">
        <v>1.21</v>
      </c>
      <c r="Y19" t="n">
        <v>1</v>
      </c>
      <c r="Z19" t="n">
        <v>10</v>
      </c>
      <c r="AA19" t="n">
        <v>248.6797256627328</v>
      </c>
      <c r="AB19" t="n">
        <v>340.2545716267953</v>
      </c>
      <c r="AC19" t="n">
        <v>307.7811528611259</v>
      </c>
      <c r="AD19" t="n">
        <v>248679.7256627328</v>
      </c>
      <c r="AE19" t="n">
        <v>340254.5716267953</v>
      </c>
      <c r="AF19" t="n">
        <v>3.018317653593259e-06</v>
      </c>
      <c r="AG19" t="n">
        <v>7</v>
      </c>
      <c r="AH19" t="n">
        <v>307781.1528611259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4.2478</v>
      </c>
      <c r="E20" t="n">
        <v>23.54</v>
      </c>
      <c r="F20" t="n">
        <v>18.38</v>
      </c>
      <c r="G20" t="n">
        <v>28.27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291.24</v>
      </c>
      <c r="Q20" t="n">
        <v>2924.55</v>
      </c>
      <c r="R20" t="n">
        <v>96.61</v>
      </c>
      <c r="S20" t="n">
        <v>60.56</v>
      </c>
      <c r="T20" t="n">
        <v>18115.98</v>
      </c>
      <c r="U20" t="n">
        <v>0.63</v>
      </c>
      <c r="V20" t="n">
        <v>0.9399999999999999</v>
      </c>
      <c r="W20" t="n">
        <v>0.23</v>
      </c>
      <c r="X20" t="n">
        <v>1.1</v>
      </c>
      <c r="Y20" t="n">
        <v>1</v>
      </c>
      <c r="Z20" t="n">
        <v>10</v>
      </c>
      <c r="AA20" t="n">
        <v>243.9419909070743</v>
      </c>
      <c r="AB20" t="n">
        <v>333.7721939200006</v>
      </c>
      <c r="AC20" t="n">
        <v>301.9174441845914</v>
      </c>
      <c r="AD20" t="n">
        <v>243941.9909070743</v>
      </c>
      <c r="AE20" t="n">
        <v>333772.1939200006</v>
      </c>
      <c r="AF20" t="n">
        <v>3.053541423486102e-06</v>
      </c>
      <c r="AG20" t="n">
        <v>7</v>
      </c>
      <c r="AH20" t="n">
        <v>301917.4441845914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4.2808</v>
      </c>
      <c r="E21" t="n">
        <v>23.36</v>
      </c>
      <c r="F21" t="n">
        <v>18.31</v>
      </c>
      <c r="G21" t="n">
        <v>29.69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288.04</v>
      </c>
      <c r="Q21" t="n">
        <v>2924.52</v>
      </c>
      <c r="R21" t="n">
        <v>94.31999999999999</v>
      </c>
      <c r="S21" t="n">
        <v>60.56</v>
      </c>
      <c r="T21" t="n">
        <v>16981.27</v>
      </c>
      <c r="U21" t="n">
        <v>0.64</v>
      </c>
      <c r="V21" t="n">
        <v>0.9399999999999999</v>
      </c>
      <c r="W21" t="n">
        <v>0.22</v>
      </c>
      <c r="X21" t="n">
        <v>1.03</v>
      </c>
      <c r="Y21" t="n">
        <v>1</v>
      </c>
      <c r="Z21" t="n">
        <v>10</v>
      </c>
      <c r="AA21" t="n">
        <v>240.6819673160346</v>
      </c>
      <c r="AB21" t="n">
        <v>329.3116858206519</v>
      </c>
      <c r="AC21" t="n">
        <v>297.8826407178808</v>
      </c>
      <c r="AD21" t="n">
        <v>240681.9673160347</v>
      </c>
      <c r="AE21" t="n">
        <v>329311.6858206519</v>
      </c>
      <c r="AF21" t="n">
        <v>3.077263554230262e-06</v>
      </c>
      <c r="AG21" t="n">
        <v>7</v>
      </c>
      <c r="AH21" t="n">
        <v>297882.6407178808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4.3092</v>
      </c>
      <c r="E22" t="n">
        <v>23.21</v>
      </c>
      <c r="F22" t="n">
        <v>18.26</v>
      </c>
      <c r="G22" t="n">
        <v>31.31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284.79</v>
      </c>
      <c r="Q22" t="n">
        <v>2924.37</v>
      </c>
      <c r="R22" t="n">
        <v>92.77</v>
      </c>
      <c r="S22" t="n">
        <v>60.56</v>
      </c>
      <c r="T22" t="n">
        <v>16217.06</v>
      </c>
      <c r="U22" t="n">
        <v>0.65</v>
      </c>
      <c r="V22" t="n">
        <v>0.9399999999999999</v>
      </c>
      <c r="W22" t="n">
        <v>0.22</v>
      </c>
      <c r="X22" t="n">
        <v>0.99</v>
      </c>
      <c r="Y22" t="n">
        <v>1</v>
      </c>
      <c r="Z22" t="n">
        <v>10</v>
      </c>
      <c r="AA22" t="n">
        <v>237.6462252007786</v>
      </c>
      <c r="AB22" t="n">
        <v>325.1580495310708</v>
      </c>
      <c r="AC22" t="n">
        <v>294.1254216461107</v>
      </c>
      <c r="AD22" t="n">
        <v>237646.2252007786</v>
      </c>
      <c r="AE22" t="n">
        <v>325158.0495310708</v>
      </c>
      <c r="AF22" t="n">
        <v>3.097678963719175e-06</v>
      </c>
      <c r="AG22" t="n">
        <v>7</v>
      </c>
      <c r="AH22" t="n">
        <v>294125.4216461107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4.3264</v>
      </c>
      <c r="E23" t="n">
        <v>23.11</v>
      </c>
      <c r="F23" t="n">
        <v>18.23</v>
      </c>
      <c r="G23" t="n">
        <v>32.17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281.64</v>
      </c>
      <c r="Q23" t="n">
        <v>2924.55</v>
      </c>
      <c r="R23" t="n">
        <v>91.63</v>
      </c>
      <c r="S23" t="n">
        <v>60.56</v>
      </c>
      <c r="T23" t="n">
        <v>15649.85</v>
      </c>
      <c r="U23" t="n">
        <v>0.66</v>
      </c>
      <c r="V23" t="n">
        <v>0.9399999999999999</v>
      </c>
      <c r="W23" t="n">
        <v>0.22</v>
      </c>
      <c r="X23" t="n">
        <v>0.95</v>
      </c>
      <c r="Y23" t="n">
        <v>1</v>
      </c>
      <c r="Z23" t="n">
        <v>10</v>
      </c>
      <c r="AA23" t="n">
        <v>235.1666659779091</v>
      </c>
      <c r="AB23" t="n">
        <v>321.7654072119099</v>
      </c>
      <c r="AC23" t="n">
        <v>291.0565683482861</v>
      </c>
      <c r="AD23" t="n">
        <v>235166.6659779091</v>
      </c>
      <c r="AE23" t="n">
        <v>321765.4072119099</v>
      </c>
      <c r="AF23" t="n">
        <v>3.110043225804009e-06</v>
      </c>
      <c r="AG23" t="n">
        <v>7</v>
      </c>
      <c r="AH23" t="n">
        <v>291056.5683482861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4.3627</v>
      </c>
      <c r="E24" t="n">
        <v>22.92</v>
      </c>
      <c r="F24" t="n">
        <v>18.15</v>
      </c>
      <c r="G24" t="n">
        <v>34.02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30</v>
      </c>
      <c r="N24" t="n">
        <v>90</v>
      </c>
      <c r="O24" t="n">
        <v>38260.74</v>
      </c>
      <c r="P24" t="n">
        <v>278.26</v>
      </c>
      <c r="Q24" t="n">
        <v>2924.48</v>
      </c>
      <c r="R24" t="n">
        <v>89.01000000000001</v>
      </c>
      <c r="S24" t="n">
        <v>60.56</v>
      </c>
      <c r="T24" t="n">
        <v>14350.19</v>
      </c>
      <c r="U24" t="n">
        <v>0.68</v>
      </c>
      <c r="V24" t="n">
        <v>0.95</v>
      </c>
      <c r="W24" t="n">
        <v>0.21</v>
      </c>
      <c r="X24" t="n">
        <v>0.87</v>
      </c>
      <c r="Y24" t="n">
        <v>1</v>
      </c>
      <c r="Z24" t="n">
        <v>10</v>
      </c>
      <c r="AA24" t="n">
        <v>231.7961874052319</v>
      </c>
      <c r="AB24" t="n">
        <v>317.153769733755</v>
      </c>
      <c r="AC24" t="n">
        <v>286.8850590785709</v>
      </c>
      <c r="AD24" t="n">
        <v>231796.1874052319</v>
      </c>
      <c r="AE24" t="n">
        <v>317153.769733755</v>
      </c>
      <c r="AF24" t="n">
        <v>3.136137569622585e-06</v>
      </c>
      <c r="AG24" t="n">
        <v>7</v>
      </c>
      <c r="AH24" t="n">
        <v>286885.0590785709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4.3781</v>
      </c>
      <c r="E25" t="n">
        <v>22.84</v>
      </c>
      <c r="F25" t="n">
        <v>18.12</v>
      </c>
      <c r="G25" t="n">
        <v>35.07</v>
      </c>
      <c r="H25" t="n">
        <v>0.39</v>
      </c>
      <c r="I25" t="n">
        <v>31</v>
      </c>
      <c r="J25" t="n">
        <v>308.86</v>
      </c>
      <c r="K25" t="n">
        <v>61.82</v>
      </c>
      <c r="L25" t="n">
        <v>6.75</v>
      </c>
      <c r="M25" t="n">
        <v>29</v>
      </c>
      <c r="N25" t="n">
        <v>90.29000000000001</v>
      </c>
      <c r="O25" t="n">
        <v>38327.57</v>
      </c>
      <c r="P25" t="n">
        <v>274.46</v>
      </c>
      <c r="Q25" t="n">
        <v>2924.4</v>
      </c>
      <c r="R25" t="n">
        <v>88.11</v>
      </c>
      <c r="S25" t="n">
        <v>60.56</v>
      </c>
      <c r="T25" t="n">
        <v>13904.5</v>
      </c>
      <c r="U25" t="n">
        <v>0.6899999999999999</v>
      </c>
      <c r="V25" t="n">
        <v>0.95</v>
      </c>
      <c r="W25" t="n">
        <v>0.21</v>
      </c>
      <c r="X25" t="n">
        <v>0.84</v>
      </c>
      <c r="Y25" t="n">
        <v>1</v>
      </c>
      <c r="Z25" t="n">
        <v>10</v>
      </c>
      <c r="AA25" t="n">
        <v>229.0792043699026</v>
      </c>
      <c r="AB25" t="n">
        <v>313.4362736799875</v>
      </c>
      <c r="AC25" t="n">
        <v>283.5223556306353</v>
      </c>
      <c r="AD25" t="n">
        <v>229079.2043699026</v>
      </c>
      <c r="AE25" t="n">
        <v>313436.2736799875</v>
      </c>
      <c r="AF25" t="n">
        <v>3.147207897303193e-06</v>
      </c>
      <c r="AG25" t="n">
        <v>7</v>
      </c>
      <c r="AH25" t="n">
        <v>283522.3556306353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4.4135</v>
      </c>
      <c r="E26" t="n">
        <v>22.66</v>
      </c>
      <c r="F26" t="n">
        <v>18.05</v>
      </c>
      <c r="G26" t="n">
        <v>37.34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27</v>
      </c>
      <c r="N26" t="n">
        <v>90.59</v>
      </c>
      <c r="O26" t="n">
        <v>38394.52</v>
      </c>
      <c r="P26" t="n">
        <v>271.25</v>
      </c>
      <c r="Q26" t="n">
        <v>2924.39</v>
      </c>
      <c r="R26" t="n">
        <v>85.73</v>
      </c>
      <c r="S26" t="n">
        <v>60.56</v>
      </c>
      <c r="T26" t="n">
        <v>12723.47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225.9325348708429</v>
      </c>
      <c r="AB26" t="n">
        <v>309.1308616501153</v>
      </c>
      <c r="AC26" t="n">
        <v>279.627846082209</v>
      </c>
      <c r="AD26" t="n">
        <v>225932.5348708429</v>
      </c>
      <c r="AE26" t="n">
        <v>309130.8616501153</v>
      </c>
      <c r="AF26" t="n">
        <v>3.172655273919655e-06</v>
      </c>
      <c r="AG26" t="n">
        <v>7</v>
      </c>
      <c r="AH26" t="n">
        <v>279627.846082209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4.435</v>
      </c>
      <c r="E27" t="n">
        <v>22.55</v>
      </c>
      <c r="F27" t="n">
        <v>18</v>
      </c>
      <c r="G27" t="n">
        <v>38.56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26</v>
      </c>
      <c r="N27" t="n">
        <v>90.88</v>
      </c>
      <c r="O27" t="n">
        <v>38461.6</v>
      </c>
      <c r="P27" t="n">
        <v>268.21</v>
      </c>
      <c r="Q27" t="n">
        <v>2924.77</v>
      </c>
      <c r="R27" t="n">
        <v>83.66</v>
      </c>
      <c r="S27" t="n">
        <v>60.56</v>
      </c>
      <c r="T27" t="n">
        <v>11694.83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223.4453758490301</v>
      </c>
      <c r="AB27" t="n">
        <v>305.7278209507608</v>
      </c>
      <c r="AC27" t="n">
        <v>276.5495868110022</v>
      </c>
      <c r="AD27" t="n">
        <v>223445.3758490301</v>
      </c>
      <c r="AE27" t="n">
        <v>305727.8209507608</v>
      </c>
      <c r="AF27" t="n">
        <v>3.188110601525699e-06</v>
      </c>
      <c r="AG27" t="n">
        <v>7</v>
      </c>
      <c r="AH27" t="n">
        <v>276549.5868110022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4.478</v>
      </c>
      <c r="E28" t="n">
        <v>22.33</v>
      </c>
      <c r="F28" t="n">
        <v>17.89</v>
      </c>
      <c r="G28" t="n">
        <v>41.28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261.96</v>
      </c>
      <c r="Q28" t="n">
        <v>2924.4</v>
      </c>
      <c r="R28" t="n">
        <v>80.81999999999999</v>
      </c>
      <c r="S28" t="n">
        <v>60.56</v>
      </c>
      <c r="T28" t="n">
        <v>10284.87</v>
      </c>
      <c r="U28" t="n">
        <v>0.75</v>
      </c>
      <c r="V28" t="n">
        <v>0.96</v>
      </c>
      <c r="W28" t="n">
        <v>0.19</v>
      </c>
      <c r="X28" t="n">
        <v>0.61</v>
      </c>
      <c r="Y28" t="n">
        <v>1</v>
      </c>
      <c r="Z28" t="n">
        <v>10</v>
      </c>
      <c r="AA28" t="n">
        <v>218.4430839788772</v>
      </c>
      <c r="AB28" t="n">
        <v>298.8834645284789</v>
      </c>
      <c r="AC28" t="n">
        <v>270.3584461595462</v>
      </c>
      <c r="AD28" t="n">
        <v>218443.0839788772</v>
      </c>
      <c r="AE28" t="n">
        <v>298883.4645284789</v>
      </c>
      <c r="AF28" t="n">
        <v>3.219021256737786e-06</v>
      </c>
      <c r="AG28" t="n">
        <v>7</v>
      </c>
      <c r="AH28" t="n">
        <v>270358.4461595462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4.4429</v>
      </c>
      <c r="E29" t="n">
        <v>22.51</v>
      </c>
      <c r="F29" t="n">
        <v>18.07</v>
      </c>
      <c r="G29" t="n">
        <v>41.69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24</v>
      </c>
      <c r="N29" t="n">
        <v>91.47</v>
      </c>
      <c r="O29" t="n">
        <v>38596.15</v>
      </c>
      <c r="P29" t="n">
        <v>264.1</v>
      </c>
      <c r="Q29" t="n">
        <v>2924.61</v>
      </c>
      <c r="R29" t="n">
        <v>86.75</v>
      </c>
      <c r="S29" t="n">
        <v>60.56</v>
      </c>
      <c r="T29" t="n">
        <v>13248.75</v>
      </c>
      <c r="U29" t="n">
        <v>0.7</v>
      </c>
      <c r="V29" t="n">
        <v>0.95</v>
      </c>
      <c r="W29" t="n">
        <v>0.2</v>
      </c>
      <c r="X29" t="n">
        <v>0.79</v>
      </c>
      <c r="Y29" t="n">
        <v>1</v>
      </c>
      <c r="Z29" t="n">
        <v>10</v>
      </c>
      <c r="AA29" t="n">
        <v>220.9777033168638</v>
      </c>
      <c r="AB29" t="n">
        <v>302.3514425262238</v>
      </c>
      <c r="AC29" t="n">
        <v>273.4954452045251</v>
      </c>
      <c r="AD29" t="n">
        <v>220977.7033168638</v>
      </c>
      <c r="AE29" t="n">
        <v>302351.4425262238</v>
      </c>
      <c r="AF29" t="n">
        <v>3.193789535855361e-06</v>
      </c>
      <c r="AG29" t="n">
        <v>7</v>
      </c>
      <c r="AH29" t="n">
        <v>273495.4452045251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4.4678</v>
      </c>
      <c r="E30" t="n">
        <v>22.38</v>
      </c>
      <c r="F30" t="n">
        <v>18</v>
      </c>
      <c r="G30" t="n">
        <v>43.19</v>
      </c>
      <c r="H30" t="n">
        <v>0.46</v>
      </c>
      <c r="I30" t="n">
        <v>25</v>
      </c>
      <c r="J30" t="n">
        <v>311.59</v>
      </c>
      <c r="K30" t="n">
        <v>61.82</v>
      </c>
      <c r="L30" t="n">
        <v>8</v>
      </c>
      <c r="M30" t="n">
        <v>23</v>
      </c>
      <c r="N30" t="n">
        <v>91.77</v>
      </c>
      <c r="O30" t="n">
        <v>38663.62</v>
      </c>
      <c r="P30" t="n">
        <v>259.22</v>
      </c>
      <c r="Q30" t="n">
        <v>2924.35</v>
      </c>
      <c r="R30" t="n">
        <v>84.12</v>
      </c>
      <c r="S30" t="n">
        <v>60.56</v>
      </c>
      <c r="T30" t="n">
        <v>11939.59</v>
      </c>
      <c r="U30" t="n">
        <v>0.72</v>
      </c>
      <c r="V30" t="n">
        <v>0.96</v>
      </c>
      <c r="W30" t="n">
        <v>0.21</v>
      </c>
      <c r="X30" t="n">
        <v>0.72</v>
      </c>
      <c r="Y30" t="n">
        <v>1</v>
      </c>
      <c r="Z30" t="n">
        <v>10</v>
      </c>
      <c r="AA30" t="n">
        <v>217.400695417225</v>
      </c>
      <c r="AB30" t="n">
        <v>297.4572225114892</v>
      </c>
      <c r="AC30" t="n">
        <v>269.0683226789143</v>
      </c>
      <c r="AD30" t="n">
        <v>217400.695417225</v>
      </c>
      <c r="AE30" t="n">
        <v>297457.2225114892</v>
      </c>
      <c r="AF30" t="n">
        <v>3.2116889617805e-06</v>
      </c>
      <c r="AG30" t="n">
        <v>7</v>
      </c>
      <c r="AH30" t="n">
        <v>269068.3226789143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4.4903</v>
      </c>
      <c r="E31" t="n">
        <v>22.27</v>
      </c>
      <c r="F31" t="n">
        <v>17.94</v>
      </c>
      <c r="G31" t="n">
        <v>44.85</v>
      </c>
      <c r="H31" t="n">
        <v>0.47</v>
      </c>
      <c r="I31" t="n">
        <v>24</v>
      </c>
      <c r="J31" t="n">
        <v>312.14</v>
      </c>
      <c r="K31" t="n">
        <v>61.82</v>
      </c>
      <c r="L31" t="n">
        <v>8.25</v>
      </c>
      <c r="M31" t="n">
        <v>22</v>
      </c>
      <c r="N31" t="n">
        <v>92.06999999999999</v>
      </c>
      <c r="O31" t="n">
        <v>38731.35</v>
      </c>
      <c r="P31" t="n">
        <v>255.44</v>
      </c>
      <c r="Q31" t="n">
        <v>2924.35</v>
      </c>
      <c r="R31" t="n">
        <v>82.23</v>
      </c>
      <c r="S31" t="n">
        <v>60.56</v>
      </c>
      <c r="T31" t="n">
        <v>11000.18</v>
      </c>
      <c r="U31" t="n">
        <v>0.74</v>
      </c>
      <c r="V31" t="n">
        <v>0.96</v>
      </c>
      <c r="W31" t="n">
        <v>0.2</v>
      </c>
      <c r="X31" t="n">
        <v>0.66</v>
      </c>
      <c r="Y31" t="n">
        <v>1</v>
      </c>
      <c r="Z31" t="n">
        <v>10</v>
      </c>
      <c r="AA31" t="n">
        <v>214.5442579149065</v>
      </c>
      <c r="AB31" t="n">
        <v>293.5489187036903</v>
      </c>
      <c r="AC31" t="n">
        <v>265.5330219011916</v>
      </c>
      <c r="AD31" t="n">
        <v>214544.2579149065</v>
      </c>
      <c r="AE31" t="n">
        <v>293548.9187036903</v>
      </c>
      <c r="AF31" t="n">
        <v>3.227863141833336e-06</v>
      </c>
      <c r="AG31" t="n">
        <v>7</v>
      </c>
      <c r="AH31" t="n">
        <v>265533.0219011916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4.5044</v>
      </c>
      <c r="E32" t="n">
        <v>22.2</v>
      </c>
      <c r="F32" t="n">
        <v>17.93</v>
      </c>
      <c r="G32" t="n">
        <v>46.76</v>
      </c>
      <c r="H32" t="n">
        <v>0.48</v>
      </c>
      <c r="I32" t="n">
        <v>23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252.44</v>
      </c>
      <c r="Q32" t="n">
        <v>2924.42</v>
      </c>
      <c r="R32" t="n">
        <v>81.64</v>
      </c>
      <c r="S32" t="n">
        <v>60.56</v>
      </c>
      <c r="T32" t="n">
        <v>10711.04</v>
      </c>
      <c r="U32" t="n">
        <v>0.74</v>
      </c>
      <c r="V32" t="n">
        <v>0.96</v>
      </c>
      <c r="W32" t="n">
        <v>0.2</v>
      </c>
      <c r="X32" t="n">
        <v>0.65</v>
      </c>
      <c r="Y32" t="n">
        <v>1</v>
      </c>
      <c r="Z32" t="n">
        <v>10</v>
      </c>
      <c r="AA32" t="n">
        <v>212.4512531329254</v>
      </c>
      <c r="AB32" t="n">
        <v>290.6851772241311</v>
      </c>
      <c r="AC32" t="n">
        <v>262.9425918891542</v>
      </c>
      <c r="AD32" t="n">
        <v>212451.2531329254</v>
      </c>
      <c r="AE32" t="n">
        <v>290685.1772241311</v>
      </c>
      <c r="AF32" t="n">
        <v>3.237998961333114e-06</v>
      </c>
      <c r="AG32" t="n">
        <v>7</v>
      </c>
      <c r="AH32" t="n">
        <v>262942.5918891542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4.5231</v>
      </c>
      <c r="E33" t="n">
        <v>22.11</v>
      </c>
      <c r="F33" t="n">
        <v>17.89</v>
      </c>
      <c r="G33" t="n">
        <v>48.79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249.52</v>
      </c>
      <c r="Q33" t="n">
        <v>2924.56</v>
      </c>
      <c r="R33" t="n">
        <v>80.34</v>
      </c>
      <c r="S33" t="n">
        <v>60.56</v>
      </c>
      <c r="T33" t="n">
        <v>10065.13</v>
      </c>
      <c r="U33" t="n">
        <v>0.75</v>
      </c>
      <c r="V33" t="n">
        <v>0.96</v>
      </c>
      <c r="W33" t="n">
        <v>0.21</v>
      </c>
      <c r="X33" t="n">
        <v>0.61</v>
      </c>
      <c r="Y33" t="n">
        <v>1</v>
      </c>
      <c r="Z33" t="n">
        <v>10</v>
      </c>
      <c r="AA33" t="n">
        <v>210.2410329227042</v>
      </c>
      <c r="AB33" t="n">
        <v>287.6610564244741</v>
      </c>
      <c r="AC33" t="n">
        <v>260.2070889342353</v>
      </c>
      <c r="AD33" t="n">
        <v>210241.0329227042</v>
      </c>
      <c r="AE33" t="n">
        <v>287661.0564244741</v>
      </c>
      <c r="AF33" t="n">
        <v>3.251441502088137e-06</v>
      </c>
      <c r="AG33" t="n">
        <v>7</v>
      </c>
      <c r="AH33" t="n">
        <v>260207.0889342353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4.5395</v>
      </c>
      <c r="E34" t="n">
        <v>22.03</v>
      </c>
      <c r="F34" t="n">
        <v>17.86</v>
      </c>
      <c r="G34" t="n">
        <v>51.04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6</v>
      </c>
      <c r="N34" t="n">
        <v>92.97</v>
      </c>
      <c r="O34" t="n">
        <v>38934.97</v>
      </c>
      <c r="P34" t="n">
        <v>247.14</v>
      </c>
      <c r="Q34" t="n">
        <v>2924.57</v>
      </c>
      <c r="R34" t="n">
        <v>79.09</v>
      </c>
      <c r="S34" t="n">
        <v>60.56</v>
      </c>
      <c r="T34" t="n">
        <v>9446.91</v>
      </c>
      <c r="U34" t="n">
        <v>0.77</v>
      </c>
      <c r="V34" t="n">
        <v>0.96</v>
      </c>
      <c r="W34" t="n">
        <v>0.22</v>
      </c>
      <c r="X34" t="n">
        <v>0.59</v>
      </c>
      <c r="Y34" t="n">
        <v>1</v>
      </c>
      <c r="Z34" t="n">
        <v>10</v>
      </c>
      <c r="AA34" t="n">
        <v>208.4179159146248</v>
      </c>
      <c r="AB34" t="n">
        <v>285.1665873037751</v>
      </c>
      <c r="AC34" t="n">
        <v>257.9506884454057</v>
      </c>
      <c r="AD34" t="n">
        <v>208417.9159146248</v>
      </c>
      <c r="AE34" t="n">
        <v>285166.5873037751</v>
      </c>
      <c r="AF34" t="n">
        <v>3.263230682215538e-06</v>
      </c>
      <c r="AG34" t="n">
        <v>7</v>
      </c>
      <c r="AH34" t="n">
        <v>257950.6884454057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4.5374</v>
      </c>
      <c r="E35" t="n">
        <v>22.04</v>
      </c>
      <c r="F35" t="n">
        <v>17.88</v>
      </c>
      <c r="G35" t="n">
        <v>51.07</v>
      </c>
      <c r="H35" t="n">
        <v>0.52</v>
      </c>
      <c r="I35" t="n">
        <v>21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247.11</v>
      </c>
      <c r="Q35" t="n">
        <v>2924.47</v>
      </c>
      <c r="R35" t="n">
        <v>79.51000000000001</v>
      </c>
      <c r="S35" t="n">
        <v>60.56</v>
      </c>
      <c r="T35" t="n">
        <v>9653.799999999999</v>
      </c>
      <c r="U35" t="n">
        <v>0.76</v>
      </c>
      <c r="V35" t="n">
        <v>0.96</v>
      </c>
      <c r="W35" t="n">
        <v>0.22</v>
      </c>
      <c r="X35" t="n">
        <v>0.6</v>
      </c>
      <c r="Y35" t="n">
        <v>1</v>
      </c>
      <c r="Z35" t="n">
        <v>10</v>
      </c>
      <c r="AA35" t="n">
        <v>208.4846301315672</v>
      </c>
      <c r="AB35" t="n">
        <v>285.2578686386192</v>
      </c>
      <c r="AC35" t="n">
        <v>258.0332580177665</v>
      </c>
      <c r="AD35" t="n">
        <v>208484.6301315672</v>
      </c>
      <c r="AE35" t="n">
        <v>285257.8686386193</v>
      </c>
      <c r="AF35" t="n">
        <v>3.261721092077273e-06</v>
      </c>
      <c r="AG35" t="n">
        <v>7</v>
      </c>
      <c r="AH35" t="n">
        <v>258033.2580177665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4.5353</v>
      </c>
      <c r="E36" t="n">
        <v>22.05</v>
      </c>
      <c r="F36" t="n">
        <v>17.89</v>
      </c>
      <c r="G36" t="n">
        <v>51.1</v>
      </c>
      <c r="H36" t="n">
        <v>0.54</v>
      </c>
      <c r="I36" t="n">
        <v>21</v>
      </c>
      <c r="J36" t="n">
        <v>314.9</v>
      </c>
      <c r="K36" t="n">
        <v>61.82</v>
      </c>
      <c r="L36" t="n">
        <v>9.5</v>
      </c>
      <c r="M36" t="n">
        <v>1</v>
      </c>
      <c r="N36" t="n">
        <v>93.56999999999999</v>
      </c>
      <c r="O36" t="n">
        <v>39071.38</v>
      </c>
      <c r="P36" t="n">
        <v>247.77</v>
      </c>
      <c r="Q36" t="n">
        <v>2924.53</v>
      </c>
      <c r="R36" t="n">
        <v>79.79000000000001</v>
      </c>
      <c r="S36" t="n">
        <v>60.56</v>
      </c>
      <c r="T36" t="n">
        <v>9796.73</v>
      </c>
      <c r="U36" t="n">
        <v>0.76</v>
      </c>
      <c r="V36" t="n">
        <v>0.96</v>
      </c>
      <c r="W36" t="n">
        <v>0.22</v>
      </c>
      <c r="X36" t="n">
        <v>0.61</v>
      </c>
      <c r="Y36" t="n">
        <v>1</v>
      </c>
      <c r="Z36" t="n">
        <v>10</v>
      </c>
      <c r="AA36" t="n">
        <v>208.911674952309</v>
      </c>
      <c r="AB36" t="n">
        <v>285.8421702022458</v>
      </c>
      <c r="AC36" t="n">
        <v>258.561794660233</v>
      </c>
      <c r="AD36" t="n">
        <v>208911.674952309</v>
      </c>
      <c r="AE36" t="n">
        <v>285842.1702022458</v>
      </c>
      <c r="AF36" t="n">
        <v>3.260211501939008e-06</v>
      </c>
      <c r="AG36" t="n">
        <v>7</v>
      </c>
      <c r="AH36" t="n">
        <v>258561.794660233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4.533</v>
      </c>
      <c r="E37" t="n">
        <v>22.06</v>
      </c>
      <c r="F37" t="n">
        <v>17.9</v>
      </c>
      <c r="G37" t="n">
        <v>51.13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0</v>
      </c>
      <c r="N37" t="n">
        <v>93.88</v>
      </c>
      <c r="O37" t="n">
        <v>39139.8</v>
      </c>
      <c r="P37" t="n">
        <v>248.1</v>
      </c>
      <c r="Q37" t="n">
        <v>2924.49</v>
      </c>
      <c r="R37" t="n">
        <v>80.06999999999999</v>
      </c>
      <c r="S37" t="n">
        <v>60.56</v>
      </c>
      <c r="T37" t="n">
        <v>9934.530000000001</v>
      </c>
      <c r="U37" t="n">
        <v>0.76</v>
      </c>
      <c r="V37" t="n">
        <v>0.96</v>
      </c>
      <c r="W37" t="n">
        <v>0.22</v>
      </c>
      <c r="X37" t="n">
        <v>0.62</v>
      </c>
      <c r="Y37" t="n">
        <v>1</v>
      </c>
      <c r="Z37" t="n">
        <v>10</v>
      </c>
      <c r="AA37" t="n">
        <v>209.1694959539625</v>
      </c>
      <c r="AB37" t="n">
        <v>286.1949322709677</v>
      </c>
      <c r="AC37" t="n">
        <v>258.8808896122209</v>
      </c>
      <c r="AD37" t="n">
        <v>209169.4959539625</v>
      </c>
      <c r="AE37" t="n">
        <v>286194.9322709677</v>
      </c>
      <c r="AF37" t="n">
        <v>3.258558141311385e-06</v>
      </c>
      <c r="AG37" t="n">
        <v>7</v>
      </c>
      <c r="AH37" t="n">
        <v>258880.8896122209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3.2311</v>
      </c>
      <c r="E2" t="n">
        <v>30.95</v>
      </c>
      <c r="F2" t="n">
        <v>26.05</v>
      </c>
      <c r="G2" t="n">
        <v>5.33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75.78</v>
      </c>
      <c r="Q2" t="n">
        <v>2925.64</v>
      </c>
      <c r="R2" t="n">
        <v>333.73</v>
      </c>
      <c r="S2" t="n">
        <v>60.56</v>
      </c>
      <c r="T2" t="n">
        <v>135405.42</v>
      </c>
      <c r="U2" t="n">
        <v>0.18</v>
      </c>
      <c r="V2" t="n">
        <v>0.66</v>
      </c>
      <c r="W2" t="n">
        <v>1.02</v>
      </c>
      <c r="X2" t="n">
        <v>8.76</v>
      </c>
      <c r="Y2" t="n">
        <v>1</v>
      </c>
      <c r="Z2" t="n">
        <v>10</v>
      </c>
      <c r="AA2" t="n">
        <v>137.6150263154362</v>
      </c>
      <c r="AB2" t="n">
        <v>188.2909501511776</v>
      </c>
      <c r="AC2" t="n">
        <v>170.3207261368105</v>
      </c>
      <c r="AD2" t="n">
        <v>137615.0263154362</v>
      </c>
      <c r="AE2" t="n">
        <v>188290.9501511776</v>
      </c>
      <c r="AF2" t="n">
        <v>2.601647218749586e-06</v>
      </c>
      <c r="AG2" t="n">
        <v>9</v>
      </c>
      <c r="AH2" t="n">
        <v>170320.7261368105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4.0032</v>
      </c>
      <c r="E2" t="n">
        <v>24.98</v>
      </c>
      <c r="F2" t="n">
        <v>20.61</v>
      </c>
      <c r="G2" t="n">
        <v>10.66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159.72</v>
      </c>
      <c r="Q2" t="n">
        <v>2924.75</v>
      </c>
      <c r="R2" t="n">
        <v>169.2</v>
      </c>
      <c r="S2" t="n">
        <v>60.56</v>
      </c>
      <c r="T2" t="n">
        <v>54022.87</v>
      </c>
      <c r="U2" t="n">
        <v>0.36</v>
      </c>
      <c r="V2" t="n">
        <v>0.83</v>
      </c>
      <c r="W2" t="n">
        <v>0.35</v>
      </c>
      <c r="X2" t="n">
        <v>3.33</v>
      </c>
      <c r="Y2" t="n">
        <v>1</v>
      </c>
      <c r="Z2" t="n">
        <v>10</v>
      </c>
      <c r="AA2" t="n">
        <v>174.6525802494255</v>
      </c>
      <c r="AB2" t="n">
        <v>238.9673654251953</v>
      </c>
      <c r="AC2" t="n">
        <v>216.1606554618876</v>
      </c>
      <c r="AD2" t="n">
        <v>174652.5802494255</v>
      </c>
      <c r="AE2" t="n">
        <v>238967.3654251953</v>
      </c>
      <c r="AF2" t="n">
        <v>3.068152632113164e-06</v>
      </c>
      <c r="AG2" t="n">
        <v>8</v>
      </c>
      <c r="AH2" t="n">
        <v>216160.6554618877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4.2876</v>
      </c>
      <c r="E3" t="n">
        <v>23.32</v>
      </c>
      <c r="F3" t="n">
        <v>19.63</v>
      </c>
      <c r="G3" t="n">
        <v>14.19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79</v>
      </c>
      <c r="N3" t="n">
        <v>13.05</v>
      </c>
      <c r="O3" t="n">
        <v>12446.14</v>
      </c>
      <c r="P3" t="n">
        <v>142.54</v>
      </c>
      <c r="Q3" t="n">
        <v>2924.69</v>
      </c>
      <c r="R3" t="n">
        <v>136.93</v>
      </c>
      <c r="S3" t="n">
        <v>60.56</v>
      </c>
      <c r="T3" t="n">
        <v>38054.17</v>
      </c>
      <c r="U3" t="n">
        <v>0.44</v>
      </c>
      <c r="V3" t="n">
        <v>0.88</v>
      </c>
      <c r="W3" t="n">
        <v>0.3</v>
      </c>
      <c r="X3" t="n">
        <v>2.35</v>
      </c>
      <c r="Y3" t="n">
        <v>1</v>
      </c>
      <c r="Z3" t="n">
        <v>10</v>
      </c>
      <c r="AA3" t="n">
        <v>149.1320147311781</v>
      </c>
      <c r="AB3" t="n">
        <v>204.0490017952572</v>
      </c>
      <c r="AC3" t="n">
        <v>184.5748514485485</v>
      </c>
      <c r="AD3" t="n">
        <v>149132.0147311781</v>
      </c>
      <c r="AE3" t="n">
        <v>204049.0017952572</v>
      </c>
      <c r="AF3" t="n">
        <v>3.286123907236313e-06</v>
      </c>
      <c r="AG3" t="n">
        <v>7</v>
      </c>
      <c r="AH3" t="n">
        <v>184574.8514485486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4.429</v>
      </c>
      <c r="E4" t="n">
        <v>22.58</v>
      </c>
      <c r="F4" t="n">
        <v>19.21</v>
      </c>
      <c r="G4" t="n">
        <v>17.21</v>
      </c>
      <c r="H4" t="n">
        <v>0.27</v>
      </c>
      <c r="I4" t="n">
        <v>67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132.22</v>
      </c>
      <c r="Q4" t="n">
        <v>2924.76</v>
      </c>
      <c r="R4" t="n">
        <v>121.58</v>
      </c>
      <c r="S4" t="n">
        <v>60.56</v>
      </c>
      <c r="T4" t="n">
        <v>30460.97</v>
      </c>
      <c r="U4" t="n">
        <v>0.5</v>
      </c>
      <c r="V4" t="n">
        <v>0.9</v>
      </c>
      <c r="W4" t="n">
        <v>0.33</v>
      </c>
      <c r="X4" t="n">
        <v>1.93</v>
      </c>
      <c r="Y4" t="n">
        <v>1</v>
      </c>
      <c r="Z4" t="n">
        <v>10</v>
      </c>
      <c r="AA4" t="n">
        <v>140.4111613236419</v>
      </c>
      <c r="AB4" t="n">
        <v>192.1167454261731</v>
      </c>
      <c r="AC4" t="n">
        <v>173.7813928802991</v>
      </c>
      <c r="AD4" t="n">
        <v>140411.1613236419</v>
      </c>
      <c r="AE4" t="n">
        <v>192116.7454261731</v>
      </c>
      <c r="AF4" t="n">
        <v>3.394496404783475e-06</v>
      </c>
      <c r="AG4" t="n">
        <v>7</v>
      </c>
      <c r="AH4" t="n">
        <v>173781.3928802991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4.4312</v>
      </c>
      <c r="E5" t="n">
        <v>22.57</v>
      </c>
      <c r="F5" t="n">
        <v>19.22</v>
      </c>
      <c r="G5" t="n">
        <v>17.48</v>
      </c>
      <c r="H5" t="n">
        <v>0.31</v>
      </c>
      <c r="I5" t="n">
        <v>66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132.22</v>
      </c>
      <c r="Q5" t="n">
        <v>2924.83</v>
      </c>
      <c r="R5" t="n">
        <v>121.16</v>
      </c>
      <c r="S5" t="n">
        <v>60.56</v>
      </c>
      <c r="T5" t="n">
        <v>30255.36</v>
      </c>
      <c r="U5" t="n">
        <v>0.5</v>
      </c>
      <c r="V5" t="n">
        <v>0.9</v>
      </c>
      <c r="W5" t="n">
        <v>0.36</v>
      </c>
      <c r="X5" t="n">
        <v>1.94</v>
      </c>
      <c r="Y5" t="n">
        <v>1</v>
      </c>
      <c r="Z5" t="n">
        <v>10</v>
      </c>
      <c r="AA5" t="n">
        <v>140.3755354201574</v>
      </c>
      <c r="AB5" t="n">
        <v>192.0680004933217</v>
      </c>
      <c r="AC5" t="n">
        <v>173.7373000954251</v>
      </c>
      <c r="AD5" t="n">
        <v>140375.5354201574</v>
      </c>
      <c r="AE5" t="n">
        <v>192068.0004933217</v>
      </c>
      <c r="AF5" t="n">
        <v>3.396182539823105e-06</v>
      </c>
      <c r="AG5" t="n">
        <v>7</v>
      </c>
      <c r="AH5" t="n">
        <v>173737.3000954251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2.6729</v>
      </c>
      <c r="E2" t="n">
        <v>37.41</v>
      </c>
      <c r="F2" t="n">
        <v>24.71</v>
      </c>
      <c r="G2" t="n">
        <v>5.93</v>
      </c>
      <c r="H2" t="n">
        <v>0.09</v>
      </c>
      <c r="I2" t="n">
        <v>250</v>
      </c>
      <c r="J2" t="n">
        <v>204</v>
      </c>
      <c r="K2" t="n">
        <v>55.27</v>
      </c>
      <c r="L2" t="n">
        <v>1</v>
      </c>
      <c r="M2" t="n">
        <v>248</v>
      </c>
      <c r="N2" t="n">
        <v>42.72</v>
      </c>
      <c r="O2" t="n">
        <v>25393.6</v>
      </c>
      <c r="P2" t="n">
        <v>344.34</v>
      </c>
      <c r="Q2" t="n">
        <v>2925.21</v>
      </c>
      <c r="R2" t="n">
        <v>303.92</v>
      </c>
      <c r="S2" t="n">
        <v>60.56</v>
      </c>
      <c r="T2" t="n">
        <v>120717.47</v>
      </c>
      <c r="U2" t="n">
        <v>0.2</v>
      </c>
      <c r="V2" t="n">
        <v>0.7</v>
      </c>
      <c r="W2" t="n">
        <v>0.5600000000000001</v>
      </c>
      <c r="X2" t="n">
        <v>7.43</v>
      </c>
      <c r="Y2" t="n">
        <v>1</v>
      </c>
      <c r="Z2" t="n">
        <v>10</v>
      </c>
      <c r="AA2" t="n">
        <v>435.463216440303</v>
      </c>
      <c r="AB2" t="n">
        <v>595.8199840148687</v>
      </c>
      <c r="AC2" t="n">
        <v>538.9557609790885</v>
      </c>
      <c r="AD2" t="n">
        <v>435463.216440303</v>
      </c>
      <c r="AE2" t="n">
        <v>595819.9840148687</v>
      </c>
      <c r="AF2" t="n">
        <v>1.963882033417616e-06</v>
      </c>
      <c r="AG2" t="n">
        <v>11</v>
      </c>
      <c r="AH2" t="n">
        <v>538955.7609790885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3.0867</v>
      </c>
      <c r="E3" t="n">
        <v>32.4</v>
      </c>
      <c r="F3" t="n">
        <v>22.53</v>
      </c>
      <c r="G3" t="n">
        <v>7.51</v>
      </c>
      <c r="H3" t="n">
        <v>0.11</v>
      </c>
      <c r="I3" t="n">
        <v>180</v>
      </c>
      <c r="J3" t="n">
        <v>204.39</v>
      </c>
      <c r="K3" t="n">
        <v>55.27</v>
      </c>
      <c r="L3" t="n">
        <v>1.25</v>
      </c>
      <c r="M3" t="n">
        <v>178</v>
      </c>
      <c r="N3" t="n">
        <v>42.87</v>
      </c>
      <c r="O3" t="n">
        <v>25442.42</v>
      </c>
      <c r="P3" t="n">
        <v>310.15</v>
      </c>
      <c r="Q3" t="n">
        <v>2925.07</v>
      </c>
      <c r="R3" t="n">
        <v>232.37</v>
      </c>
      <c r="S3" t="n">
        <v>60.56</v>
      </c>
      <c r="T3" t="n">
        <v>85288.95</v>
      </c>
      <c r="U3" t="n">
        <v>0.26</v>
      </c>
      <c r="V3" t="n">
        <v>0.76</v>
      </c>
      <c r="W3" t="n">
        <v>0.45</v>
      </c>
      <c r="X3" t="n">
        <v>5.25</v>
      </c>
      <c r="Y3" t="n">
        <v>1</v>
      </c>
      <c r="Z3" t="n">
        <v>10</v>
      </c>
      <c r="AA3" t="n">
        <v>352.4294186126746</v>
      </c>
      <c r="AB3" t="n">
        <v>482.2094786344825</v>
      </c>
      <c r="AC3" t="n">
        <v>436.1880827788606</v>
      </c>
      <c r="AD3" t="n">
        <v>352429.4186126746</v>
      </c>
      <c r="AE3" t="n">
        <v>482209.4786344825</v>
      </c>
      <c r="AF3" t="n">
        <v>2.267916746810639e-06</v>
      </c>
      <c r="AG3" t="n">
        <v>10</v>
      </c>
      <c r="AH3" t="n">
        <v>436188.0827788606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3.3732</v>
      </c>
      <c r="E4" t="n">
        <v>29.65</v>
      </c>
      <c r="F4" t="n">
        <v>21.36</v>
      </c>
      <c r="G4" t="n">
        <v>9.09</v>
      </c>
      <c r="H4" t="n">
        <v>0.13</v>
      </c>
      <c r="I4" t="n">
        <v>141</v>
      </c>
      <c r="J4" t="n">
        <v>204.79</v>
      </c>
      <c r="K4" t="n">
        <v>55.27</v>
      </c>
      <c r="L4" t="n">
        <v>1.5</v>
      </c>
      <c r="M4" t="n">
        <v>139</v>
      </c>
      <c r="N4" t="n">
        <v>43.02</v>
      </c>
      <c r="O4" t="n">
        <v>25491.3</v>
      </c>
      <c r="P4" t="n">
        <v>290.27</v>
      </c>
      <c r="Q4" t="n">
        <v>2925.05</v>
      </c>
      <c r="R4" t="n">
        <v>194.04</v>
      </c>
      <c r="S4" t="n">
        <v>60.56</v>
      </c>
      <c r="T4" t="n">
        <v>66317.58</v>
      </c>
      <c r="U4" t="n">
        <v>0.31</v>
      </c>
      <c r="V4" t="n">
        <v>0.8100000000000001</v>
      </c>
      <c r="W4" t="n">
        <v>0.39</v>
      </c>
      <c r="X4" t="n">
        <v>4.08</v>
      </c>
      <c r="Y4" t="n">
        <v>1</v>
      </c>
      <c r="Z4" t="n">
        <v>10</v>
      </c>
      <c r="AA4" t="n">
        <v>306.0229618966995</v>
      </c>
      <c r="AB4" t="n">
        <v>418.7141172473069</v>
      </c>
      <c r="AC4" t="n">
        <v>378.7526295661776</v>
      </c>
      <c r="AD4" t="n">
        <v>306022.9618966995</v>
      </c>
      <c r="AE4" t="n">
        <v>418714.1172473069</v>
      </c>
      <c r="AF4" t="n">
        <v>2.478419273120695e-06</v>
      </c>
      <c r="AG4" t="n">
        <v>9</v>
      </c>
      <c r="AH4" t="n">
        <v>378752.6295661776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3.5961</v>
      </c>
      <c r="E5" t="n">
        <v>27.81</v>
      </c>
      <c r="F5" t="n">
        <v>20.58</v>
      </c>
      <c r="G5" t="n">
        <v>10.74</v>
      </c>
      <c r="H5" t="n">
        <v>0.15</v>
      </c>
      <c r="I5" t="n">
        <v>115</v>
      </c>
      <c r="J5" t="n">
        <v>205.18</v>
      </c>
      <c r="K5" t="n">
        <v>55.27</v>
      </c>
      <c r="L5" t="n">
        <v>1.75</v>
      </c>
      <c r="M5" t="n">
        <v>113</v>
      </c>
      <c r="N5" t="n">
        <v>43.16</v>
      </c>
      <c r="O5" t="n">
        <v>25540.22</v>
      </c>
      <c r="P5" t="n">
        <v>276.03</v>
      </c>
      <c r="Q5" t="n">
        <v>2924.8</v>
      </c>
      <c r="R5" t="n">
        <v>168.28</v>
      </c>
      <c r="S5" t="n">
        <v>60.56</v>
      </c>
      <c r="T5" t="n">
        <v>53572.34</v>
      </c>
      <c r="U5" t="n">
        <v>0.36</v>
      </c>
      <c r="V5" t="n">
        <v>0.84</v>
      </c>
      <c r="W5" t="n">
        <v>0.35</v>
      </c>
      <c r="X5" t="n">
        <v>3.3</v>
      </c>
      <c r="Y5" t="n">
        <v>1</v>
      </c>
      <c r="Z5" t="n">
        <v>10</v>
      </c>
      <c r="AA5" t="n">
        <v>281.7009470851595</v>
      </c>
      <c r="AB5" t="n">
        <v>385.4356635705938</v>
      </c>
      <c r="AC5" t="n">
        <v>348.6502248017669</v>
      </c>
      <c r="AD5" t="n">
        <v>281700.9470851595</v>
      </c>
      <c r="AE5" t="n">
        <v>385435.6635705938</v>
      </c>
      <c r="AF5" t="n">
        <v>2.642192442804853e-06</v>
      </c>
      <c r="AG5" t="n">
        <v>9</v>
      </c>
      <c r="AH5" t="n">
        <v>348650.2248017669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3.7616</v>
      </c>
      <c r="E6" t="n">
        <v>26.58</v>
      </c>
      <c r="F6" t="n">
        <v>20.09</v>
      </c>
      <c r="G6" t="n">
        <v>12.42</v>
      </c>
      <c r="H6" t="n">
        <v>0.17</v>
      </c>
      <c r="I6" t="n">
        <v>97</v>
      </c>
      <c r="J6" t="n">
        <v>205.58</v>
      </c>
      <c r="K6" t="n">
        <v>55.27</v>
      </c>
      <c r="L6" t="n">
        <v>2</v>
      </c>
      <c r="M6" t="n">
        <v>95</v>
      </c>
      <c r="N6" t="n">
        <v>43.31</v>
      </c>
      <c r="O6" t="n">
        <v>25589.2</v>
      </c>
      <c r="P6" t="n">
        <v>265.95</v>
      </c>
      <c r="Q6" t="n">
        <v>2924.56</v>
      </c>
      <c r="R6" t="n">
        <v>152.19</v>
      </c>
      <c r="S6" t="n">
        <v>60.56</v>
      </c>
      <c r="T6" t="n">
        <v>45613.29</v>
      </c>
      <c r="U6" t="n">
        <v>0.4</v>
      </c>
      <c r="V6" t="n">
        <v>0.86</v>
      </c>
      <c r="W6" t="n">
        <v>0.32</v>
      </c>
      <c r="X6" t="n">
        <v>2.81</v>
      </c>
      <c r="Y6" t="n">
        <v>1</v>
      </c>
      <c r="Z6" t="n">
        <v>10</v>
      </c>
      <c r="AA6" t="n">
        <v>257.3097920194176</v>
      </c>
      <c r="AB6" t="n">
        <v>352.0626091476623</v>
      </c>
      <c r="AC6" t="n">
        <v>318.4622478536899</v>
      </c>
      <c r="AD6" t="n">
        <v>257309.7920194175</v>
      </c>
      <c r="AE6" t="n">
        <v>352062.6091476623</v>
      </c>
      <c r="AF6" t="n">
        <v>2.763791633395828e-06</v>
      </c>
      <c r="AG6" t="n">
        <v>8</v>
      </c>
      <c r="AH6" t="n">
        <v>318462.2478536899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3.9133</v>
      </c>
      <c r="E7" t="n">
        <v>25.55</v>
      </c>
      <c r="F7" t="n">
        <v>19.62</v>
      </c>
      <c r="G7" t="n">
        <v>14.19</v>
      </c>
      <c r="H7" t="n">
        <v>0.19</v>
      </c>
      <c r="I7" t="n">
        <v>83</v>
      </c>
      <c r="J7" t="n">
        <v>205.98</v>
      </c>
      <c r="K7" t="n">
        <v>55.27</v>
      </c>
      <c r="L7" t="n">
        <v>2.25</v>
      </c>
      <c r="M7" t="n">
        <v>81</v>
      </c>
      <c r="N7" t="n">
        <v>43.46</v>
      </c>
      <c r="O7" t="n">
        <v>25638.22</v>
      </c>
      <c r="P7" t="n">
        <v>255.92</v>
      </c>
      <c r="Q7" t="n">
        <v>2924.6</v>
      </c>
      <c r="R7" t="n">
        <v>137.1</v>
      </c>
      <c r="S7" t="n">
        <v>60.56</v>
      </c>
      <c r="T7" t="n">
        <v>38139.36</v>
      </c>
      <c r="U7" t="n">
        <v>0.44</v>
      </c>
      <c r="V7" t="n">
        <v>0.88</v>
      </c>
      <c r="W7" t="n">
        <v>0.3</v>
      </c>
      <c r="X7" t="n">
        <v>2.35</v>
      </c>
      <c r="Y7" t="n">
        <v>1</v>
      </c>
      <c r="Z7" t="n">
        <v>10</v>
      </c>
      <c r="AA7" t="n">
        <v>243.4918935261213</v>
      </c>
      <c r="AB7" t="n">
        <v>333.156350826486</v>
      </c>
      <c r="AC7" t="n">
        <v>301.3603762915805</v>
      </c>
      <c r="AD7" t="n">
        <v>243491.8935261213</v>
      </c>
      <c r="AE7" t="n">
        <v>333156.350826486</v>
      </c>
      <c r="AF7" t="n">
        <v>2.875251435284956e-06</v>
      </c>
      <c r="AG7" t="n">
        <v>8</v>
      </c>
      <c r="AH7" t="n">
        <v>301360.3762915804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4.0231</v>
      </c>
      <c r="E8" t="n">
        <v>24.86</v>
      </c>
      <c r="F8" t="n">
        <v>19.33</v>
      </c>
      <c r="G8" t="n">
        <v>15.89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248.61</v>
      </c>
      <c r="Q8" t="n">
        <v>2924.63</v>
      </c>
      <c r="R8" t="n">
        <v>127.4</v>
      </c>
      <c r="S8" t="n">
        <v>60.56</v>
      </c>
      <c r="T8" t="n">
        <v>33338.45</v>
      </c>
      <c r="U8" t="n">
        <v>0.48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234.1481188295928</v>
      </c>
      <c r="AB8" t="n">
        <v>320.3717860684555</v>
      </c>
      <c r="AC8" t="n">
        <v>289.7959524508029</v>
      </c>
      <c r="AD8" t="n">
        <v>234148.1188295929</v>
      </c>
      <c r="AE8" t="n">
        <v>320371.7860684555</v>
      </c>
      <c r="AF8" t="n">
        <v>2.955925701912685e-06</v>
      </c>
      <c r="AG8" t="n">
        <v>8</v>
      </c>
      <c r="AH8" t="n">
        <v>289795.952450803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4.1311</v>
      </c>
      <c r="E9" t="n">
        <v>24.21</v>
      </c>
      <c r="F9" t="n">
        <v>19.05</v>
      </c>
      <c r="G9" t="n">
        <v>17.86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241.25</v>
      </c>
      <c r="Q9" t="n">
        <v>2924.79</v>
      </c>
      <c r="R9" t="n">
        <v>118.11</v>
      </c>
      <c r="S9" t="n">
        <v>60.56</v>
      </c>
      <c r="T9" t="n">
        <v>28739.32</v>
      </c>
      <c r="U9" t="n">
        <v>0.51</v>
      </c>
      <c r="V9" t="n">
        <v>0.9</v>
      </c>
      <c r="W9" t="n">
        <v>0.27</v>
      </c>
      <c r="X9" t="n">
        <v>1.77</v>
      </c>
      <c r="Y9" t="n">
        <v>1</v>
      </c>
      <c r="Z9" t="n">
        <v>10</v>
      </c>
      <c r="AA9" t="n">
        <v>225.3464756409398</v>
      </c>
      <c r="AB9" t="n">
        <v>308.3289895566538</v>
      </c>
      <c r="AC9" t="n">
        <v>278.9025035359127</v>
      </c>
      <c r="AD9" t="n">
        <v>225346.4756409398</v>
      </c>
      <c r="AE9" t="n">
        <v>308328.9895566538</v>
      </c>
      <c r="AF9" t="n">
        <v>3.035277439579302e-06</v>
      </c>
      <c r="AG9" t="n">
        <v>8</v>
      </c>
      <c r="AH9" t="n">
        <v>278902.5035359127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4.226</v>
      </c>
      <c r="E10" t="n">
        <v>23.66</v>
      </c>
      <c r="F10" t="n">
        <v>18.79</v>
      </c>
      <c r="G10" t="n">
        <v>19.78</v>
      </c>
      <c r="H10" t="n">
        <v>0.26</v>
      </c>
      <c r="I10" t="n">
        <v>57</v>
      </c>
      <c r="J10" t="n">
        <v>207.17</v>
      </c>
      <c r="K10" t="n">
        <v>55.27</v>
      </c>
      <c r="L10" t="n">
        <v>3</v>
      </c>
      <c r="M10" t="n">
        <v>55</v>
      </c>
      <c r="N10" t="n">
        <v>43.9</v>
      </c>
      <c r="O10" t="n">
        <v>25785.6</v>
      </c>
      <c r="P10" t="n">
        <v>233.93</v>
      </c>
      <c r="Q10" t="n">
        <v>2924.58</v>
      </c>
      <c r="R10" t="n">
        <v>109.42</v>
      </c>
      <c r="S10" t="n">
        <v>60.56</v>
      </c>
      <c r="T10" t="n">
        <v>24430.24</v>
      </c>
      <c r="U10" t="n">
        <v>0.55</v>
      </c>
      <c r="V10" t="n">
        <v>0.92</v>
      </c>
      <c r="W10" t="n">
        <v>0.26</v>
      </c>
      <c r="X10" t="n">
        <v>1.51</v>
      </c>
      <c r="Y10" t="n">
        <v>1</v>
      </c>
      <c r="Z10" t="n">
        <v>10</v>
      </c>
      <c r="AA10" t="n">
        <v>208.8999875675799</v>
      </c>
      <c r="AB10" t="n">
        <v>285.8261790068482</v>
      </c>
      <c r="AC10" t="n">
        <v>258.5473296420805</v>
      </c>
      <c r="AD10" t="n">
        <v>208899.9875675799</v>
      </c>
      <c r="AE10" t="n">
        <v>285826.1790068483</v>
      </c>
      <c r="AF10" t="n">
        <v>3.105004105362284e-06</v>
      </c>
      <c r="AG10" t="n">
        <v>7</v>
      </c>
      <c r="AH10" t="n">
        <v>258547.3296420805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4.2901</v>
      </c>
      <c r="E11" t="n">
        <v>23.31</v>
      </c>
      <c r="F11" t="n">
        <v>18.64</v>
      </c>
      <c r="G11" t="n">
        <v>21.5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227.98</v>
      </c>
      <c r="Q11" t="n">
        <v>2924.55</v>
      </c>
      <c r="R11" t="n">
        <v>105.39</v>
      </c>
      <c r="S11" t="n">
        <v>60.56</v>
      </c>
      <c r="T11" t="n">
        <v>22440.93</v>
      </c>
      <c r="U11" t="n">
        <v>0.57</v>
      </c>
      <c r="V11" t="n">
        <v>0.92</v>
      </c>
      <c r="W11" t="n">
        <v>0.22</v>
      </c>
      <c r="X11" t="n">
        <v>1.36</v>
      </c>
      <c r="Y11" t="n">
        <v>1</v>
      </c>
      <c r="Z11" t="n">
        <v>10</v>
      </c>
      <c r="AA11" t="n">
        <v>203.2383097663209</v>
      </c>
      <c r="AB11" t="n">
        <v>278.0796216635733</v>
      </c>
      <c r="AC11" t="n">
        <v>251.5400928592837</v>
      </c>
      <c r="AD11" t="n">
        <v>203238.3097663209</v>
      </c>
      <c r="AE11" t="n">
        <v>278079.6216635733</v>
      </c>
      <c r="AF11" t="n">
        <v>3.152100831144045e-06</v>
      </c>
      <c r="AG11" t="n">
        <v>7</v>
      </c>
      <c r="AH11" t="n">
        <v>251540.0928592837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4.2978</v>
      </c>
      <c r="E12" t="n">
        <v>23.27</v>
      </c>
      <c r="F12" t="n">
        <v>18.76</v>
      </c>
      <c r="G12" t="n">
        <v>23.45</v>
      </c>
      <c r="H12" t="n">
        <v>0.3</v>
      </c>
      <c r="I12" t="n">
        <v>48</v>
      </c>
      <c r="J12" t="n">
        <v>207.97</v>
      </c>
      <c r="K12" t="n">
        <v>55.27</v>
      </c>
      <c r="L12" t="n">
        <v>3.5</v>
      </c>
      <c r="M12" t="n">
        <v>46</v>
      </c>
      <c r="N12" t="n">
        <v>44.2</v>
      </c>
      <c r="O12" t="n">
        <v>25884.1</v>
      </c>
      <c r="P12" t="n">
        <v>226.37</v>
      </c>
      <c r="Q12" t="n">
        <v>2924.53</v>
      </c>
      <c r="R12" t="n">
        <v>109.27</v>
      </c>
      <c r="S12" t="n">
        <v>60.56</v>
      </c>
      <c r="T12" t="n">
        <v>24400.25</v>
      </c>
      <c r="U12" t="n">
        <v>0.55</v>
      </c>
      <c r="V12" t="n">
        <v>0.92</v>
      </c>
      <c r="W12" t="n">
        <v>0.24</v>
      </c>
      <c r="X12" t="n">
        <v>1.48</v>
      </c>
      <c r="Y12" t="n">
        <v>1</v>
      </c>
      <c r="Z12" t="n">
        <v>10</v>
      </c>
      <c r="AA12" t="n">
        <v>202.1629141676913</v>
      </c>
      <c r="AB12" t="n">
        <v>276.6082179624236</v>
      </c>
      <c r="AC12" t="n">
        <v>250.2091178622432</v>
      </c>
      <c r="AD12" t="n">
        <v>202162.9141676913</v>
      </c>
      <c r="AE12" t="n">
        <v>276608.2179624236</v>
      </c>
      <c r="AF12" t="n">
        <v>3.15775831614435e-06</v>
      </c>
      <c r="AG12" t="n">
        <v>7</v>
      </c>
      <c r="AH12" t="n">
        <v>250209.1178622432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4.3826</v>
      </c>
      <c r="E13" t="n">
        <v>22.82</v>
      </c>
      <c r="F13" t="n">
        <v>18.51</v>
      </c>
      <c r="G13" t="n">
        <v>25.83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41</v>
      </c>
      <c r="N13" t="n">
        <v>44.35</v>
      </c>
      <c r="O13" t="n">
        <v>25933.43</v>
      </c>
      <c r="P13" t="n">
        <v>218.81</v>
      </c>
      <c r="Q13" t="n">
        <v>2924.42</v>
      </c>
      <c r="R13" t="n">
        <v>100.88</v>
      </c>
      <c r="S13" t="n">
        <v>60.56</v>
      </c>
      <c r="T13" t="n">
        <v>20230.53</v>
      </c>
      <c r="U13" t="n">
        <v>0.6</v>
      </c>
      <c r="V13" t="n">
        <v>0.93</v>
      </c>
      <c r="W13" t="n">
        <v>0.23</v>
      </c>
      <c r="X13" t="n">
        <v>1.23</v>
      </c>
      <c r="Y13" t="n">
        <v>1</v>
      </c>
      <c r="Z13" t="n">
        <v>10</v>
      </c>
      <c r="AA13" t="n">
        <v>195.0976219201326</v>
      </c>
      <c r="AB13" t="n">
        <v>266.9411734106233</v>
      </c>
      <c r="AC13" t="n">
        <v>241.4646824746814</v>
      </c>
      <c r="AD13" t="n">
        <v>195097.6219201326</v>
      </c>
      <c r="AE13" t="n">
        <v>266941.1734106233</v>
      </c>
      <c r="AF13" t="n">
        <v>3.22006412497888e-06</v>
      </c>
      <c r="AG13" t="n">
        <v>7</v>
      </c>
      <c r="AH13" t="n">
        <v>241464.6824746814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4.4241</v>
      </c>
      <c r="E14" t="n">
        <v>22.6</v>
      </c>
      <c r="F14" t="n">
        <v>18.42</v>
      </c>
      <c r="G14" t="n">
        <v>27.62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38</v>
      </c>
      <c r="N14" t="n">
        <v>44.5</v>
      </c>
      <c r="O14" t="n">
        <v>25982.82</v>
      </c>
      <c r="P14" t="n">
        <v>213.12</v>
      </c>
      <c r="Q14" t="n">
        <v>2924.46</v>
      </c>
      <c r="R14" t="n">
        <v>97.95</v>
      </c>
      <c r="S14" t="n">
        <v>60.56</v>
      </c>
      <c r="T14" t="n">
        <v>18780.99</v>
      </c>
      <c r="U14" t="n">
        <v>0.62</v>
      </c>
      <c r="V14" t="n">
        <v>0.93</v>
      </c>
      <c r="W14" t="n">
        <v>0.23</v>
      </c>
      <c r="X14" t="n">
        <v>1.14</v>
      </c>
      <c r="Y14" t="n">
        <v>1</v>
      </c>
      <c r="Z14" t="n">
        <v>10</v>
      </c>
      <c r="AA14" t="n">
        <v>190.672735322128</v>
      </c>
      <c r="AB14" t="n">
        <v>260.886848355017</v>
      </c>
      <c r="AC14" t="n">
        <v>235.9881737050817</v>
      </c>
      <c r="AD14" t="n">
        <v>190672.735322128</v>
      </c>
      <c r="AE14" t="n">
        <v>260886.848355017</v>
      </c>
      <c r="AF14" t="n">
        <v>3.250555764915589e-06</v>
      </c>
      <c r="AG14" t="n">
        <v>7</v>
      </c>
      <c r="AH14" t="n">
        <v>235988.1737050817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4.4829</v>
      </c>
      <c r="E15" t="n">
        <v>22.31</v>
      </c>
      <c r="F15" t="n">
        <v>18.28</v>
      </c>
      <c r="G15" t="n">
        <v>30.47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207.47</v>
      </c>
      <c r="Q15" t="n">
        <v>2924.65</v>
      </c>
      <c r="R15" t="n">
        <v>93.39</v>
      </c>
      <c r="S15" t="n">
        <v>60.56</v>
      </c>
      <c r="T15" t="n">
        <v>16518.83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185.8364329364686</v>
      </c>
      <c r="AB15" t="n">
        <v>254.2696060683583</v>
      </c>
      <c r="AC15" t="n">
        <v>230.0024717349017</v>
      </c>
      <c r="AD15" t="n">
        <v>185836.4329364686</v>
      </c>
      <c r="AE15" t="n">
        <v>254269.6060683583</v>
      </c>
      <c r="AF15" t="n">
        <v>3.293758377645192e-06</v>
      </c>
      <c r="AG15" t="n">
        <v>7</v>
      </c>
      <c r="AH15" t="n">
        <v>230002.4717349017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4.5124</v>
      </c>
      <c r="E16" t="n">
        <v>22.16</v>
      </c>
      <c r="F16" t="n">
        <v>18.22</v>
      </c>
      <c r="G16" t="n">
        <v>32.15</v>
      </c>
      <c r="H16" t="n">
        <v>0.38</v>
      </c>
      <c r="I16" t="n">
        <v>34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201.78</v>
      </c>
      <c r="Q16" t="n">
        <v>2924.56</v>
      </c>
      <c r="R16" t="n">
        <v>91.22</v>
      </c>
      <c r="S16" t="n">
        <v>60.56</v>
      </c>
      <c r="T16" t="n">
        <v>15442.76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181.933911090136</v>
      </c>
      <c r="AB16" t="n">
        <v>248.9300035110958</v>
      </c>
      <c r="AC16" t="n">
        <v>225.1724733515234</v>
      </c>
      <c r="AD16" t="n">
        <v>181933.911090136</v>
      </c>
      <c r="AE16" t="n">
        <v>248930.0035110958</v>
      </c>
      <c r="AF16" t="n">
        <v>3.315433157841167e-06</v>
      </c>
      <c r="AG16" t="n">
        <v>7</v>
      </c>
      <c r="AH16" t="n">
        <v>225172.4733515234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4.5548</v>
      </c>
      <c r="E17" t="n">
        <v>21.95</v>
      </c>
      <c r="F17" t="n">
        <v>18.13</v>
      </c>
      <c r="G17" t="n">
        <v>35.1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24</v>
      </c>
      <c r="N17" t="n">
        <v>44.95</v>
      </c>
      <c r="O17" t="n">
        <v>26131.27</v>
      </c>
      <c r="P17" t="n">
        <v>196.14</v>
      </c>
      <c r="Q17" t="n">
        <v>2924.57</v>
      </c>
      <c r="R17" t="n">
        <v>88.17</v>
      </c>
      <c r="S17" t="n">
        <v>60.56</v>
      </c>
      <c r="T17" t="n">
        <v>13936.26</v>
      </c>
      <c r="U17" t="n">
        <v>0.6899999999999999</v>
      </c>
      <c r="V17" t="n">
        <v>0.95</v>
      </c>
      <c r="W17" t="n">
        <v>0.22</v>
      </c>
      <c r="X17" t="n">
        <v>0.85</v>
      </c>
      <c r="Y17" t="n">
        <v>1</v>
      </c>
      <c r="Z17" t="n">
        <v>10</v>
      </c>
      <c r="AA17" t="n">
        <v>177.7587005954284</v>
      </c>
      <c r="AB17" t="n">
        <v>243.2172963149528</v>
      </c>
      <c r="AC17" t="n">
        <v>220.0049789123435</v>
      </c>
      <c r="AD17" t="n">
        <v>177758.7005954284</v>
      </c>
      <c r="AE17" t="n">
        <v>243217.2963149528</v>
      </c>
      <c r="AF17" t="n">
        <v>3.346586062258431e-06</v>
      </c>
      <c r="AG17" t="n">
        <v>7</v>
      </c>
      <c r="AH17" t="n">
        <v>220004.9789123435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4.561</v>
      </c>
      <c r="E18" t="n">
        <v>21.92</v>
      </c>
      <c r="F18" t="n">
        <v>18.14</v>
      </c>
      <c r="G18" t="n">
        <v>36.29</v>
      </c>
      <c r="H18" t="n">
        <v>0.42</v>
      </c>
      <c r="I18" t="n">
        <v>30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194.3</v>
      </c>
      <c r="Q18" t="n">
        <v>2924.63</v>
      </c>
      <c r="R18" t="n">
        <v>88.06999999999999</v>
      </c>
      <c r="S18" t="n">
        <v>60.56</v>
      </c>
      <c r="T18" t="n">
        <v>13891.59</v>
      </c>
      <c r="U18" t="n">
        <v>0.6899999999999999</v>
      </c>
      <c r="V18" t="n">
        <v>0.95</v>
      </c>
      <c r="W18" t="n">
        <v>0.24</v>
      </c>
      <c r="X18" t="n">
        <v>0.87</v>
      </c>
      <c r="Y18" t="n">
        <v>1</v>
      </c>
      <c r="Z18" t="n">
        <v>10</v>
      </c>
      <c r="AA18" t="n">
        <v>176.6316512220851</v>
      </c>
      <c r="AB18" t="n">
        <v>241.675217640436</v>
      </c>
      <c r="AC18" t="n">
        <v>218.6100740622011</v>
      </c>
      <c r="AD18" t="n">
        <v>176631.6512220851</v>
      </c>
      <c r="AE18" t="n">
        <v>241675.217640436</v>
      </c>
      <c r="AF18" t="n">
        <v>3.351141439791144e-06</v>
      </c>
      <c r="AG18" t="n">
        <v>7</v>
      </c>
      <c r="AH18" t="n">
        <v>218610.0740622011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4.574</v>
      </c>
      <c r="E19" t="n">
        <v>21.86</v>
      </c>
      <c r="F19" t="n">
        <v>18.12</v>
      </c>
      <c r="G19" t="n">
        <v>37.49</v>
      </c>
      <c r="H19" t="n">
        <v>0.44</v>
      </c>
      <c r="I19" t="n">
        <v>29</v>
      </c>
      <c r="J19" t="n">
        <v>210.78</v>
      </c>
      <c r="K19" t="n">
        <v>55.27</v>
      </c>
      <c r="L19" t="n">
        <v>5.25</v>
      </c>
      <c r="M19" t="n">
        <v>2</v>
      </c>
      <c r="N19" t="n">
        <v>45.26</v>
      </c>
      <c r="O19" t="n">
        <v>26230.5</v>
      </c>
      <c r="P19" t="n">
        <v>192.89</v>
      </c>
      <c r="Q19" t="n">
        <v>2924.51</v>
      </c>
      <c r="R19" t="n">
        <v>87.13</v>
      </c>
      <c r="S19" t="n">
        <v>60.56</v>
      </c>
      <c r="T19" t="n">
        <v>13423.58</v>
      </c>
      <c r="U19" t="n">
        <v>0.7</v>
      </c>
      <c r="V19" t="n">
        <v>0.95</v>
      </c>
      <c r="W19" t="n">
        <v>0.24</v>
      </c>
      <c r="X19" t="n">
        <v>0.84</v>
      </c>
      <c r="Y19" t="n">
        <v>1</v>
      </c>
      <c r="Z19" t="n">
        <v>10</v>
      </c>
      <c r="AA19" t="n">
        <v>175.5457941956181</v>
      </c>
      <c r="AB19" t="n">
        <v>240.1895001521936</v>
      </c>
      <c r="AC19" t="n">
        <v>217.2661513658185</v>
      </c>
      <c r="AD19" t="n">
        <v>175545.7941956181</v>
      </c>
      <c r="AE19" t="n">
        <v>240189.5001521936</v>
      </c>
      <c r="AF19" t="n">
        <v>3.360693037843607e-06</v>
      </c>
      <c r="AG19" t="n">
        <v>7</v>
      </c>
      <c r="AH19" t="n">
        <v>217266.1513658185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4.5682</v>
      </c>
      <c r="E20" t="n">
        <v>21.89</v>
      </c>
      <c r="F20" t="n">
        <v>18.15</v>
      </c>
      <c r="G20" t="n">
        <v>37.55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193.23</v>
      </c>
      <c r="Q20" t="n">
        <v>2924.52</v>
      </c>
      <c r="R20" t="n">
        <v>88.12</v>
      </c>
      <c r="S20" t="n">
        <v>60.56</v>
      </c>
      <c r="T20" t="n">
        <v>13922.21</v>
      </c>
      <c r="U20" t="n">
        <v>0.6899999999999999</v>
      </c>
      <c r="V20" t="n">
        <v>0.95</v>
      </c>
      <c r="W20" t="n">
        <v>0.24</v>
      </c>
      <c r="X20" t="n">
        <v>0.87</v>
      </c>
      <c r="Y20" t="n">
        <v>1</v>
      </c>
      <c r="Z20" t="n">
        <v>10</v>
      </c>
      <c r="AA20" t="n">
        <v>175.8903976430593</v>
      </c>
      <c r="AB20" t="n">
        <v>240.6610017918135</v>
      </c>
      <c r="AC20" t="n">
        <v>217.6926535507099</v>
      </c>
      <c r="AD20" t="n">
        <v>175890.3976430593</v>
      </c>
      <c r="AE20" t="n">
        <v>240661.0017918135</v>
      </c>
      <c r="AF20" t="n">
        <v>3.356431555635586e-06</v>
      </c>
      <c r="AG20" t="n">
        <v>7</v>
      </c>
      <c r="AH20" t="n">
        <v>217692.6535507099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4.5679</v>
      </c>
      <c r="E21" t="n">
        <v>21.89</v>
      </c>
      <c r="F21" t="n">
        <v>18.15</v>
      </c>
      <c r="G21" t="n">
        <v>37.55</v>
      </c>
      <c r="H21" t="n">
        <v>0.48</v>
      </c>
      <c r="I21" t="n">
        <v>29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193.55</v>
      </c>
      <c r="Q21" t="n">
        <v>2924.74</v>
      </c>
      <c r="R21" t="n">
        <v>87.97</v>
      </c>
      <c r="S21" t="n">
        <v>60.56</v>
      </c>
      <c r="T21" t="n">
        <v>13843.3</v>
      </c>
      <c r="U21" t="n">
        <v>0.6899999999999999</v>
      </c>
      <c r="V21" t="n">
        <v>0.95</v>
      </c>
      <c r="W21" t="n">
        <v>0.25</v>
      </c>
      <c r="X21" t="n">
        <v>0.87</v>
      </c>
      <c r="Y21" t="n">
        <v>1</v>
      </c>
      <c r="Z21" t="n">
        <v>10</v>
      </c>
      <c r="AA21" t="n">
        <v>176.0673423758618</v>
      </c>
      <c r="AB21" t="n">
        <v>240.9031053814844</v>
      </c>
      <c r="AC21" t="n">
        <v>217.9116511135773</v>
      </c>
      <c r="AD21" t="n">
        <v>176067.3423758618</v>
      </c>
      <c r="AE21" t="n">
        <v>240903.1053814844</v>
      </c>
      <c r="AF21" t="n">
        <v>3.356211134142067e-06</v>
      </c>
      <c r="AG21" t="n">
        <v>7</v>
      </c>
      <c r="AH21" t="n">
        <v>217911.6511135773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3.6147</v>
      </c>
      <c r="E2" t="n">
        <v>27.66</v>
      </c>
      <c r="F2" t="n">
        <v>21.67</v>
      </c>
      <c r="G2" t="n">
        <v>8.609999999999999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208.16</v>
      </c>
      <c r="Q2" t="n">
        <v>2924.83</v>
      </c>
      <c r="R2" t="n">
        <v>204.68</v>
      </c>
      <c r="S2" t="n">
        <v>60.56</v>
      </c>
      <c r="T2" t="n">
        <v>71589.42</v>
      </c>
      <c r="U2" t="n">
        <v>0.3</v>
      </c>
      <c r="V2" t="n">
        <v>0.79</v>
      </c>
      <c r="W2" t="n">
        <v>0.39</v>
      </c>
      <c r="X2" t="n">
        <v>4.39</v>
      </c>
      <c r="Y2" t="n">
        <v>1</v>
      </c>
      <c r="Z2" t="n">
        <v>10</v>
      </c>
      <c r="AA2" t="n">
        <v>230.0853438372149</v>
      </c>
      <c r="AB2" t="n">
        <v>314.8129180869039</v>
      </c>
      <c r="AC2" t="n">
        <v>284.7676150274887</v>
      </c>
      <c r="AD2" t="n">
        <v>230085.3438372149</v>
      </c>
      <c r="AE2" t="n">
        <v>314812.9180869039</v>
      </c>
      <c r="AF2" t="n">
        <v>2.734779756714952e-06</v>
      </c>
      <c r="AG2" t="n">
        <v>9</v>
      </c>
      <c r="AH2" t="n">
        <v>284767.6150274887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3.9433</v>
      </c>
      <c r="E3" t="n">
        <v>25.36</v>
      </c>
      <c r="F3" t="n">
        <v>20.42</v>
      </c>
      <c r="G3" t="n">
        <v>11.14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189.35</v>
      </c>
      <c r="Q3" t="n">
        <v>2924.94</v>
      </c>
      <c r="R3" t="n">
        <v>163.01</v>
      </c>
      <c r="S3" t="n">
        <v>60.56</v>
      </c>
      <c r="T3" t="n">
        <v>50961.11</v>
      </c>
      <c r="U3" t="n">
        <v>0.37</v>
      </c>
      <c r="V3" t="n">
        <v>0.84</v>
      </c>
      <c r="W3" t="n">
        <v>0.34</v>
      </c>
      <c r="X3" t="n">
        <v>3.14</v>
      </c>
      <c r="Y3" t="n">
        <v>1</v>
      </c>
      <c r="Z3" t="n">
        <v>10</v>
      </c>
      <c r="AA3" t="n">
        <v>196.6515596887715</v>
      </c>
      <c r="AB3" t="n">
        <v>269.0673396205699</v>
      </c>
      <c r="AC3" t="n">
        <v>243.3879303656445</v>
      </c>
      <c r="AD3" t="n">
        <v>196651.5596887715</v>
      </c>
      <c r="AE3" t="n">
        <v>269067.3396205699</v>
      </c>
      <c r="AF3" t="n">
        <v>2.983389220309865e-06</v>
      </c>
      <c r="AG3" t="n">
        <v>8</v>
      </c>
      <c r="AH3" t="n">
        <v>243387.9303656445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19.72</v>
      </c>
      <c r="G4" t="n">
        <v>13.76</v>
      </c>
      <c r="H4" t="n">
        <v>0.21</v>
      </c>
      <c r="I4" t="n">
        <v>86</v>
      </c>
      <c r="J4" t="n">
        <v>125.29</v>
      </c>
      <c r="K4" t="n">
        <v>45</v>
      </c>
      <c r="L4" t="n">
        <v>1.5</v>
      </c>
      <c r="M4" t="n">
        <v>84</v>
      </c>
      <c r="N4" t="n">
        <v>18.79</v>
      </c>
      <c r="O4" t="n">
        <v>15686.51</v>
      </c>
      <c r="P4" t="n">
        <v>176.03</v>
      </c>
      <c r="Q4" t="n">
        <v>2924.7</v>
      </c>
      <c r="R4" t="n">
        <v>140.04</v>
      </c>
      <c r="S4" t="n">
        <v>60.56</v>
      </c>
      <c r="T4" t="n">
        <v>39593.25</v>
      </c>
      <c r="U4" t="n">
        <v>0.43</v>
      </c>
      <c r="V4" t="n">
        <v>0.87</v>
      </c>
      <c r="W4" t="n">
        <v>0.3</v>
      </c>
      <c r="X4" t="n">
        <v>2.44</v>
      </c>
      <c r="Y4" t="n">
        <v>1</v>
      </c>
      <c r="Z4" t="n">
        <v>10</v>
      </c>
      <c r="AA4" t="n">
        <v>173.5224239774983</v>
      </c>
      <c r="AB4" t="n">
        <v>237.4210357549695</v>
      </c>
      <c r="AC4" t="n">
        <v>214.7619053251004</v>
      </c>
      <c r="AD4" t="n">
        <v>173522.4239774983</v>
      </c>
      <c r="AE4" t="n">
        <v>237421.0357549695</v>
      </c>
      <c r="AF4" t="n">
        <v>3.146203452098135e-06</v>
      </c>
      <c r="AG4" t="n">
        <v>7</v>
      </c>
      <c r="AH4" t="n">
        <v>214761.9053251004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4.3312</v>
      </c>
      <c r="E5" t="n">
        <v>23.09</v>
      </c>
      <c r="F5" t="n">
        <v>19.19</v>
      </c>
      <c r="G5" t="n">
        <v>16.69</v>
      </c>
      <c r="H5" t="n">
        <v>0.25</v>
      </c>
      <c r="I5" t="n">
        <v>69</v>
      </c>
      <c r="J5" t="n">
        <v>125.62</v>
      </c>
      <c r="K5" t="n">
        <v>45</v>
      </c>
      <c r="L5" t="n">
        <v>1.75</v>
      </c>
      <c r="M5" t="n">
        <v>67</v>
      </c>
      <c r="N5" t="n">
        <v>18.87</v>
      </c>
      <c r="O5" t="n">
        <v>15727.09</v>
      </c>
      <c r="P5" t="n">
        <v>164.21</v>
      </c>
      <c r="Q5" t="n">
        <v>2924.71</v>
      </c>
      <c r="R5" t="n">
        <v>122.92</v>
      </c>
      <c r="S5" t="n">
        <v>60.56</v>
      </c>
      <c r="T5" t="n">
        <v>31120.78</v>
      </c>
      <c r="U5" t="n">
        <v>0.49</v>
      </c>
      <c r="V5" t="n">
        <v>0.9</v>
      </c>
      <c r="W5" t="n">
        <v>0.28</v>
      </c>
      <c r="X5" t="n">
        <v>1.91</v>
      </c>
      <c r="Y5" t="n">
        <v>1</v>
      </c>
      <c r="Z5" t="n">
        <v>10</v>
      </c>
      <c r="AA5" t="n">
        <v>162.0875837692603</v>
      </c>
      <c r="AB5" t="n">
        <v>221.7753829125197</v>
      </c>
      <c r="AC5" t="n">
        <v>200.6094516311174</v>
      </c>
      <c r="AD5" t="n">
        <v>162087.5837692603</v>
      </c>
      <c r="AE5" t="n">
        <v>221775.3829125197</v>
      </c>
      <c r="AF5" t="n">
        <v>3.276863386251639e-06</v>
      </c>
      <c r="AG5" t="n">
        <v>7</v>
      </c>
      <c r="AH5" t="n">
        <v>200609.4516311174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4.4947</v>
      </c>
      <c r="E6" t="n">
        <v>22.25</v>
      </c>
      <c r="F6" t="n">
        <v>18.69</v>
      </c>
      <c r="G6" t="n">
        <v>20.02</v>
      </c>
      <c r="H6" t="n">
        <v>0.28</v>
      </c>
      <c r="I6" t="n">
        <v>56</v>
      </c>
      <c r="J6" t="n">
        <v>125.95</v>
      </c>
      <c r="K6" t="n">
        <v>45</v>
      </c>
      <c r="L6" t="n">
        <v>2</v>
      </c>
      <c r="M6" t="n">
        <v>48</v>
      </c>
      <c r="N6" t="n">
        <v>18.95</v>
      </c>
      <c r="O6" t="n">
        <v>15767.7</v>
      </c>
      <c r="P6" t="n">
        <v>151.44</v>
      </c>
      <c r="Q6" t="n">
        <v>2924.58</v>
      </c>
      <c r="R6" t="n">
        <v>105.69</v>
      </c>
      <c r="S6" t="n">
        <v>60.56</v>
      </c>
      <c r="T6" t="n">
        <v>22569.6</v>
      </c>
      <c r="U6" t="n">
        <v>0.57</v>
      </c>
      <c r="V6" t="n">
        <v>0.92</v>
      </c>
      <c r="W6" t="n">
        <v>0.26</v>
      </c>
      <c r="X6" t="n">
        <v>1.41</v>
      </c>
      <c r="Y6" t="n">
        <v>1</v>
      </c>
      <c r="Z6" t="n">
        <v>10</v>
      </c>
      <c r="AA6" t="n">
        <v>151.2225589606036</v>
      </c>
      <c r="AB6" t="n">
        <v>206.9093766382581</v>
      </c>
      <c r="AC6" t="n">
        <v>187.1622361310957</v>
      </c>
      <c r="AD6" t="n">
        <v>151222.5589606036</v>
      </c>
      <c r="AE6" t="n">
        <v>206909.3766382581</v>
      </c>
      <c r="AF6" t="n">
        <v>3.400562860681853e-06</v>
      </c>
      <c r="AG6" t="n">
        <v>7</v>
      </c>
      <c r="AH6" t="n">
        <v>187162.2361310957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4.475</v>
      </c>
      <c r="E7" t="n">
        <v>22.35</v>
      </c>
      <c r="F7" t="n">
        <v>18.91</v>
      </c>
      <c r="G7" t="n">
        <v>22.25</v>
      </c>
      <c r="H7" t="n">
        <v>0.31</v>
      </c>
      <c r="I7" t="n">
        <v>51</v>
      </c>
      <c r="J7" t="n">
        <v>126.28</v>
      </c>
      <c r="K7" t="n">
        <v>45</v>
      </c>
      <c r="L7" t="n">
        <v>2.25</v>
      </c>
      <c r="M7" t="n">
        <v>12</v>
      </c>
      <c r="N7" t="n">
        <v>19.03</v>
      </c>
      <c r="O7" t="n">
        <v>15808.34</v>
      </c>
      <c r="P7" t="n">
        <v>149.27</v>
      </c>
      <c r="Q7" t="n">
        <v>2924.81</v>
      </c>
      <c r="R7" t="n">
        <v>113.02</v>
      </c>
      <c r="S7" t="n">
        <v>60.56</v>
      </c>
      <c r="T7" t="n">
        <v>26261.21</v>
      </c>
      <c r="U7" t="n">
        <v>0.54</v>
      </c>
      <c r="V7" t="n">
        <v>0.91</v>
      </c>
      <c r="W7" t="n">
        <v>0.29</v>
      </c>
      <c r="X7" t="n">
        <v>1.63</v>
      </c>
      <c r="Y7" t="n">
        <v>1</v>
      </c>
      <c r="Z7" t="n">
        <v>10</v>
      </c>
      <c r="AA7" t="n">
        <v>150.5713505093973</v>
      </c>
      <c r="AB7" t="n">
        <v>206.0183645060287</v>
      </c>
      <c r="AC7" t="n">
        <v>186.3562609462226</v>
      </c>
      <c r="AD7" t="n">
        <v>150571.3505093973</v>
      </c>
      <c r="AE7" t="n">
        <v>206018.3645060287</v>
      </c>
      <c r="AF7" t="n">
        <v>3.385658398013502e-06</v>
      </c>
      <c r="AG7" t="n">
        <v>7</v>
      </c>
      <c r="AH7" t="n">
        <v>186356.2609462226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4.5346</v>
      </c>
      <c r="E8" t="n">
        <v>22.05</v>
      </c>
      <c r="F8" t="n">
        <v>18.64</v>
      </c>
      <c r="G8" t="n">
        <v>22.37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147.06</v>
      </c>
      <c r="Q8" t="n">
        <v>2924.7</v>
      </c>
      <c r="R8" t="n">
        <v>103.42</v>
      </c>
      <c r="S8" t="n">
        <v>60.56</v>
      </c>
      <c r="T8" t="n">
        <v>21463.8</v>
      </c>
      <c r="U8" t="n">
        <v>0.59</v>
      </c>
      <c r="V8" t="n">
        <v>0.92</v>
      </c>
      <c r="W8" t="n">
        <v>0.29</v>
      </c>
      <c r="X8" t="n">
        <v>1.36</v>
      </c>
      <c r="Y8" t="n">
        <v>1</v>
      </c>
      <c r="Z8" t="n">
        <v>10</v>
      </c>
      <c r="AA8" t="n">
        <v>148.0543684017906</v>
      </c>
      <c r="AB8" t="n">
        <v>202.5745185449893</v>
      </c>
      <c r="AC8" t="n">
        <v>183.2410908102355</v>
      </c>
      <c r="AD8" t="n">
        <v>148054.3684017906</v>
      </c>
      <c r="AE8" t="n">
        <v>202574.5185449893</v>
      </c>
      <c r="AF8" t="n">
        <v>3.430750071873079e-06</v>
      </c>
      <c r="AG8" t="n">
        <v>7</v>
      </c>
      <c r="AH8" t="n">
        <v>183241.0908102355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4.5339</v>
      </c>
      <c r="E9" t="n">
        <v>22.06</v>
      </c>
      <c r="F9" t="n">
        <v>18.65</v>
      </c>
      <c r="G9" t="n">
        <v>22.38</v>
      </c>
      <c r="H9" t="n">
        <v>0.38</v>
      </c>
      <c r="I9" t="n">
        <v>50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147.45</v>
      </c>
      <c r="Q9" t="n">
        <v>2924.62</v>
      </c>
      <c r="R9" t="n">
        <v>103.54</v>
      </c>
      <c r="S9" t="n">
        <v>60.56</v>
      </c>
      <c r="T9" t="n">
        <v>21526.75</v>
      </c>
      <c r="U9" t="n">
        <v>0.58</v>
      </c>
      <c r="V9" t="n">
        <v>0.92</v>
      </c>
      <c r="W9" t="n">
        <v>0.29</v>
      </c>
      <c r="X9" t="n">
        <v>1.37</v>
      </c>
      <c r="Y9" t="n">
        <v>1</v>
      </c>
      <c r="Z9" t="n">
        <v>10</v>
      </c>
      <c r="AA9" t="n">
        <v>148.2813848580395</v>
      </c>
      <c r="AB9" t="n">
        <v>202.8851324756881</v>
      </c>
      <c r="AC9" t="n">
        <v>183.5220601833379</v>
      </c>
      <c r="AD9" t="n">
        <v>148281.3848580395</v>
      </c>
      <c r="AE9" t="n">
        <v>202885.1324756881</v>
      </c>
      <c r="AF9" t="n">
        <v>3.430220471676742e-06</v>
      </c>
      <c r="AG9" t="n">
        <v>7</v>
      </c>
      <c r="AH9" t="n">
        <v>183522.0601833379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2.1448</v>
      </c>
      <c r="E2" t="n">
        <v>46.62</v>
      </c>
      <c r="F2" t="n">
        <v>27.19</v>
      </c>
      <c r="G2" t="n">
        <v>4.97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450.92</v>
      </c>
      <c r="Q2" t="n">
        <v>2925.89</v>
      </c>
      <c r="R2" t="n">
        <v>385.26</v>
      </c>
      <c r="S2" t="n">
        <v>60.56</v>
      </c>
      <c r="T2" t="n">
        <v>160996.73</v>
      </c>
      <c r="U2" t="n">
        <v>0.16</v>
      </c>
      <c r="V2" t="n">
        <v>0.63</v>
      </c>
      <c r="W2" t="n">
        <v>0.6899999999999999</v>
      </c>
      <c r="X2" t="n">
        <v>9.91</v>
      </c>
      <c r="Y2" t="n">
        <v>1</v>
      </c>
      <c r="Z2" t="n">
        <v>10</v>
      </c>
      <c r="AA2" t="n">
        <v>674.5824794582876</v>
      </c>
      <c r="AB2" t="n">
        <v>922.9935088734342</v>
      </c>
      <c r="AC2" t="n">
        <v>834.9043038160787</v>
      </c>
      <c r="AD2" t="n">
        <v>674582.4794582876</v>
      </c>
      <c r="AE2" t="n">
        <v>922993.5088734342</v>
      </c>
      <c r="AF2" t="n">
        <v>1.552215697023073e-06</v>
      </c>
      <c r="AG2" t="n">
        <v>14</v>
      </c>
      <c r="AH2" t="n">
        <v>834904.3038160787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2.5935</v>
      </c>
      <c r="E3" t="n">
        <v>38.56</v>
      </c>
      <c r="F3" t="n">
        <v>24.08</v>
      </c>
      <c r="G3" t="n">
        <v>6.28</v>
      </c>
      <c r="H3" t="n">
        <v>0.08</v>
      </c>
      <c r="I3" t="n">
        <v>230</v>
      </c>
      <c r="J3" t="n">
        <v>263.79</v>
      </c>
      <c r="K3" t="n">
        <v>59.89</v>
      </c>
      <c r="L3" t="n">
        <v>1.25</v>
      </c>
      <c r="M3" t="n">
        <v>228</v>
      </c>
      <c r="N3" t="n">
        <v>67.65000000000001</v>
      </c>
      <c r="O3" t="n">
        <v>32767.75</v>
      </c>
      <c r="P3" t="n">
        <v>396.11</v>
      </c>
      <c r="Q3" t="n">
        <v>2925.18</v>
      </c>
      <c r="R3" t="n">
        <v>283.01</v>
      </c>
      <c r="S3" t="n">
        <v>60.56</v>
      </c>
      <c r="T3" t="n">
        <v>110359.78</v>
      </c>
      <c r="U3" t="n">
        <v>0.21</v>
      </c>
      <c r="V3" t="n">
        <v>0.71</v>
      </c>
      <c r="W3" t="n">
        <v>0.53</v>
      </c>
      <c r="X3" t="n">
        <v>6.79</v>
      </c>
      <c r="Y3" t="n">
        <v>1</v>
      </c>
      <c r="Z3" t="n">
        <v>10</v>
      </c>
      <c r="AA3" t="n">
        <v>506.679941766503</v>
      </c>
      <c r="AB3" t="n">
        <v>693.2618494663554</v>
      </c>
      <c r="AC3" t="n">
        <v>627.0979115524025</v>
      </c>
      <c r="AD3" t="n">
        <v>506679.941766503</v>
      </c>
      <c r="AE3" t="n">
        <v>693261.8494663554</v>
      </c>
      <c r="AF3" t="n">
        <v>1.876944894735798e-06</v>
      </c>
      <c r="AG3" t="n">
        <v>12</v>
      </c>
      <c r="AH3" t="n">
        <v>627097.9115524024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2.9122</v>
      </c>
      <c r="E4" t="n">
        <v>34.34</v>
      </c>
      <c r="F4" t="n">
        <v>22.49</v>
      </c>
      <c r="G4" t="n">
        <v>7.58</v>
      </c>
      <c r="H4" t="n">
        <v>0.1</v>
      </c>
      <c r="I4" t="n">
        <v>178</v>
      </c>
      <c r="J4" t="n">
        <v>264.25</v>
      </c>
      <c r="K4" t="n">
        <v>59.89</v>
      </c>
      <c r="L4" t="n">
        <v>1.5</v>
      </c>
      <c r="M4" t="n">
        <v>176</v>
      </c>
      <c r="N4" t="n">
        <v>67.87</v>
      </c>
      <c r="O4" t="n">
        <v>32825.49</v>
      </c>
      <c r="P4" t="n">
        <v>367.14</v>
      </c>
      <c r="Q4" t="n">
        <v>2924.78</v>
      </c>
      <c r="R4" t="n">
        <v>230.79</v>
      </c>
      <c r="S4" t="n">
        <v>60.56</v>
      </c>
      <c r="T4" t="n">
        <v>84511.46000000001</v>
      </c>
      <c r="U4" t="n">
        <v>0.26</v>
      </c>
      <c r="V4" t="n">
        <v>0.77</v>
      </c>
      <c r="W4" t="n">
        <v>0.45</v>
      </c>
      <c r="X4" t="n">
        <v>5.21</v>
      </c>
      <c r="Y4" t="n">
        <v>1</v>
      </c>
      <c r="Z4" t="n">
        <v>10</v>
      </c>
      <c r="AA4" t="n">
        <v>419.5090370165924</v>
      </c>
      <c r="AB4" t="n">
        <v>573.9907718786268</v>
      </c>
      <c r="AC4" t="n">
        <v>519.2098982116379</v>
      </c>
      <c r="AD4" t="n">
        <v>419509.0370165924</v>
      </c>
      <c r="AE4" t="n">
        <v>573990.7718786268</v>
      </c>
      <c r="AF4" t="n">
        <v>2.107591641584573e-06</v>
      </c>
      <c r="AG4" t="n">
        <v>10</v>
      </c>
      <c r="AH4" t="n">
        <v>519209.8982116379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3.1661</v>
      </c>
      <c r="E5" t="n">
        <v>31.58</v>
      </c>
      <c r="F5" t="n">
        <v>21.45</v>
      </c>
      <c r="G5" t="n">
        <v>8.94</v>
      </c>
      <c r="H5" t="n">
        <v>0.12</v>
      </c>
      <c r="I5" t="n">
        <v>144</v>
      </c>
      <c r="J5" t="n">
        <v>264.72</v>
      </c>
      <c r="K5" t="n">
        <v>59.89</v>
      </c>
      <c r="L5" t="n">
        <v>1.75</v>
      </c>
      <c r="M5" t="n">
        <v>142</v>
      </c>
      <c r="N5" t="n">
        <v>68.09</v>
      </c>
      <c r="O5" t="n">
        <v>32883.31</v>
      </c>
      <c r="P5" t="n">
        <v>347.45</v>
      </c>
      <c r="Q5" t="n">
        <v>2925.19</v>
      </c>
      <c r="R5" t="n">
        <v>197.23</v>
      </c>
      <c r="S5" t="n">
        <v>60.56</v>
      </c>
      <c r="T5" t="n">
        <v>67900.89999999999</v>
      </c>
      <c r="U5" t="n">
        <v>0.31</v>
      </c>
      <c r="V5" t="n">
        <v>0.8</v>
      </c>
      <c r="W5" t="n">
        <v>0.38</v>
      </c>
      <c r="X5" t="n">
        <v>4.17</v>
      </c>
      <c r="Y5" t="n">
        <v>1</v>
      </c>
      <c r="Z5" t="n">
        <v>10</v>
      </c>
      <c r="AA5" t="n">
        <v>376.841278377801</v>
      </c>
      <c r="AB5" t="n">
        <v>515.6108621403722</v>
      </c>
      <c r="AC5" t="n">
        <v>466.4016851220844</v>
      </c>
      <c r="AD5" t="n">
        <v>376841.2783778009</v>
      </c>
      <c r="AE5" t="n">
        <v>515610.8621403722</v>
      </c>
      <c r="AF5" t="n">
        <v>2.291341905233472e-06</v>
      </c>
      <c r="AG5" t="n">
        <v>10</v>
      </c>
      <c r="AH5" t="n">
        <v>466401.6851220843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3.3644</v>
      </c>
      <c r="E6" t="n">
        <v>29.72</v>
      </c>
      <c r="F6" t="n">
        <v>20.75</v>
      </c>
      <c r="G6" t="n">
        <v>10.29</v>
      </c>
      <c r="H6" t="n">
        <v>0.13</v>
      </c>
      <c r="I6" t="n">
        <v>121</v>
      </c>
      <c r="J6" t="n">
        <v>265.19</v>
      </c>
      <c r="K6" t="n">
        <v>59.89</v>
      </c>
      <c r="L6" t="n">
        <v>2</v>
      </c>
      <c r="M6" t="n">
        <v>119</v>
      </c>
      <c r="N6" t="n">
        <v>68.31</v>
      </c>
      <c r="O6" t="n">
        <v>32941.21</v>
      </c>
      <c r="P6" t="n">
        <v>333.43</v>
      </c>
      <c r="Q6" t="n">
        <v>2924.91</v>
      </c>
      <c r="R6" t="n">
        <v>173.93</v>
      </c>
      <c r="S6" t="n">
        <v>60.56</v>
      </c>
      <c r="T6" t="n">
        <v>56362.98</v>
      </c>
      <c r="U6" t="n">
        <v>0.35</v>
      </c>
      <c r="V6" t="n">
        <v>0.83</v>
      </c>
      <c r="W6" t="n">
        <v>0.35</v>
      </c>
      <c r="X6" t="n">
        <v>3.47</v>
      </c>
      <c r="Y6" t="n">
        <v>1</v>
      </c>
      <c r="Z6" t="n">
        <v>10</v>
      </c>
      <c r="AA6" t="n">
        <v>340.3573870769141</v>
      </c>
      <c r="AB6" t="n">
        <v>465.6919925068113</v>
      </c>
      <c r="AC6" t="n">
        <v>421.2470023447771</v>
      </c>
      <c r="AD6" t="n">
        <v>340357.3870769141</v>
      </c>
      <c r="AE6" t="n">
        <v>465691.9925068113</v>
      </c>
      <c r="AF6" t="n">
        <v>2.43485382835902e-06</v>
      </c>
      <c r="AG6" t="n">
        <v>9</v>
      </c>
      <c r="AH6" t="n">
        <v>421247.0023447771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3.5301</v>
      </c>
      <c r="E7" t="n">
        <v>28.33</v>
      </c>
      <c r="F7" t="n">
        <v>20.22</v>
      </c>
      <c r="G7" t="n">
        <v>11.66</v>
      </c>
      <c r="H7" t="n">
        <v>0.15</v>
      </c>
      <c r="I7" t="n">
        <v>104</v>
      </c>
      <c r="J7" t="n">
        <v>265.66</v>
      </c>
      <c r="K7" t="n">
        <v>59.89</v>
      </c>
      <c r="L7" t="n">
        <v>2.25</v>
      </c>
      <c r="M7" t="n">
        <v>102</v>
      </c>
      <c r="N7" t="n">
        <v>68.53</v>
      </c>
      <c r="O7" t="n">
        <v>32999.19</v>
      </c>
      <c r="P7" t="n">
        <v>322.19</v>
      </c>
      <c r="Q7" t="n">
        <v>2924.71</v>
      </c>
      <c r="R7" t="n">
        <v>156.46</v>
      </c>
      <c r="S7" t="n">
        <v>60.56</v>
      </c>
      <c r="T7" t="n">
        <v>47715.13</v>
      </c>
      <c r="U7" t="n">
        <v>0.39</v>
      </c>
      <c r="V7" t="n">
        <v>0.85</v>
      </c>
      <c r="W7" t="n">
        <v>0.33</v>
      </c>
      <c r="X7" t="n">
        <v>2.94</v>
      </c>
      <c r="Y7" t="n">
        <v>1</v>
      </c>
      <c r="Z7" t="n">
        <v>10</v>
      </c>
      <c r="AA7" t="n">
        <v>319.9327620585555</v>
      </c>
      <c r="AB7" t="n">
        <v>437.7461194858317</v>
      </c>
      <c r="AC7" t="n">
        <v>395.9682442226405</v>
      </c>
      <c r="AD7" t="n">
        <v>319932.7620585554</v>
      </c>
      <c r="AE7" t="n">
        <v>437746.1194858317</v>
      </c>
      <c r="AF7" t="n">
        <v>2.554772767652531e-06</v>
      </c>
      <c r="AG7" t="n">
        <v>9</v>
      </c>
      <c r="AH7" t="n">
        <v>395968.2442226405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3.6504</v>
      </c>
      <c r="E8" t="n">
        <v>27.39</v>
      </c>
      <c r="F8" t="n">
        <v>19.89</v>
      </c>
      <c r="G8" t="n">
        <v>12.97</v>
      </c>
      <c r="H8" t="n">
        <v>0.17</v>
      </c>
      <c r="I8" t="n">
        <v>92</v>
      </c>
      <c r="J8" t="n">
        <v>266.13</v>
      </c>
      <c r="K8" t="n">
        <v>59.89</v>
      </c>
      <c r="L8" t="n">
        <v>2.5</v>
      </c>
      <c r="M8" t="n">
        <v>90</v>
      </c>
      <c r="N8" t="n">
        <v>68.75</v>
      </c>
      <c r="O8" t="n">
        <v>33057.26</v>
      </c>
      <c r="P8" t="n">
        <v>314.32</v>
      </c>
      <c r="Q8" t="n">
        <v>2924.76</v>
      </c>
      <c r="R8" t="n">
        <v>145.8</v>
      </c>
      <c r="S8" t="n">
        <v>60.56</v>
      </c>
      <c r="T8" t="n">
        <v>42444.46</v>
      </c>
      <c r="U8" t="n">
        <v>0.42</v>
      </c>
      <c r="V8" t="n">
        <v>0.87</v>
      </c>
      <c r="W8" t="n">
        <v>0.31</v>
      </c>
      <c r="X8" t="n">
        <v>2.61</v>
      </c>
      <c r="Y8" t="n">
        <v>1</v>
      </c>
      <c r="Z8" t="n">
        <v>10</v>
      </c>
      <c r="AA8" t="n">
        <v>297.7818426957593</v>
      </c>
      <c r="AB8" t="n">
        <v>407.438254384061</v>
      </c>
      <c r="AC8" t="n">
        <v>368.552919228827</v>
      </c>
      <c r="AD8" t="n">
        <v>297781.8426957593</v>
      </c>
      <c r="AE8" t="n">
        <v>407438.254384061</v>
      </c>
      <c r="AF8" t="n">
        <v>2.641835220259709e-06</v>
      </c>
      <c r="AG8" t="n">
        <v>8</v>
      </c>
      <c r="AH8" t="n">
        <v>368552.9192288269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3.7735</v>
      </c>
      <c r="E9" t="n">
        <v>26.5</v>
      </c>
      <c r="F9" t="n">
        <v>19.55</v>
      </c>
      <c r="G9" t="n">
        <v>14.48</v>
      </c>
      <c r="H9" t="n">
        <v>0.18</v>
      </c>
      <c r="I9" t="n">
        <v>81</v>
      </c>
      <c r="J9" t="n">
        <v>266.6</v>
      </c>
      <c r="K9" t="n">
        <v>59.89</v>
      </c>
      <c r="L9" t="n">
        <v>2.75</v>
      </c>
      <c r="M9" t="n">
        <v>79</v>
      </c>
      <c r="N9" t="n">
        <v>68.97</v>
      </c>
      <c r="O9" t="n">
        <v>33115.41</v>
      </c>
      <c r="P9" t="n">
        <v>306.45</v>
      </c>
      <c r="Q9" t="n">
        <v>2924.8</v>
      </c>
      <c r="R9" t="n">
        <v>134.55</v>
      </c>
      <c r="S9" t="n">
        <v>60.56</v>
      </c>
      <c r="T9" t="n">
        <v>36873.75</v>
      </c>
      <c r="U9" t="n">
        <v>0.45</v>
      </c>
      <c r="V9" t="n">
        <v>0.88</v>
      </c>
      <c r="W9" t="n">
        <v>0.3</v>
      </c>
      <c r="X9" t="n">
        <v>2.27</v>
      </c>
      <c r="Y9" t="n">
        <v>1</v>
      </c>
      <c r="Z9" t="n">
        <v>10</v>
      </c>
      <c r="AA9" t="n">
        <v>285.0467037411795</v>
      </c>
      <c r="AB9" t="n">
        <v>390.0134754317265</v>
      </c>
      <c r="AC9" t="n">
        <v>352.7911367238725</v>
      </c>
      <c r="AD9" t="n">
        <v>285046.7037411795</v>
      </c>
      <c r="AE9" t="n">
        <v>390013.4754317265</v>
      </c>
      <c r="AF9" t="n">
        <v>2.730924064116265e-06</v>
      </c>
      <c r="AG9" t="n">
        <v>8</v>
      </c>
      <c r="AH9" t="n">
        <v>352791.1367238725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3.8648</v>
      </c>
      <c r="E10" t="n">
        <v>25.87</v>
      </c>
      <c r="F10" t="n">
        <v>19.33</v>
      </c>
      <c r="G10" t="n">
        <v>15.89</v>
      </c>
      <c r="H10" t="n">
        <v>0.2</v>
      </c>
      <c r="I10" t="n">
        <v>73</v>
      </c>
      <c r="J10" t="n">
        <v>267.08</v>
      </c>
      <c r="K10" t="n">
        <v>59.89</v>
      </c>
      <c r="L10" t="n">
        <v>3</v>
      </c>
      <c r="M10" t="n">
        <v>71</v>
      </c>
      <c r="N10" t="n">
        <v>69.19</v>
      </c>
      <c r="O10" t="n">
        <v>33173.65</v>
      </c>
      <c r="P10" t="n">
        <v>300.53</v>
      </c>
      <c r="Q10" t="n">
        <v>2924.46</v>
      </c>
      <c r="R10" t="n">
        <v>127.7</v>
      </c>
      <c r="S10" t="n">
        <v>60.56</v>
      </c>
      <c r="T10" t="n">
        <v>33490.77</v>
      </c>
      <c r="U10" t="n">
        <v>0.47</v>
      </c>
      <c r="V10" t="n">
        <v>0.89</v>
      </c>
      <c r="W10" t="n">
        <v>0.28</v>
      </c>
      <c r="X10" t="n">
        <v>2.05</v>
      </c>
      <c r="Y10" t="n">
        <v>1</v>
      </c>
      <c r="Z10" t="n">
        <v>10</v>
      </c>
      <c r="AA10" t="n">
        <v>276.1012798863744</v>
      </c>
      <c r="AB10" t="n">
        <v>377.7739518693344</v>
      </c>
      <c r="AC10" t="n">
        <v>341.7197361119959</v>
      </c>
      <c r="AD10" t="n">
        <v>276101.2798863744</v>
      </c>
      <c r="AE10" t="n">
        <v>377773.9518693344</v>
      </c>
      <c r="AF10" t="n">
        <v>2.796998893069177e-06</v>
      </c>
      <c r="AG10" t="n">
        <v>8</v>
      </c>
      <c r="AH10" t="n">
        <v>341719.7361119959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3.9534</v>
      </c>
      <c r="E11" t="n">
        <v>25.29</v>
      </c>
      <c r="F11" t="n">
        <v>19.1</v>
      </c>
      <c r="G11" t="n">
        <v>17.37</v>
      </c>
      <c r="H11" t="n">
        <v>0.22</v>
      </c>
      <c r="I11" t="n">
        <v>66</v>
      </c>
      <c r="J11" t="n">
        <v>267.55</v>
      </c>
      <c r="K11" t="n">
        <v>59.89</v>
      </c>
      <c r="L11" t="n">
        <v>3.25</v>
      </c>
      <c r="M11" t="n">
        <v>64</v>
      </c>
      <c r="N11" t="n">
        <v>69.41</v>
      </c>
      <c r="O11" t="n">
        <v>33231.97</v>
      </c>
      <c r="P11" t="n">
        <v>294.23</v>
      </c>
      <c r="Q11" t="n">
        <v>2924.77</v>
      </c>
      <c r="R11" t="n">
        <v>120.11</v>
      </c>
      <c r="S11" t="n">
        <v>60.56</v>
      </c>
      <c r="T11" t="n">
        <v>29731.6</v>
      </c>
      <c r="U11" t="n">
        <v>0.5</v>
      </c>
      <c r="V11" t="n">
        <v>0.9</v>
      </c>
      <c r="W11" t="n">
        <v>0.27</v>
      </c>
      <c r="X11" t="n">
        <v>1.83</v>
      </c>
      <c r="Y11" t="n">
        <v>1</v>
      </c>
      <c r="Z11" t="n">
        <v>10</v>
      </c>
      <c r="AA11" t="n">
        <v>267.461854660573</v>
      </c>
      <c r="AB11" t="n">
        <v>365.9531091308518</v>
      </c>
      <c r="AC11" t="n">
        <v>331.027058013817</v>
      </c>
      <c r="AD11" t="n">
        <v>267461.8546605729</v>
      </c>
      <c r="AE11" t="n">
        <v>365953.1091308518</v>
      </c>
      <c r="AF11" t="n">
        <v>2.861119701888761e-06</v>
      </c>
      <c r="AG11" t="n">
        <v>8</v>
      </c>
      <c r="AH11" t="n">
        <v>331027.058013817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4.0196</v>
      </c>
      <c r="E12" t="n">
        <v>24.88</v>
      </c>
      <c r="F12" t="n">
        <v>18.94</v>
      </c>
      <c r="G12" t="n">
        <v>18.63</v>
      </c>
      <c r="H12" t="n">
        <v>0.23</v>
      </c>
      <c r="I12" t="n">
        <v>61</v>
      </c>
      <c r="J12" t="n">
        <v>268.02</v>
      </c>
      <c r="K12" t="n">
        <v>59.89</v>
      </c>
      <c r="L12" t="n">
        <v>3.5</v>
      </c>
      <c r="M12" t="n">
        <v>59</v>
      </c>
      <c r="N12" t="n">
        <v>69.64</v>
      </c>
      <c r="O12" t="n">
        <v>33290.38</v>
      </c>
      <c r="P12" t="n">
        <v>289.11</v>
      </c>
      <c r="Q12" t="n">
        <v>2924.59</v>
      </c>
      <c r="R12" t="n">
        <v>114.63</v>
      </c>
      <c r="S12" t="n">
        <v>60.56</v>
      </c>
      <c r="T12" t="n">
        <v>27014.69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261.0167606067715</v>
      </c>
      <c r="AB12" t="n">
        <v>357.1346471089585</v>
      </c>
      <c r="AC12" t="n">
        <v>323.050217630504</v>
      </c>
      <c r="AD12" t="n">
        <v>261016.7606067715</v>
      </c>
      <c r="AE12" t="n">
        <v>357134.6471089585</v>
      </c>
      <c r="AF12" t="n">
        <v>2.909029380713327e-06</v>
      </c>
      <c r="AG12" t="n">
        <v>8</v>
      </c>
      <c r="AH12" t="n">
        <v>323050.217630504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4.1265</v>
      </c>
      <c r="E13" t="n">
        <v>24.23</v>
      </c>
      <c r="F13" t="n">
        <v>18.6</v>
      </c>
      <c r="G13" t="n">
        <v>20.29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280.61</v>
      </c>
      <c r="Q13" t="n">
        <v>2924.53</v>
      </c>
      <c r="R13" t="n">
        <v>102.99</v>
      </c>
      <c r="S13" t="n">
        <v>60.56</v>
      </c>
      <c r="T13" t="n">
        <v>21225.14</v>
      </c>
      <c r="U13" t="n">
        <v>0.59</v>
      </c>
      <c r="V13" t="n">
        <v>0.93</v>
      </c>
      <c r="W13" t="n">
        <v>0.25</v>
      </c>
      <c r="X13" t="n">
        <v>1.32</v>
      </c>
      <c r="Y13" t="n">
        <v>1</v>
      </c>
      <c r="Z13" t="n">
        <v>10</v>
      </c>
      <c r="AA13" t="n">
        <v>250.8434349392727</v>
      </c>
      <c r="AB13" t="n">
        <v>343.215054115072</v>
      </c>
      <c r="AC13" t="n">
        <v>310.4590910557857</v>
      </c>
      <c r="AD13" t="n">
        <v>250843.4349392727</v>
      </c>
      <c r="AE13" t="n">
        <v>343215.054115072</v>
      </c>
      <c r="AF13" t="n">
        <v>2.986394103769913e-06</v>
      </c>
      <c r="AG13" t="n">
        <v>8</v>
      </c>
      <c r="AH13" t="n">
        <v>310459.0910557857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4.1385</v>
      </c>
      <c r="E14" t="n">
        <v>24.16</v>
      </c>
      <c r="F14" t="n">
        <v>18.68</v>
      </c>
      <c r="G14" t="n">
        <v>21.56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279.65</v>
      </c>
      <c r="Q14" t="n">
        <v>2924.46</v>
      </c>
      <c r="R14" t="n">
        <v>107.28</v>
      </c>
      <c r="S14" t="n">
        <v>60.56</v>
      </c>
      <c r="T14" t="n">
        <v>23382.91</v>
      </c>
      <c r="U14" t="n">
        <v>0.5600000000000001</v>
      </c>
      <c r="V14" t="n">
        <v>0.92</v>
      </c>
      <c r="W14" t="n">
        <v>0.22</v>
      </c>
      <c r="X14" t="n">
        <v>1.4</v>
      </c>
      <c r="Y14" t="n">
        <v>1</v>
      </c>
      <c r="Z14" t="n">
        <v>10</v>
      </c>
      <c r="AA14" t="n">
        <v>241.0996066986742</v>
      </c>
      <c r="AB14" t="n">
        <v>329.8831184489284</v>
      </c>
      <c r="AC14" t="n">
        <v>298.3995366181253</v>
      </c>
      <c r="AD14" t="n">
        <v>241099.6066986742</v>
      </c>
      <c r="AE14" t="n">
        <v>329883.1184489283</v>
      </c>
      <c r="AF14" t="n">
        <v>2.995078637695816e-06</v>
      </c>
      <c r="AG14" t="n">
        <v>7</v>
      </c>
      <c r="AH14" t="n">
        <v>298399.5366181253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4.167</v>
      </c>
      <c r="E15" t="n">
        <v>24</v>
      </c>
      <c r="F15" t="n">
        <v>18.72</v>
      </c>
      <c r="G15" t="n">
        <v>23.4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278.17</v>
      </c>
      <c r="Q15" t="n">
        <v>2924.51</v>
      </c>
      <c r="R15" t="n">
        <v>107.91</v>
      </c>
      <c r="S15" t="n">
        <v>60.56</v>
      </c>
      <c r="T15" t="n">
        <v>23721.55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239.0515347286419</v>
      </c>
      <c r="AB15" t="n">
        <v>327.0808560249732</v>
      </c>
      <c r="AC15" t="n">
        <v>295.8647181869115</v>
      </c>
      <c r="AD15" t="n">
        <v>239051.5347286419</v>
      </c>
      <c r="AE15" t="n">
        <v>327080.8560249732</v>
      </c>
      <c r="AF15" t="n">
        <v>3.015704405769836e-06</v>
      </c>
      <c r="AG15" t="n">
        <v>7</v>
      </c>
      <c r="AH15" t="n">
        <v>295864.7181869115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4.2163</v>
      </c>
      <c r="E16" t="n">
        <v>23.72</v>
      </c>
      <c r="F16" t="n">
        <v>18.59</v>
      </c>
      <c r="G16" t="n">
        <v>24.79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273.29</v>
      </c>
      <c r="Q16" t="n">
        <v>2924.42</v>
      </c>
      <c r="R16" t="n">
        <v>103.58</v>
      </c>
      <c r="S16" t="n">
        <v>60.56</v>
      </c>
      <c r="T16" t="n">
        <v>21571.82</v>
      </c>
      <c r="U16" t="n">
        <v>0.58</v>
      </c>
      <c r="V16" t="n">
        <v>0.93</v>
      </c>
      <c r="W16" t="n">
        <v>0.24</v>
      </c>
      <c r="X16" t="n">
        <v>1.31</v>
      </c>
      <c r="Y16" t="n">
        <v>1</v>
      </c>
      <c r="Z16" t="n">
        <v>10</v>
      </c>
      <c r="AA16" t="n">
        <v>234.0851317061031</v>
      </c>
      <c r="AB16" t="n">
        <v>320.285604307301</v>
      </c>
      <c r="AC16" t="n">
        <v>289.7179957559761</v>
      </c>
      <c r="AD16" t="n">
        <v>234085.131706103</v>
      </c>
      <c r="AE16" t="n">
        <v>320285.604307301</v>
      </c>
      <c r="AF16" t="n">
        <v>3.051383365982088e-06</v>
      </c>
      <c r="AG16" t="n">
        <v>7</v>
      </c>
      <c r="AH16" t="n">
        <v>289717.9957559761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4.2639</v>
      </c>
      <c r="E17" t="n">
        <v>23.45</v>
      </c>
      <c r="F17" t="n">
        <v>18.48</v>
      </c>
      <c r="G17" t="n">
        <v>26.39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268.75</v>
      </c>
      <c r="Q17" t="n">
        <v>2924.55</v>
      </c>
      <c r="R17" t="n">
        <v>99.8</v>
      </c>
      <c r="S17" t="n">
        <v>60.56</v>
      </c>
      <c r="T17" t="n">
        <v>19694.21</v>
      </c>
      <c r="U17" t="n">
        <v>0.61</v>
      </c>
      <c r="V17" t="n">
        <v>0.93</v>
      </c>
      <c r="W17" t="n">
        <v>0.23</v>
      </c>
      <c r="X17" t="n">
        <v>1.2</v>
      </c>
      <c r="Y17" t="n">
        <v>1</v>
      </c>
      <c r="Z17" t="n">
        <v>10</v>
      </c>
      <c r="AA17" t="n">
        <v>229.5085518021623</v>
      </c>
      <c r="AB17" t="n">
        <v>314.0237257782767</v>
      </c>
      <c r="AC17" t="n">
        <v>284.0537421251582</v>
      </c>
      <c r="AD17" t="n">
        <v>229508.5518021623</v>
      </c>
      <c r="AE17" t="n">
        <v>314023.7257782767</v>
      </c>
      <c r="AF17" t="n">
        <v>3.085832017221503e-06</v>
      </c>
      <c r="AG17" t="n">
        <v>7</v>
      </c>
      <c r="AH17" t="n">
        <v>284053.7421251582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4.3086</v>
      </c>
      <c r="E18" t="n">
        <v>23.21</v>
      </c>
      <c r="F18" t="n">
        <v>18.38</v>
      </c>
      <c r="G18" t="n">
        <v>28.28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264.54</v>
      </c>
      <c r="Q18" t="n">
        <v>2924.77</v>
      </c>
      <c r="R18" t="n">
        <v>96.63</v>
      </c>
      <c r="S18" t="n">
        <v>60.56</v>
      </c>
      <c r="T18" t="n">
        <v>18123.56</v>
      </c>
      <c r="U18" t="n">
        <v>0.63</v>
      </c>
      <c r="V18" t="n">
        <v>0.9399999999999999</v>
      </c>
      <c r="W18" t="n">
        <v>0.23</v>
      </c>
      <c r="X18" t="n">
        <v>1.11</v>
      </c>
      <c r="Y18" t="n">
        <v>1</v>
      </c>
      <c r="Z18" t="n">
        <v>10</v>
      </c>
      <c r="AA18" t="n">
        <v>225.3354064175491</v>
      </c>
      <c r="AB18" t="n">
        <v>308.313844156871</v>
      </c>
      <c r="AC18" t="n">
        <v>278.8888035918285</v>
      </c>
      <c r="AD18" t="n">
        <v>225335.4064175491</v>
      </c>
      <c r="AE18" t="n">
        <v>308313.844156871</v>
      </c>
      <c r="AF18" t="n">
        <v>3.118181906095492e-06</v>
      </c>
      <c r="AG18" t="n">
        <v>7</v>
      </c>
      <c r="AH18" t="n">
        <v>278888.8035918285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4.3415</v>
      </c>
      <c r="E19" t="n">
        <v>23.03</v>
      </c>
      <c r="F19" t="n">
        <v>18.31</v>
      </c>
      <c r="G19" t="n">
        <v>29.69</v>
      </c>
      <c r="H19" t="n">
        <v>0.34</v>
      </c>
      <c r="I19" t="n">
        <v>37</v>
      </c>
      <c r="J19" t="n">
        <v>271.36</v>
      </c>
      <c r="K19" t="n">
        <v>59.89</v>
      </c>
      <c r="L19" t="n">
        <v>5.25</v>
      </c>
      <c r="M19" t="n">
        <v>35</v>
      </c>
      <c r="N19" t="n">
        <v>71.22</v>
      </c>
      <c r="O19" t="n">
        <v>33701.64</v>
      </c>
      <c r="P19" t="n">
        <v>260.64</v>
      </c>
      <c r="Q19" t="n">
        <v>2924.51</v>
      </c>
      <c r="R19" t="n">
        <v>94.31</v>
      </c>
      <c r="S19" t="n">
        <v>60.56</v>
      </c>
      <c r="T19" t="n">
        <v>16976.36</v>
      </c>
      <c r="U19" t="n">
        <v>0.64</v>
      </c>
      <c r="V19" t="n">
        <v>0.9399999999999999</v>
      </c>
      <c r="W19" t="n">
        <v>0.22</v>
      </c>
      <c r="X19" t="n">
        <v>1.03</v>
      </c>
      <c r="Y19" t="n">
        <v>1</v>
      </c>
      <c r="Z19" t="n">
        <v>10</v>
      </c>
      <c r="AA19" t="n">
        <v>221.8751349982262</v>
      </c>
      <c r="AB19" t="n">
        <v>303.5793481445547</v>
      </c>
      <c r="AC19" t="n">
        <v>274.6061612340192</v>
      </c>
      <c r="AD19" t="n">
        <v>221875.1349982262</v>
      </c>
      <c r="AE19" t="n">
        <v>303579.3481445546</v>
      </c>
      <c r="AF19" t="n">
        <v>3.141992003275676e-06</v>
      </c>
      <c r="AG19" t="n">
        <v>7</v>
      </c>
      <c r="AH19" t="n">
        <v>274606.1612340192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4.3741</v>
      </c>
      <c r="E20" t="n">
        <v>22.86</v>
      </c>
      <c r="F20" t="n">
        <v>18.24</v>
      </c>
      <c r="G20" t="n">
        <v>31.27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33</v>
      </c>
      <c r="N20" t="n">
        <v>71.45</v>
      </c>
      <c r="O20" t="n">
        <v>33760.74</v>
      </c>
      <c r="P20" t="n">
        <v>256.89</v>
      </c>
      <c r="Q20" t="n">
        <v>2924.56</v>
      </c>
      <c r="R20" t="n">
        <v>91.97</v>
      </c>
      <c r="S20" t="n">
        <v>60.56</v>
      </c>
      <c r="T20" t="n">
        <v>15814.75</v>
      </c>
      <c r="U20" t="n">
        <v>0.66</v>
      </c>
      <c r="V20" t="n">
        <v>0.9399999999999999</v>
      </c>
      <c r="W20" t="n">
        <v>0.22</v>
      </c>
      <c r="X20" t="n">
        <v>0.96</v>
      </c>
      <c r="Y20" t="n">
        <v>1</v>
      </c>
      <c r="Z20" t="n">
        <v>10</v>
      </c>
      <c r="AA20" t="n">
        <v>218.5605489837152</v>
      </c>
      <c r="AB20" t="n">
        <v>299.0441853302885</v>
      </c>
      <c r="AC20" t="n">
        <v>270.5038279936042</v>
      </c>
      <c r="AD20" t="n">
        <v>218560.5489837152</v>
      </c>
      <c r="AE20" t="n">
        <v>299044.1853302885</v>
      </c>
      <c r="AF20" t="n">
        <v>3.165584987107713e-06</v>
      </c>
      <c r="AG20" t="n">
        <v>7</v>
      </c>
      <c r="AH20" t="n">
        <v>270503.8279936042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4.4023</v>
      </c>
      <c r="E21" t="n">
        <v>22.72</v>
      </c>
      <c r="F21" t="n">
        <v>18.19</v>
      </c>
      <c r="G21" t="n">
        <v>33.08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31</v>
      </c>
      <c r="N21" t="n">
        <v>71.68000000000001</v>
      </c>
      <c r="O21" t="n">
        <v>33820.05</v>
      </c>
      <c r="P21" t="n">
        <v>252.87</v>
      </c>
      <c r="Q21" t="n">
        <v>2924.51</v>
      </c>
      <c r="R21" t="n">
        <v>90.51000000000001</v>
      </c>
      <c r="S21" t="n">
        <v>60.56</v>
      </c>
      <c r="T21" t="n">
        <v>15095.22</v>
      </c>
      <c r="U21" t="n">
        <v>0.67</v>
      </c>
      <c r="V21" t="n">
        <v>0.95</v>
      </c>
      <c r="W21" t="n">
        <v>0.22</v>
      </c>
      <c r="X21" t="n">
        <v>0.92</v>
      </c>
      <c r="Y21" t="n">
        <v>1</v>
      </c>
      <c r="Z21" t="n">
        <v>10</v>
      </c>
      <c r="AA21" t="n">
        <v>215.3145430719785</v>
      </c>
      <c r="AB21" t="n">
        <v>294.6028568381785</v>
      </c>
      <c r="AC21" t="n">
        <v>266.486373659336</v>
      </c>
      <c r="AD21" t="n">
        <v>215314.5430719785</v>
      </c>
      <c r="AE21" t="n">
        <v>294602.8568381785</v>
      </c>
      <c r="AF21" t="n">
        <v>3.185993641833586e-06</v>
      </c>
      <c r="AG21" t="n">
        <v>7</v>
      </c>
      <c r="AH21" t="n">
        <v>266486.3736593361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4.4361</v>
      </c>
      <c r="E22" t="n">
        <v>22.54</v>
      </c>
      <c r="F22" t="n">
        <v>18.12</v>
      </c>
      <c r="G22" t="n">
        <v>35.08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29</v>
      </c>
      <c r="N22" t="n">
        <v>71.91</v>
      </c>
      <c r="O22" t="n">
        <v>33879.33</v>
      </c>
      <c r="P22" t="n">
        <v>248.52</v>
      </c>
      <c r="Q22" t="n">
        <v>2924.49</v>
      </c>
      <c r="R22" t="n">
        <v>88.17</v>
      </c>
      <c r="S22" t="n">
        <v>60.56</v>
      </c>
      <c r="T22" t="n">
        <v>13935.73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211.7260392772363</v>
      </c>
      <c r="AB22" t="n">
        <v>289.6929076326005</v>
      </c>
      <c r="AC22" t="n">
        <v>262.0450231147798</v>
      </c>
      <c r="AD22" t="n">
        <v>211726.0392772363</v>
      </c>
      <c r="AE22" t="n">
        <v>289692.9076326005</v>
      </c>
      <c r="AF22" t="n">
        <v>3.210455079058212e-06</v>
      </c>
      <c r="AG22" t="n">
        <v>7</v>
      </c>
      <c r="AH22" t="n">
        <v>262045.0231147798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4.4687</v>
      </c>
      <c r="E23" t="n">
        <v>22.38</v>
      </c>
      <c r="F23" t="n">
        <v>18.06</v>
      </c>
      <c r="G23" t="n">
        <v>37.36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27</v>
      </c>
      <c r="N23" t="n">
        <v>72.14</v>
      </c>
      <c r="O23" t="n">
        <v>33938.7</v>
      </c>
      <c r="P23" t="n">
        <v>243.61</v>
      </c>
      <c r="Q23" t="n">
        <v>2924.42</v>
      </c>
      <c r="R23" t="n">
        <v>86.03</v>
      </c>
      <c r="S23" t="n">
        <v>60.56</v>
      </c>
      <c r="T23" t="n">
        <v>12874.38</v>
      </c>
      <c r="U23" t="n">
        <v>0.7</v>
      </c>
      <c r="V23" t="n">
        <v>0.95</v>
      </c>
      <c r="W23" t="n">
        <v>0.21</v>
      </c>
      <c r="X23" t="n">
        <v>0.78</v>
      </c>
      <c r="Y23" t="n">
        <v>1</v>
      </c>
      <c r="Z23" t="n">
        <v>10</v>
      </c>
      <c r="AA23" t="n">
        <v>207.9353135729619</v>
      </c>
      <c r="AB23" t="n">
        <v>284.5062694889996</v>
      </c>
      <c r="AC23" t="n">
        <v>257.3533904361102</v>
      </c>
      <c r="AD23" t="n">
        <v>207935.3135729619</v>
      </c>
      <c r="AE23" t="n">
        <v>284506.2694889996</v>
      </c>
      <c r="AF23" t="n">
        <v>3.234048062890249e-06</v>
      </c>
      <c r="AG23" t="n">
        <v>7</v>
      </c>
      <c r="AH23" t="n">
        <v>257353.3904361102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4.495</v>
      </c>
      <c r="E24" t="n">
        <v>22.25</v>
      </c>
      <c r="F24" t="n">
        <v>17.98</v>
      </c>
      <c r="G24" t="n">
        <v>38.52</v>
      </c>
      <c r="H24" t="n">
        <v>0.42</v>
      </c>
      <c r="I24" t="n">
        <v>28</v>
      </c>
      <c r="J24" t="n">
        <v>273.76</v>
      </c>
      <c r="K24" t="n">
        <v>59.89</v>
      </c>
      <c r="L24" t="n">
        <v>6.5</v>
      </c>
      <c r="M24" t="n">
        <v>26</v>
      </c>
      <c r="N24" t="n">
        <v>72.37</v>
      </c>
      <c r="O24" t="n">
        <v>33998.16</v>
      </c>
      <c r="P24" t="n">
        <v>240.13</v>
      </c>
      <c r="Q24" t="n">
        <v>2924.59</v>
      </c>
      <c r="R24" t="n">
        <v>82.98999999999999</v>
      </c>
      <c r="S24" t="n">
        <v>60.56</v>
      </c>
      <c r="T24" t="n">
        <v>11359.75</v>
      </c>
      <c r="U24" t="n">
        <v>0.73</v>
      </c>
      <c r="V24" t="n">
        <v>0.96</v>
      </c>
      <c r="W24" t="n">
        <v>0.22</v>
      </c>
      <c r="X24" t="n">
        <v>0.7</v>
      </c>
      <c r="Y24" t="n">
        <v>1</v>
      </c>
      <c r="Z24" t="n">
        <v>10</v>
      </c>
      <c r="AA24" t="n">
        <v>205.1525734715624</v>
      </c>
      <c r="AB24" t="n">
        <v>280.6988017164378</v>
      </c>
      <c r="AC24" t="n">
        <v>253.9093020439459</v>
      </c>
      <c r="AD24" t="n">
        <v>205152.5734715624</v>
      </c>
      <c r="AE24" t="n">
        <v>280698.8017164378</v>
      </c>
      <c r="AF24" t="n">
        <v>3.253081666411187e-06</v>
      </c>
      <c r="AG24" t="n">
        <v>7</v>
      </c>
      <c r="AH24" t="n">
        <v>253909.3020439459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4.5234</v>
      </c>
      <c r="E25" t="n">
        <v>22.11</v>
      </c>
      <c r="F25" t="n">
        <v>17.94</v>
      </c>
      <c r="G25" t="n">
        <v>41.4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235.3</v>
      </c>
      <c r="Q25" t="n">
        <v>2924.44</v>
      </c>
      <c r="R25" t="n">
        <v>82.61</v>
      </c>
      <c r="S25" t="n">
        <v>60.56</v>
      </c>
      <c r="T25" t="n">
        <v>11179.9</v>
      </c>
      <c r="U25" t="n">
        <v>0.73</v>
      </c>
      <c r="V25" t="n">
        <v>0.96</v>
      </c>
      <c r="W25" t="n">
        <v>0.19</v>
      </c>
      <c r="X25" t="n">
        <v>0.66</v>
      </c>
      <c r="Y25" t="n">
        <v>1</v>
      </c>
      <c r="Z25" t="n">
        <v>10</v>
      </c>
      <c r="AA25" t="n">
        <v>201.645051184484</v>
      </c>
      <c r="AB25" t="n">
        <v>275.8996549822973</v>
      </c>
      <c r="AC25" t="n">
        <v>249.5681791384656</v>
      </c>
      <c r="AD25" t="n">
        <v>201645.051184484</v>
      </c>
      <c r="AE25" t="n">
        <v>275899.6549822973</v>
      </c>
      <c r="AF25" t="n">
        <v>3.273635063369157e-06</v>
      </c>
      <c r="AG25" t="n">
        <v>7</v>
      </c>
      <c r="AH25" t="n">
        <v>249568.1791384656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4.5235</v>
      </c>
      <c r="E26" t="n">
        <v>22.11</v>
      </c>
      <c r="F26" t="n">
        <v>17.99</v>
      </c>
      <c r="G26" t="n">
        <v>43.18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233.79</v>
      </c>
      <c r="Q26" t="n">
        <v>2924.63</v>
      </c>
      <c r="R26" t="n">
        <v>83.83</v>
      </c>
      <c r="S26" t="n">
        <v>60.56</v>
      </c>
      <c r="T26" t="n">
        <v>11793.39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200.871615251974</v>
      </c>
      <c r="AB26" t="n">
        <v>274.8414058178524</v>
      </c>
      <c r="AC26" t="n">
        <v>248.6109277890129</v>
      </c>
      <c r="AD26" t="n">
        <v>200871.615251974</v>
      </c>
      <c r="AE26" t="n">
        <v>274841.4058178524</v>
      </c>
      <c r="AF26" t="n">
        <v>3.273707434485206e-06</v>
      </c>
      <c r="AG26" t="n">
        <v>7</v>
      </c>
      <c r="AH26" t="n">
        <v>248610.927789013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4.5383</v>
      </c>
      <c r="E27" t="n">
        <v>22.03</v>
      </c>
      <c r="F27" t="n">
        <v>17.97</v>
      </c>
      <c r="G27" t="n">
        <v>44.92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229.79</v>
      </c>
      <c r="Q27" t="n">
        <v>2924.42</v>
      </c>
      <c r="R27" t="n">
        <v>83.06</v>
      </c>
      <c r="S27" t="n">
        <v>60.56</v>
      </c>
      <c r="T27" t="n">
        <v>11416.25</v>
      </c>
      <c r="U27" t="n">
        <v>0.73</v>
      </c>
      <c r="V27" t="n">
        <v>0.96</v>
      </c>
      <c r="W27" t="n">
        <v>0.21</v>
      </c>
      <c r="X27" t="n">
        <v>0.6899999999999999</v>
      </c>
      <c r="Y27" t="n">
        <v>1</v>
      </c>
      <c r="Z27" t="n">
        <v>10</v>
      </c>
      <c r="AA27" t="n">
        <v>198.2740073493758</v>
      </c>
      <c r="AB27" t="n">
        <v>271.2872440871467</v>
      </c>
      <c r="AC27" t="n">
        <v>245.3959702655873</v>
      </c>
      <c r="AD27" t="n">
        <v>198274.0073493758</v>
      </c>
      <c r="AE27" t="n">
        <v>271287.2440871467</v>
      </c>
      <c r="AF27" t="n">
        <v>3.284418359660486e-06</v>
      </c>
      <c r="AG27" t="n">
        <v>7</v>
      </c>
      <c r="AH27" t="n">
        <v>245395.9702655873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4.5585</v>
      </c>
      <c r="E28" t="n">
        <v>21.94</v>
      </c>
      <c r="F28" t="n">
        <v>17.92</v>
      </c>
      <c r="G28" t="n">
        <v>46.75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226.82</v>
      </c>
      <c r="Q28" t="n">
        <v>2924.45</v>
      </c>
      <c r="R28" t="n">
        <v>81.03</v>
      </c>
      <c r="S28" t="n">
        <v>60.56</v>
      </c>
      <c r="T28" t="n">
        <v>10406.87</v>
      </c>
      <c r="U28" t="n">
        <v>0.75</v>
      </c>
      <c r="V28" t="n">
        <v>0.96</v>
      </c>
      <c r="W28" t="n">
        <v>0.22</v>
      </c>
      <c r="X28" t="n">
        <v>0.64</v>
      </c>
      <c r="Y28" t="n">
        <v>1</v>
      </c>
      <c r="Z28" t="n">
        <v>10</v>
      </c>
      <c r="AA28" t="n">
        <v>196.0600248222847</v>
      </c>
      <c r="AB28" t="n">
        <v>268.2579755195666</v>
      </c>
      <c r="AC28" t="n">
        <v>242.6558108384909</v>
      </c>
      <c r="AD28" t="n">
        <v>196060.0248222847</v>
      </c>
      <c r="AE28" t="n">
        <v>268257.9755195666</v>
      </c>
      <c r="AF28" t="n">
        <v>3.299037325102424e-06</v>
      </c>
      <c r="AG28" t="n">
        <v>7</v>
      </c>
      <c r="AH28" t="n">
        <v>242655.8108384909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4.556</v>
      </c>
      <c r="E29" t="n">
        <v>21.95</v>
      </c>
      <c r="F29" t="n">
        <v>17.93</v>
      </c>
      <c r="G29" t="n">
        <v>46.78</v>
      </c>
      <c r="H29" t="n">
        <v>0.5</v>
      </c>
      <c r="I29" t="n">
        <v>23</v>
      </c>
      <c r="J29" t="n">
        <v>276.18</v>
      </c>
      <c r="K29" t="n">
        <v>59.89</v>
      </c>
      <c r="L29" t="n">
        <v>7.75</v>
      </c>
      <c r="M29" t="n">
        <v>3</v>
      </c>
      <c r="N29" t="n">
        <v>73.55</v>
      </c>
      <c r="O29" t="n">
        <v>34296.82</v>
      </c>
      <c r="P29" t="n">
        <v>226.69</v>
      </c>
      <c r="Q29" t="n">
        <v>2924.52</v>
      </c>
      <c r="R29" t="n">
        <v>81.28</v>
      </c>
      <c r="S29" t="n">
        <v>60.56</v>
      </c>
      <c r="T29" t="n">
        <v>10530</v>
      </c>
      <c r="U29" t="n">
        <v>0.75</v>
      </c>
      <c r="V29" t="n">
        <v>0.96</v>
      </c>
      <c r="W29" t="n">
        <v>0.22</v>
      </c>
      <c r="X29" t="n">
        <v>0.66</v>
      </c>
      <c r="Y29" t="n">
        <v>1</v>
      </c>
      <c r="Z29" t="n">
        <v>10</v>
      </c>
      <c r="AA29" t="n">
        <v>196.0716220011385</v>
      </c>
      <c r="AB29" t="n">
        <v>268.2738432913057</v>
      </c>
      <c r="AC29" t="n">
        <v>242.6701642123659</v>
      </c>
      <c r="AD29" t="n">
        <v>196071.6220011385</v>
      </c>
      <c r="AE29" t="n">
        <v>268273.8432913057</v>
      </c>
      <c r="AF29" t="n">
        <v>3.297228047201194e-06</v>
      </c>
      <c r="AG29" t="n">
        <v>7</v>
      </c>
      <c r="AH29" t="n">
        <v>242670.1642123659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4.5552</v>
      </c>
      <c r="E30" t="n">
        <v>21.95</v>
      </c>
      <c r="F30" t="n">
        <v>17.94</v>
      </c>
      <c r="G30" t="n">
        <v>46.79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226.73</v>
      </c>
      <c r="Q30" t="n">
        <v>2924.42</v>
      </c>
      <c r="R30" t="n">
        <v>81.22</v>
      </c>
      <c r="S30" t="n">
        <v>60.56</v>
      </c>
      <c r="T30" t="n">
        <v>10501.53</v>
      </c>
      <c r="U30" t="n">
        <v>0.75</v>
      </c>
      <c r="V30" t="n">
        <v>0.96</v>
      </c>
      <c r="W30" t="n">
        <v>0.23</v>
      </c>
      <c r="X30" t="n">
        <v>0.66</v>
      </c>
      <c r="Y30" t="n">
        <v>1</v>
      </c>
      <c r="Z30" t="n">
        <v>10</v>
      </c>
      <c r="AA30" t="n">
        <v>196.1236612834221</v>
      </c>
      <c r="AB30" t="n">
        <v>268.3450457331373</v>
      </c>
      <c r="AC30" t="n">
        <v>242.7345711930823</v>
      </c>
      <c r="AD30" t="n">
        <v>196123.6612834221</v>
      </c>
      <c r="AE30" t="n">
        <v>268345.0457331373</v>
      </c>
      <c r="AF30" t="n">
        <v>3.2966490782728e-06</v>
      </c>
      <c r="AG30" t="n">
        <v>7</v>
      </c>
      <c r="AH30" t="n">
        <v>242734.5711930823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3.1617</v>
      </c>
      <c r="E2" t="n">
        <v>31.63</v>
      </c>
      <c r="F2" t="n">
        <v>23.02</v>
      </c>
      <c r="G2" t="n">
        <v>7.08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268.18</v>
      </c>
      <c r="Q2" t="n">
        <v>2924.9</v>
      </c>
      <c r="R2" t="n">
        <v>248</v>
      </c>
      <c r="S2" t="n">
        <v>60.56</v>
      </c>
      <c r="T2" t="n">
        <v>93028.14</v>
      </c>
      <c r="U2" t="n">
        <v>0.24</v>
      </c>
      <c r="V2" t="n">
        <v>0.75</v>
      </c>
      <c r="W2" t="n">
        <v>0.49</v>
      </c>
      <c r="X2" t="n">
        <v>5.74</v>
      </c>
      <c r="Y2" t="n">
        <v>1</v>
      </c>
      <c r="Z2" t="n">
        <v>10</v>
      </c>
      <c r="AA2" t="n">
        <v>310.8404108028768</v>
      </c>
      <c r="AB2" t="n">
        <v>425.3055633715848</v>
      </c>
      <c r="AC2" t="n">
        <v>384.7149973235072</v>
      </c>
      <c r="AD2" t="n">
        <v>310840.4108028768</v>
      </c>
      <c r="AE2" t="n">
        <v>425305.5633715848</v>
      </c>
      <c r="AF2" t="n">
        <v>2.358007416415418e-06</v>
      </c>
      <c r="AG2" t="n">
        <v>10</v>
      </c>
      <c r="AH2" t="n">
        <v>384714.9973235072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3.5347</v>
      </c>
      <c r="E3" t="n">
        <v>28.29</v>
      </c>
      <c r="F3" t="n">
        <v>21.39</v>
      </c>
      <c r="G3" t="n">
        <v>9.039999999999999</v>
      </c>
      <c r="H3" t="n">
        <v>0.14</v>
      </c>
      <c r="I3" t="n">
        <v>142</v>
      </c>
      <c r="J3" t="n">
        <v>159.48</v>
      </c>
      <c r="K3" t="n">
        <v>50.28</v>
      </c>
      <c r="L3" t="n">
        <v>1.25</v>
      </c>
      <c r="M3" t="n">
        <v>140</v>
      </c>
      <c r="N3" t="n">
        <v>27.95</v>
      </c>
      <c r="O3" t="n">
        <v>19902.91</v>
      </c>
      <c r="P3" t="n">
        <v>244.2</v>
      </c>
      <c r="Q3" t="n">
        <v>2925.05</v>
      </c>
      <c r="R3" t="n">
        <v>195</v>
      </c>
      <c r="S3" t="n">
        <v>60.56</v>
      </c>
      <c r="T3" t="n">
        <v>66795.69</v>
      </c>
      <c r="U3" t="n">
        <v>0.31</v>
      </c>
      <c r="V3" t="n">
        <v>0.8</v>
      </c>
      <c r="W3" t="n">
        <v>0.39</v>
      </c>
      <c r="X3" t="n">
        <v>4.11</v>
      </c>
      <c r="Y3" t="n">
        <v>1</v>
      </c>
      <c r="Z3" t="n">
        <v>10</v>
      </c>
      <c r="AA3" t="n">
        <v>261.0011342247879</v>
      </c>
      <c r="AB3" t="n">
        <v>357.1132664037412</v>
      </c>
      <c r="AC3" t="n">
        <v>323.0308774697846</v>
      </c>
      <c r="AD3" t="n">
        <v>261001.1342247879</v>
      </c>
      <c r="AE3" t="n">
        <v>357113.2664037412</v>
      </c>
      <c r="AF3" t="n">
        <v>2.636192179777834e-06</v>
      </c>
      <c r="AG3" t="n">
        <v>9</v>
      </c>
      <c r="AH3" t="n">
        <v>323030.8774697846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3.7945</v>
      </c>
      <c r="E4" t="n">
        <v>26.35</v>
      </c>
      <c r="F4" t="n">
        <v>20.45</v>
      </c>
      <c r="G4" t="n">
        <v>11.06</v>
      </c>
      <c r="H4" t="n">
        <v>0.17</v>
      </c>
      <c r="I4" t="n">
        <v>111</v>
      </c>
      <c r="J4" t="n">
        <v>159.83</v>
      </c>
      <c r="K4" t="n">
        <v>50.28</v>
      </c>
      <c r="L4" t="n">
        <v>1.5</v>
      </c>
      <c r="M4" t="n">
        <v>109</v>
      </c>
      <c r="N4" t="n">
        <v>28.05</v>
      </c>
      <c r="O4" t="n">
        <v>19946.71</v>
      </c>
      <c r="P4" t="n">
        <v>228.67</v>
      </c>
      <c r="Q4" t="n">
        <v>2924.68</v>
      </c>
      <c r="R4" t="n">
        <v>164.14</v>
      </c>
      <c r="S4" t="n">
        <v>60.56</v>
      </c>
      <c r="T4" t="n">
        <v>51520.04</v>
      </c>
      <c r="U4" t="n">
        <v>0.37</v>
      </c>
      <c r="V4" t="n">
        <v>0.84</v>
      </c>
      <c r="W4" t="n">
        <v>0.34</v>
      </c>
      <c r="X4" t="n">
        <v>3.17</v>
      </c>
      <c r="Y4" t="n">
        <v>1</v>
      </c>
      <c r="Z4" t="n">
        <v>10</v>
      </c>
      <c r="AA4" t="n">
        <v>229.4180888506821</v>
      </c>
      <c r="AB4" t="n">
        <v>313.8999503771178</v>
      </c>
      <c r="AC4" t="n">
        <v>283.9417796745661</v>
      </c>
      <c r="AD4" t="n">
        <v>229418.0888506821</v>
      </c>
      <c r="AE4" t="n">
        <v>313899.9503771178</v>
      </c>
      <c r="AF4" t="n">
        <v>2.82995196937986e-06</v>
      </c>
      <c r="AG4" t="n">
        <v>8</v>
      </c>
      <c r="AH4" t="n">
        <v>283941.7796745661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3.991</v>
      </c>
      <c r="E5" t="n">
        <v>25.06</v>
      </c>
      <c r="F5" t="n">
        <v>19.83</v>
      </c>
      <c r="G5" t="n">
        <v>13.22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216.72</v>
      </c>
      <c r="Q5" t="n">
        <v>2924.67</v>
      </c>
      <c r="R5" t="n">
        <v>143.83</v>
      </c>
      <c r="S5" t="n">
        <v>60.56</v>
      </c>
      <c r="T5" t="n">
        <v>41470.05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213.8589667236009</v>
      </c>
      <c r="AB5" t="n">
        <v>292.6112730628329</v>
      </c>
      <c r="AC5" t="n">
        <v>264.6848638443034</v>
      </c>
      <c r="AD5" t="n">
        <v>213858.9667236009</v>
      </c>
      <c r="AE5" t="n">
        <v>292611.2730628329</v>
      </c>
      <c r="AF5" t="n">
        <v>2.976502387612339e-06</v>
      </c>
      <c r="AG5" t="n">
        <v>8</v>
      </c>
      <c r="AH5" t="n">
        <v>264684.8638443034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4.1351</v>
      </c>
      <c r="E6" t="n">
        <v>24.18</v>
      </c>
      <c r="F6" t="n">
        <v>19.41</v>
      </c>
      <c r="G6" t="n">
        <v>15.32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206.93</v>
      </c>
      <c r="Q6" t="n">
        <v>2924.76</v>
      </c>
      <c r="R6" t="n">
        <v>130.13</v>
      </c>
      <c r="S6" t="n">
        <v>60.56</v>
      </c>
      <c r="T6" t="n">
        <v>34688.02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194.3626493511473</v>
      </c>
      <c r="AB6" t="n">
        <v>265.9355515170367</v>
      </c>
      <c r="AC6" t="n">
        <v>240.5550357232192</v>
      </c>
      <c r="AD6" t="n">
        <v>194362.6493511473</v>
      </c>
      <c r="AE6" t="n">
        <v>265935.5515170367</v>
      </c>
      <c r="AF6" t="n">
        <v>3.083972694316157e-06</v>
      </c>
      <c r="AG6" t="n">
        <v>7</v>
      </c>
      <c r="AH6" t="n">
        <v>240555.0357232192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4.2563</v>
      </c>
      <c r="E7" t="n">
        <v>23.49</v>
      </c>
      <c r="F7" t="n">
        <v>19.08</v>
      </c>
      <c r="G7" t="n">
        <v>17.61</v>
      </c>
      <c r="H7" t="n">
        <v>0.25</v>
      </c>
      <c r="I7" t="n">
        <v>65</v>
      </c>
      <c r="J7" t="n">
        <v>160.9</v>
      </c>
      <c r="K7" t="n">
        <v>50.28</v>
      </c>
      <c r="L7" t="n">
        <v>2.25</v>
      </c>
      <c r="M7" t="n">
        <v>63</v>
      </c>
      <c r="N7" t="n">
        <v>28.37</v>
      </c>
      <c r="O7" t="n">
        <v>20078.3</v>
      </c>
      <c r="P7" t="n">
        <v>198.28</v>
      </c>
      <c r="Q7" t="n">
        <v>2924.6</v>
      </c>
      <c r="R7" t="n">
        <v>119</v>
      </c>
      <c r="S7" t="n">
        <v>60.56</v>
      </c>
      <c r="T7" t="n">
        <v>29178.75</v>
      </c>
      <c r="U7" t="n">
        <v>0.51</v>
      </c>
      <c r="V7" t="n">
        <v>0.9</v>
      </c>
      <c r="W7" t="n">
        <v>0.27</v>
      </c>
      <c r="X7" t="n">
        <v>1.8</v>
      </c>
      <c r="Y7" t="n">
        <v>1</v>
      </c>
      <c r="Z7" t="n">
        <v>10</v>
      </c>
      <c r="AA7" t="n">
        <v>185.4281212614357</v>
      </c>
      <c r="AB7" t="n">
        <v>253.7109360211387</v>
      </c>
      <c r="AC7" t="n">
        <v>229.4971203728903</v>
      </c>
      <c r="AD7" t="n">
        <v>185428.1212614357</v>
      </c>
      <c r="AE7" t="n">
        <v>253710.9360211387</v>
      </c>
      <c r="AF7" t="n">
        <v>3.174364097317565e-06</v>
      </c>
      <c r="AG7" t="n">
        <v>7</v>
      </c>
      <c r="AH7" t="n">
        <v>229497.1203728903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4.4074</v>
      </c>
      <c r="E8" t="n">
        <v>22.69</v>
      </c>
      <c r="F8" t="n">
        <v>18.59</v>
      </c>
      <c r="G8" t="n">
        <v>20.28</v>
      </c>
      <c r="H8" t="n">
        <v>0.27</v>
      </c>
      <c r="I8" t="n">
        <v>55</v>
      </c>
      <c r="J8" t="n">
        <v>161.26</v>
      </c>
      <c r="K8" t="n">
        <v>50.28</v>
      </c>
      <c r="L8" t="n">
        <v>2.5</v>
      </c>
      <c r="M8" t="n">
        <v>53</v>
      </c>
      <c r="N8" t="n">
        <v>28.48</v>
      </c>
      <c r="O8" t="n">
        <v>20122.23</v>
      </c>
      <c r="P8" t="n">
        <v>186.82</v>
      </c>
      <c r="Q8" t="n">
        <v>2924.56</v>
      </c>
      <c r="R8" t="n">
        <v>102.71</v>
      </c>
      <c r="S8" t="n">
        <v>60.56</v>
      </c>
      <c r="T8" t="n">
        <v>21085.52</v>
      </c>
      <c r="U8" t="n">
        <v>0.59</v>
      </c>
      <c r="V8" t="n">
        <v>0.93</v>
      </c>
      <c r="W8" t="n">
        <v>0.25</v>
      </c>
      <c r="X8" t="n">
        <v>1.31</v>
      </c>
      <c r="Y8" t="n">
        <v>1</v>
      </c>
      <c r="Z8" t="n">
        <v>10</v>
      </c>
      <c r="AA8" t="n">
        <v>174.5582803014437</v>
      </c>
      <c r="AB8" t="n">
        <v>238.8383400761466</v>
      </c>
      <c r="AC8" t="n">
        <v>216.0439441110639</v>
      </c>
      <c r="AD8" t="n">
        <v>174558.2803014437</v>
      </c>
      <c r="AE8" t="n">
        <v>238838.3400761466</v>
      </c>
      <c r="AF8" t="n">
        <v>3.287055029607272e-06</v>
      </c>
      <c r="AG8" t="n">
        <v>7</v>
      </c>
      <c r="AH8" t="n">
        <v>216043.9441110639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4.3713</v>
      </c>
      <c r="E9" t="n">
        <v>22.88</v>
      </c>
      <c r="F9" t="n">
        <v>18.94</v>
      </c>
      <c r="G9" t="n">
        <v>22.73</v>
      </c>
      <c r="H9" t="n">
        <v>0.3</v>
      </c>
      <c r="I9" t="n">
        <v>50</v>
      </c>
      <c r="J9" t="n">
        <v>161.61</v>
      </c>
      <c r="K9" t="n">
        <v>50.28</v>
      </c>
      <c r="L9" t="n">
        <v>2.75</v>
      </c>
      <c r="M9" t="n">
        <v>48</v>
      </c>
      <c r="N9" t="n">
        <v>28.58</v>
      </c>
      <c r="O9" t="n">
        <v>20166.2</v>
      </c>
      <c r="P9" t="n">
        <v>186.73</v>
      </c>
      <c r="Q9" t="n">
        <v>2924.51</v>
      </c>
      <c r="R9" t="n">
        <v>116.35</v>
      </c>
      <c r="S9" t="n">
        <v>60.56</v>
      </c>
      <c r="T9" t="n">
        <v>27930.76</v>
      </c>
      <c r="U9" t="n">
        <v>0.52</v>
      </c>
      <c r="V9" t="n">
        <v>0.91</v>
      </c>
      <c r="W9" t="n">
        <v>0.23</v>
      </c>
      <c r="X9" t="n">
        <v>1.66</v>
      </c>
      <c r="Y9" t="n">
        <v>1</v>
      </c>
      <c r="Z9" t="n">
        <v>10</v>
      </c>
      <c r="AA9" t="n">
        <v>175.66668914224</v>
      </c>
      <c r="AB9" t="n">
        <v>240.3549139516702</v>
      </c>
      <c r="AC9" t="n">
        <v>217.4157783044329</v>
      </c>
      <c r="AD9" t="n">
        <v>175666.68914224</v>
      </c>
      <c r="AE9" t="n">
        <v>240354.9139516702</v>
      </c>
      <c r="AF9" t="n">
        <v>3.260131517657183e-06</v>
      </c>
      <c r="AG9" t="n">
        <v>7</v>
      </c>
      <c r="AH9" t="n">
        <v>217415.7783044329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4.5002</v>
      </c>
      <c r="E10" t="n">
        <v>22.22</v>
      </c>
      <c r="F10" t="n">
        <v>18.51</v>
      </c>
      <c r="G10" t="n">
        <v>25.83</v>
      </c>
      <c r="H10" t="n">
        <v>0.33</v>
      </c>
      <c r="I10" t="n">
        <v>43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175.05</v>
      </c>
      <c r="Q10" t="n">
        <v>2924.48</v>
      </c>
      <c r="R10" t="n">
        <v>100.97</v>
      </c>
      <c r="S10" t="n">
        <v>60.56</v>
      </c>
      <c r="T10" t="n">
        <v>20272.89</v>
      </c>
      <c r="U10" t="n">
        <v>0.6</v>
      </c>
      <c r="V10" t="n">
        <v>0.93</v>
      </c>
      <c r="W10" t="n">
        <v>0.23</v>
      </c>
      <c r="X10" t="n">
        <v>1.23</v>
      </c>
      <c r="Y10" t="n">
        <v>1</v>
      </c>
      <c r="Z10" t="n">
        <v>10</v>
      </c>
      <c r="AA10" t="n">
        <v>165.8342959814121</v>
      </c>
      <c r="AB10" t="n">
        <v>226.9017998544602</v>
      </c>
      <c r="AC10" t="n">
        <v>205.2466105350921</v>
      </c>
      <c r="AD10" t="n">
        <v>165834.2959814121</v>
      </c>
      <c r="AE10" t="n">
        <v>226901.7998544602</v>
      </c>
      <c r="AF10" t="n">
        <v>3.35626560880307e-06</v>
      </c>
      <c r="AG10" t="n">
        <v>7</v>
      </c>
      <c r="AH10" t="n">
        <v>205246.6105350921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4.5495</v>
      </c>
      <c r="E11" t="n">
        <v>21.98</v>
      </c>
      <c r="F11" t="n">
        <v>18.4</v>
      </c>
      <c r="G11" t="n">
        <v>28.31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169.31</v>
      </c>
      <c r="Q11" t="n">
        <v>2924.61</v>
      </c>
      <c r="R11" t="n">
        <v>96.58</v>
      </c>
      <c r="S11" t="n">
        <v>60.56</v>
      </c>
      <c r="T11" t="n">
        <v>18099.13</v>
      </c>
      <c r="U11" t="n">
        <v>0.63</v>
      </c>
      <c r="V11" t="n">
        <v>0.9399999999999999</v>
      </c>
      <c r="W11" t="n">
        <v>0.25</v>
      </c>
      <c r="X11" t="n">
        <v>1.12</v>
      </c>
      <c r="Y11" t="n">
        <v>1</v>
      </c>
      <c r="Z11" t="n">
        <v>10</v>
      </c>
      <c r="AA11" t="n">
        <v>161.5768354336817</v>
      </c>
      <c r="AB11" t="n">
        <v>221.0765545071552</v>
      </c>
      <c r="AC11" t="n">
        <v>199.9773184279487</v>
      </c>
      <c r="AD11" t="n">
        <v>161576.8354336817</v>
      </c>
      <c r="AE11" t="n">
        <v>221076.5545071551</v>
      </c>
      <c r="AF11" t="n">
        <v>3.393033729000837e-06</v>
      </c>
      <c r="AG11" t="n">
        <v>7</v>
      </c>
      <c r="AH11" t="n">
        <v>199977.3184279487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4.5593</v>
      </c>
      <c r="E12" t="n">
        <v>21.93</v>
      </c>
      <c r="F12" t="n">
        <v>18.38</v>
      </c>
      <c r="G12" t="n">
        <v>29.03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2</v>
      </c>
      <c r="N12" t="n">
        <v>28.9</v>
      </c>
      <c r="O12" t="n">
        <v>20298.34</v>
      </c>
      <c r="P12" t="n">
        <v>167.72</v>
      </c>
      <c r="Q12" t="n">
        <v>2924.54</v>
      </c>
      <c r="R12" t="n">
        <v>95.15000000000001</v>
      </c>
      <c r="S12" t="n">
        <v>60.56</v>
      </c>
      <c r="T12" t="n">
        <v>17388.22</v>
      </c>
      <c r="U12" t="n">
        <v>0.64</v>
      </c>
      <c r="V12" t="n">
        <v>0.9399999999999999</v>
      </c>
      <c r="W12" t="n">
        <v>0.27</v>
      </c>
      <c r="X12" t="n">
        <v>1.11</v>
      </c>
      <c r="Y12" t="n">
        <v>1</v>
      </c>
      <c r="Z12" t="n">
        <v>10</v>
      </c>
      <c r="AA12" t="n">
        <v>160.5044238964715</v>
      </c>
      <c r="AB12" t="n">
        <v>219.6092337304868</v>
      </c>
      <c r="AC12" t="n">
        <v>198.6500366868075</v>
      </c>
      <c r="AD12" t="n">
        <v>160504.4238964714</v>
      </c>
      <c r="AE12" t="n">
        <v>219609.2337304868</v>
      </c>
      <c r="AF12" t="n">
        <v>3.400342604821082e-06</v>
      </c>
      <c r="AG12" t="n">
        <v>7</v>
      </c>
      <c r="AH12" t="n">
        <v>198650.0366868075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4.5582</v>
      </c>
      <c r="E13" t="n">
        <v>21.94</v>
      </c>
      <c r="F13" t="n">
        <v>18.39</v>
      </c>
      <c r="G13" t="n">
        <v>29.04</v>
      </c>
      <c r="H13" t="n">
        <v>0.41</v>
      </c>
      <c r="I13" t="n">
        <v>38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167.9</v>
      </c>
      <c r="Q13" t="n">
        <v>2924.76</v>
      </c>
      <c r="R13" t="n">
        <v>95.25</v>
      </c>
      <c r="S13" t="n">
        <v>60.56</v>
      </c>
      <c r="T13" t="n">
        <v>17441.79</v>
      </c>
      <c r="U13" t="n">
        <v>0.64</v>
      </c>
      <c r="V13" t="n">
        <v>0.9399999999999999</v>
      </c>
      <c r="W13" t="n">
        <v>0.27</v>
      </c>
      <c r="X13" t="n">
        <v>1.11</v>
      </c>
      <c r="Y13" t="n">
        <v>1</v>
      </c>
      <c r="Z13" t="n">
        <v>10</v>
      </c>
      <c r="AA13" t="n">
        <v>160.6299921021005</v>
      </c>
      <c r="AB13" t="n">
        <v>219.7810416891067</v>
      </c>
      <c r="AC13" t="n">
        <v>198.8054475349907</v>
      </c>
      <c r="AD13" t="n">
        <v>160629.9921021005</v>
      </c>
      <c r="AE13" t="n">
        <v>219781.0416891067</v>
      </c>
      <c r="AF13" t="n">
        <v>3.399522220800442e-06</v>
      </c>
      <c r="AG13" t="n">
        <v>7</v>
      </c>
      <c r="AH13" t="n">
        <v>198805.4475349907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2.4857</v>
      </c>
      <c r="E2" t="n">
        <v>40.23</v>
      </c>
      <c r="F2" t="n">
        <v>25.5</v>
      </c>
      <c r="G2" t="n">
        <v>5.56</v>
      </c>
      <c r="H2" t="n">
        <v>0.08</v>
      </c>
      <c r="I2" t="n">
        <v>275</v>
      </c>
      <c r="J2" t="n">
        <v>222.93</v>
      </c>
      <c r="K2" t="n">
        <v>56.94</v>
      </c>
      <c r="L2" t="n">
        <v>1</v>
      </c>
      <c r="M2" t="n">
        <v>273</v>
      </c>
      <c r="N2" t="n">
        <v>49.99</v>
      </c>
      <c r="O2" t="n">
        <v>27728.69</v>
      </c>
      <c r="P2" t="n">
        <v>377.89</v>
      </c>
      <c r="Q2" t="n">
        <v>2925.77</v>
      </c>
      <c r="R2" t="n">
        <v>330.06</v>
      </c>
      <c r="S2" t="n">
        <v>60.56</v>
      </c>
      <c r="T2" t="n">
        <v>133660.9</v>
      </c>
      <c r="U2" t="n">
        <v>0.18</v>
      </c>
      <c r="V2" t="n">
        <v>0.68</v>
      </c>
      <c r="W2" t="n">
        <v>0.59</v>
      </c>
      <c r="X2" t="n">
        <v>8.210000000000001</v>
      </c>
      <c r="Y2" t="n">
        <v>1</v>
      </c>
      <c r="Z2" t="n">
        <v>10</v>
      </c>
      <c r="AA2" t="n">
        <v>504.9814299098281</v>
      </c>
      <c r="AB2" t="n">
        <v>690.9378706109983</v>
      </c>
      <c r="AC2" t="n">
        <v>624.9957299772757</v>
      </c>
      <c r="AD2" t="n">
        <v>504981.4299098281</v>
      </c>
      <c r="AE2" t="n">
        <v>690937.8706109982</v>
      </c>
      <c r="AF2" t="n">
        <v>1.816641752376286e-06</v>
      </c>
      <c r="AG2" t="n">
        <v>12</v>
      </c>
      <c r="AH2" t="n">
        <v>624995.7299772757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2.9163</v>
      </c>
      <c r="E3" t="n">
        <v>34.29</v>
      </c>
      <c r="F3" t="n">
        <v>23.03</v>
      </c>
      <c r="G3" t="n">
        <v>7.05</v>
      </c>
      <c r="H3" t="n">
        <v>0.1</v>
      </c>
      <c r="I3" t="n">
        <v>196</v>
      </c>
      <c r="J3" t="n">
        <v>223.35</v>
      </c>
      <c r="K3" t="n">
        <v>56.94</v>
      </c>
      <c r="L3" t="n">
        <v>1.25</v>
      </c>
      <c r="M3" t="n">
        <v>194</v>
      </c>
      <c r="N3" t="n">
        <v>50.15</v>
      </c>
      <c r="O3" t="n">
        <v>27780.03</v>
      </c>
      <c r="P3" t="n">
        <v>337.62</v>
      </c>
      <c r="Q3" t="n">
        <v>2925.14</v>
      </c>
      <c r="R3" t="n">
        <v>248.53</v>
      </c>
      <c r="S3" t="n">
        <v>60.56</v>
      </c>
      <c r="T3" t="n">
        <v>93290.39</v>
      </c>
      <c r="U3" t="n">
        <v>0.24</v>
      </c>
      <c r="V3" t="n">
        <v>0.75</v>
      </c>
      <c r="W3" t="n">
        <v>0.48</v>
      </c>
      <c r="X3" t="n">
        <v>5.75</v>
      </c>
      <c r="Y3" t="n">
        <v>1</v>
      </c>
      <c r="Z3" t="n">
        <v>10</v>
      </c>
      <c r="AA3" t="n">
        <v>392.6084882646962</v>
      </c>
      <c r="AB3" t="n">
        <v>537.1842543078294</v>
      </c>
      <c r="AC3" t="n">
        <v>485.9161430195255</v>
      </c>
      <c r="AD3" t="n">
        <v>392608.4882646962</v>
      </c>
      <c r="AE3" t="n">
        <v>537184.2543078294</v>
      </c>
      <c r="AF3" t="n">
        <v>2.131340202942818e-06</v>
      </c>
      <c r="AG3" t="n">
        <v>10</v>
      </c>
      <c r="AH3" t="n">
        <v>485916.1430195255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3.2141</v>
      </c>
      <c r="E4" t="n">
        <v>31.11</v>
      </c>
      <c r="F4" t="n">
        <v>21.74</v>
      </c>
      <c r="G4" t="n">
        <v>8.52</v>
      </c>
      <c r="H4" t="n">
        <v>0.12</v>
      </c>
      <c r="I4" t="n">
        <v>153</v>
      </c>
      <c r="J4" t="n">
        <v>223.76</v>
      </c>
      <c r="K4" t="n">
        <v>56.94</v>
      </c>
      <c r="L4" t="n">
        <v>1.5</v>
      </c>
      <c r="M4" t="n">
        <v>151</v>
      </c>
      <c r="N4" t="n">
        <v>50.32</v>
      </c>
      <c r="O4" t="n">
        <v>27831.42</v>
      </c>
      <c r="P4" t="n">
        <v>315.33</v>
      </c>
      <c r="Q4" t="n">
        <v>2925.07</v>
      </c>
      <c r="R4" t="n">
        <v>206.29</v>
      </c>
      <c r="S4" t="n">
        <v>60.56</v>
      </c>
      <c r="T4" t="n">
        <v>72383.02</v>
      </c>
      <c r="U4" t="n">
        <v>0.29</v>
      </c>
      <c r="V4" t="n">
        <v>0.79</v>
      </c>
      <c r="W4" t="n">
        <v>0.41</v>
      </c>
      <c r="X4" t="n">
        <v>4.46</v>
      </c>
      <c r="Y4" t="n">
        <v>1</v>
      </c>
      <c r="Z4" t="n">
        <v>10</v>
      </c>
      <c r="AA4" t="n">
        <v>346.3346806650731</v>
      </c>
      <c r="AB4" t="n">
        <v>473.8703892937126</v>
      </c>
      <c r="AC4" t="n">
        <v>428.6448644207883</v>
      </c>
      <c r="AD4" t="n">
        <v>346334.6806650731</v>
      </c>
      <c r="AE4" t="n">
        <v>473870.3892937126</v>
      </c>
      <c r="AF4" t="n">
        <v>2.348983488076848e-06</v>
      </c>
      <c r="AG4" t="n">
        <v>10</v>
      </c>
      <c r="AH4" t="n">
        <v>428644.8644207884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3.4554</v>
      </c>
      <c r="E5" t="n">
        <v>28.94</v>
      </c>
      <c r="F5" t="n">
        <v>20.84</v>
      </c>
      <c r="G5" t="n">
        <v>10.08</v>
      </c>
      <c r="H5" t="n">
        <v>0.14</v>
      </c>
      <c r="I5" t="n">
        <v>124</v>
      </c>
      <c r="J5" t="n">
        <v>224.18</v>
      </c>
      <c r="K5" t="n">
        <v>56.94</v>
      </c>
      <c r="L5" t="n">
        <v>1.75</v>
      </c>
      <c r="M5" t="n">
        <v>122</v>
      </c>
      <c r="N5" t="n">
        <v>50.49</v>
      </c>
      <c r="O5" t="n">
        <v>27882.87</v>
      </c>
      <c r="P5" t="n">
        <v>299</v>
      </c>
      <c r="Q5" t="n">
        <v>2924.85</v>
      </c>
      <c r="R5" t="n">
        <v>177.04</v>
      </c>
      <c r="S5" t="n">
        <v>60.56</v>
      </c>
      <c r="T5" t="n">
        <v>57904.05</v>
      </c>
      <c r="U5" t="n">
        <v>0.34</v>
      </c>
      <c r="V5" t="n">
        <v>0.83</v>
      </c>
      <c r="W5" t="n">
        <v>0.36</v>
      </c>
      <c r="X5" t="n">
        <v>3.56</v>
      </c>
      <c r="Y5" t="n">
        <v>1</v>
      </c>
      <c r="Z5" t="n">
        <v>10</v>
      </c>
      <c r="AA5" t="n">
        <v>307.3983655816005</v>
      </c>
      <c r="AB5" t="n">
        <v>420.5960052475167</v>
      </c>
      <c r="AC5" t="n">
        <v>380.4549128168937</v>
      </c>
      <c r="AD5" t="n">
        <v>307398.3655816005</v>
      </c>
      <c r="AE5" t="n">
        <v>420596.0052475167</v>
      </c>
      <c r="AF5" t="n">
        <v>2.525334477676718e-06</v>
      </c>
      <c r="AG5" t="n">
        <v>9</v>
      </c>
      <c r="AH5" t="n">
        <v>380454.9128168937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3.6329</v>
      </c>
      <c r="E6" t="n">
        <v>27.53</v>
      </c>
      <c r="F6" t="n">
        <v>20.26</v>
      </c>
      <c r="G6" t="n">
        <v>11.58</v>
      </c>
      <c r="H6" t="n">
        <v>0.16</v>
      </c>
      <c r="I6" t="n">
        <v>105</v>
      </c>
      <c r="J6" t="n">
        <v>224.6</v>
      </c>
      <c r="K6" t="n">
        <v>56.94</v>
      </c>
      <c r="L6" t="n">
        <v>2</v>
      </c>
      <c r="M6" t="n">
        <v>103</v>
      </c>
      <c r="N6" t="n">
        <v>50.65</v>
      </c>
      <c r="O6" t="n">
        <v>27934.37</v>
      </c>
      <c r="P6" t="n">
        <v>287.41</v>
      </c>
      <c r="Q6" t="n">
        <v>2924.8</v>
      </c>
      <c r="R6" t="n">
        <v>157.69</v>
      </c>
      <c r="S6" t="n">
        <v>60.56</v>
      </c>
      <c r="T6" t="n">
        <v>48326.49</v>
      </c>
      <c r="U6" t="n">
        <v>0.38</v>
      </c>
      <c r="V6" t="n">
        <v>0.85</v>
      </c>
      <c r="W6" t="n">
        <v>0.33</v>
      </c>
      <c r="X6" t="n">
        <v>2.98</v>
      </c>
      <c r="Y6" t="n">
        <v>1</v>
      </c>
      <c r="Z6" t="n">
        <v>10</v>
      </c>
      <c r="AA6" t="n">
        <v>279.3952897136908</v>
      </c>
      <c r="AB6" t="n">
        <v>382.280961436526</v>
      </c>
      <c r="AC6" t="n">
        <v>345.7966030117224</v>
      </c>
      <c r="AD6" t="n">
        <v>279395.2897136908</v>
      </c>
      <c r="AE6" t="n">
        <v>382280.961436526</v>
      </c>
      <c r="AF6" t="n">
        <v>2.655058060991997e-06</v>
      </c>
      <c r="AG6" t="n">
        <v>8</v>
      </c>
      <c r="AH6" t="n">
        <v>345796.6030117224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3.7809</v>
      </c>
      <c r="E7" t="n">
        <v>26.45</v>
      </c>
      <c r="F7" t="n">
        <v>19.84</v>
      </c>
      <c r="G7" t="n">
        <v>13.23</v>
      </c>
      <c r="H7" t="n">
        <v>0.18</v>
      </c>
      <c r="I7" t="n">
        <v>90</v>
      </c>
      <c r="J7" t="n">
        <v>225.01</v>
      </c>
      <c r="K7" t="n">
        <v>56.94</v>
      </c>
      <c r="L7" t="n">
        <v>2.25</v>
      </c>
      <c r="M7" t="n">
        <v>88</v>
      </c>
      <c r="N7" t="n">
        <v>50.82</v>
      </c>
      <c r="O7" t="n">
        <v>27985.94</v>
      </c>
      <c r="P7" t="n">
        <v>278.35</v>
      </c>
      <c r="Q7" t="n">
        <v>2924.87</v>
      </c>
      <c r="R7" t="n">
        <v>143.88</v>
      </c>
      <c r="S7" t="n">
        <v>60.56</v>
      </c>
      <c r="T7" t="n">
        <v>41492.88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265.0755946389173</v>
      </c>
      <c r="AB7" t="n">
        <v>362.6881228948602</v>
      </c>
      <c r="AC7" t="n">
        <v>328.0736774817515</v>
      </c>
      <c r="AD7" t="n">
        <v>265075.5946389172</v>
      </c>
      <c r="AE7" t="n">
        <v>362688.1228948602</v>
      </c>
      <c r="AF7" t="n">
        <v>2.763221950178822e-06</v>
      </c>
      <c r="AG7" t="n">
        <v>8</v>
      </c>
      <c r="AH7" t="n">
        <v>328073.6774817515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3.9009</v>
      </c>
      <c r="E8" t="n">
        <v>25.64</v>
      </c>
      <c r="F8" t="n">
        <v>19.51</v>
      </c>
      <c r="G8" t="n">
        <v>14.82</v>
      </c>
      <c r="H8" t="n">
        <v>0.2</v>
      </c>
      <c r="I8" t="n">
        <v>79</v>
      </c>
      <c r="J8" t="n">
        <v>225.43</v>
      </c>
      <c r="K8" t="n">
        <v>56.94</v>
      </c>
      <c r="L8" t="n">
        <v>2.5</v>
      </c>
      <c r="M8" t="n">
        <v>77</v>
      </c>
      <c r="N8" t="n">
        <v>50.99</v>
      </c>
      <c r="O8" t="n">
        <v>28037.57</v>
      </c>
      <c r="P8" t="n">
        <v>270.31</v>
      </c>
      <c r="Q8" t="n">
        <v>2924.77</v>
      </c>
      <c r="R8" t="n">
        <v>133.49</v>
      </c>
      <c r="S8" t="n">
        <v>60.56</v>
      </c>
      <c r="T8" t="n">
        <v>36357.26</v>
      </c>
      <c r="U8" t="n">
        <v>0.45</v>
      </c>
      <c r="V8" t="n">
        <v>0.88</v>
      </c>
      <c r="W8" t="n">
        <v>0.29</v>
      </c>
      <c r="X8" t="n">
        <v>2.23</v>
      </c>
      <c r="Y8" t="n">
        <v>1</v>
      </c>
      <c r="Z8" t="n">
        <v>10</v>
      </c>
      <c r="AA8" t="n">
        <v>253.8408530263931</v>
      </c>
      <c r="AB8" t="n">
        <v>347.3162537786212</v>
      </c>
      <c r="AC8" t="n">
        <v>314.1688779795169</v>
      </c>
      <c r="AD8" t="n">
        <v>253840.8530263931</v>
      </c>
      <c r="AE8" t="n">
        <v>347316.2537786212</v>
      </c>
      <c r="AF8" t="n">
        <v>2.850922400870843e-06</v>
      </c>
      <c r="AG8" t="n">
        <v>8</v>
      </c>
      <c r="AH8" t="n">
        <v>314168.8779795169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4.0065</v>
      </c>
      <c r="E9" t="n">
        <v>24.96</v>
      </c>
      <c r="F9" t="n">
        <v>19.23</v>
      </c>
      <c r="G9" t="n">
        <v>16.48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263.29</v>
      </c>
      <c r="Q9" t="n">
        <v>2924.63</v>
      </c>
      <c r="R9" t="n">
        <v>123.92</v>
      </c>
      <c r="S9" t="n">
        <v>60.56</v>
      </c>
      <c r="T9" t="n">
        <v>31616.23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244.5524495084605</v>
      </c>
      <c r="AB9" t="n">
        <v>334.6074503099496</v>
      </c>
      <c r="AC9" t="n">
        <v>302.6729848769736</v>
      </c>
      <c r="AD9" t="n">
        <v>244552.4495084605</v>
      </c>
      <c r="AE9" t="n">
        <v>334607.4503099496</v>
      </c>
      <c r="AF9" t="n">
        <v>2.92809879747982e-06</v>
      </c>
      <c r="AG9" t="n">
        <v>8</v>
      </c>
      <c r="AH9" t="n">
        <v>302672.9848769736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4.0943</v>
      </c>
      <c r="E10" t="n">
        <v>24.42</v>
      </c>
      <c r="F10" t="n">
        <v>19</v>
      </c>
      <c r="G10" t="n">
        <v>18.09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256.76</v>
      </c>
      <c r="Q10" t="n">
        <v>2924.42</v>
      </c>
      <c r="R10" t="n">
        <v>116.61</v>
      </c>
      <c r="S10" t="n">
        <v>60.56</v>
      </c>
      <c r="T10" t="n">
        <v>27994.78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236.7870942963561</v>
      </c>
      <c r="AB10" t="n">
        <v>323.9825487254599</v>
      </c>
      <c r="AC10" t="n">
        <v>293.0621089875613</v>
      </c>
      <c r="AD10" t="n">
        <v>236787.0942963561</v>
      </c>
      <c r="AE10" t="n">
        <v>323982.54872546</v>
      </c>
      <c r="AF10" t="n">
        <v>2.992266293902814e-06</v>
      </c>
      <c r="AG10" t="n">
        <v>8</v>
      </c>
      <c r="AH10" t="n">
        <v>293062.1089875613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4.1827</v>
      </c>
      <c r="E11" t="n">
        <v>23.91</v>
      </c>
      <c r="F11" t="n">
        <v>18.75</v>
      </c>
      <c r="G11" t="n">
        <v>19.73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250.11</v>
      </c>
      <c r="Q11" t="n">
        <v>2924.69</v>
      </c>
      <c r="R11" t="n">
        <v>107.96</v>
      </c>
      <c r="S11" t="n">
        <v>60.56</v>
      </c>
      <c r="T11" t="n">
        <v>23699.04</v>
      </c>
      <c r="U11" t="n">
        <v>0.5600000000000001</v>
      </c>
      <c r="V11" t="n">
        <v>0.92</v>
      </c>
      <c r="W11" t="n">
        <v>0.26</v>
      </c>
      <c r="X11" t="n">
        <v>1.47</v>
      </c>
      <c r="Y11" t="n">
        <v>1</v>
      </c>
      <c r="Z11" t="n">
        <v>10</v>
      </c>
      <c r="AA11" t="n">
        <v>220.6054452163426</v>
      </c>
      <c r="AB11" t="n">
        <v>301.8421025702227</v>
      </c>
      <c r="AC11" t="n">
        <v>273.0347159390614</v>
      </c>
      <c r="AD11" t="n">
        <v>220605.4452163426</v>
      </c>
      <c r="AE11" t="n">
        <v>301842.1025702227</v>
      </c>
      <c r="AF11" t="n">
        <v>3.05687229257927e-06</v>
      </c>
      <c r="AG11" t="n">
        <v>7</v>
      </c>
      <c r="AH11" t="n">
        <v>273034.7159390614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4.2383</v>
      </c>
      <c r="E12" t="n">
        <v>23.59</v>
      </c>
      <c r="F12" t="n">
        <v>18.65</v>
      </c>
      <c r="G12" t="n">
        <v>21.52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245.01</v>
      </c>
      <c r="Q12" t="n">
        <v>2924.55</v>
      </c>
      <c r="R12" t="n">
        <v>106.2</v>
      </c>
      <c r="S12" t="n">
        <v>60.56</v>
      </c>
      <c r="T12" t="n">
        <v>22843.57</v>
      </c>
      <c r="U12" t="n">
        <v>0.57</v>
      </c>
      <c r="V12" t="n">
        <v>0.92</v>
      </c>
      <c r="W12" t="n">
        <v>0.22</v>
      </c>
      <c r="X12" t="n">
        <v>1.37</v>
      </c>
      <c r="Y12" t="n">
        <v>1</v>
      </c>
      <c r="Z12" t="n">
        <v>10</v>
      </c>
      <c r="AA12" t="n">
        <v>215.5391334692195</v>
      </c>
      <c r="AB12" t="n">
        <v>294.9101513279125</v>
      </c>
      <c r="AC12" t="n">
        <v>266.7643403942605</v>
      </c>
      <c r="AD12" t="n">
        <v>215539.1334692195</v>
      </c>
      <c r="AE12" t="n">
        <v>294910.1513279125</v>
      </c>
      <c r="AF12" t="n">
        <v>3.097506834733239e-06</v>
      </c>
      <c r="AG12" t="n">
        <v>7</v>
      </c>
      <c r="AH12" t="n">
        <v>266764.3403942605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4.2524</v>
      </c>
      <c r="E13" t="n">
        <v>23.52</v>
      </c>
      <c r="F13" t="n">
        <v>18.75</v>
      </c>
      <c r="G13" t="n">
        <v>23.44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243.5</v>
      </c>
      <c r="Q13" t="n">
        <v>2924.55</v>
      </c>
      <c r="R13" t="n">
        <v>109.08</v>
      </c>
      <c r="S13" t="n">
        <v>60.56</v>
      </c>
      <c r="T13" t="n">
        <v>24305.11</v>
      </c>
      <c r="U13" t="n">
        <v>0.5600000000000001</v>
      </c>
      <c r="V13" t="n">
        <v>0.92</v>
      </c>
      <c r="W13" t="n">
        <v>0.24</v>
      </c>
      <c r="X13" t="n">
        <v>1.47</v>
      </c>
      <c r="Y13" t="n">
        <v>1</v>
      </c>
      <c r="Z13" t="n">
        <v>10</v>
      </c>
      <c r="AA13" t="n">
        <v>214.2446963987171</v>
      </c>
      <c r="AB13" t="n">
        <v>293.1390454215189</v>
      </c>
      <c r="AC13" t="n">
        <v>265.1622663498097</v>
      </c>
      <c r="AD13" t="n">
        <v>214244.6963987171</v>
      </c>
      <c r="AE13" t="n">
        <v>293139.0454215189</v>
      </c>
      <c r="AF13" t="n">
        <v>3.107811637689551e-06</v>
      </c>
      <c r="AG13" t="n">
        <v>7</v>
      </c>
      <c r="AH13" t="n">
        <v>265162.2663498097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4.3197</v>
      </c>
      <c r="E14" t="n">
        <v>23.15</v>
      </c>
      <c r="F14" t="n">
        <v>18.56</v>
      </c>
      <c r="G14" t="n">
        <v>25.31</v>
      </c>
      <c r="H14" t="n">
        <v>0.31</v>
      </c>
      <c r="I14" t="n">
        <v>44</v>
      </c>
      <c r="J14" t="n">
        <v>227.95</v>
      </c>
      <c r="K14" t="n">
        <v>56.94</v>
      </c>
      <c r="L14" t="n">
        <v>4</v>
      </c>
      <c r="M14" t="n">
        <v>42</v>
      </c>
      <c r="N14" t="n">
        <v>52.01</v>
      </c>
      <c r="O14" t="n">
        <v>28348.56</v>
      </c>
      <c r="P14" t="n">
        <v>237.59</v>
      </c>
      <c r="Q14" t="n">
        <v>2924.48</v>
      </c>
      <c r="R14" t="n">
        <v>102.6</v>
      </c>
      <c r="S14" t="n">
        <v>60.56</v>
      </c>
      <c r="T14" t="n">
        <v>21085.96</v>
      </c>
      <c r="U14" t="n">
        <v>0.59</v>
      </c>
      <c r="V14" t="n">
        <v>0.93</v>
      </c>
      <c r="W14" t="n">
        <v>0.23</v>
      </c>
      <c r="X14" t="n">
        <v>1.28</v>
      </c>
      <c r="Y14" t="n">
        <v>1</v>
      </c>
      <c r="Z14" t="n">
        <v>10</v>
      </c>
      <c r="AA14" t="n">
        <v>208.4241926264113</v>
      </c>
      <c r="AB14" t="n">
        <v>285.1751753777503</v>
      </c>
      <c r="AC14" t="n">
        <v>257.9584568856541</v>
      </c>
      <c r="AD14" t="n">
        <v>208424.1926264113</v>
      </c>
      <c r="AE14" t="n">
        <v>285175.1753777503</v>
      </c>
      <c r="AF14" t="n">
        <v>3.156996973785993e-06</v>
      </c>
      <c r="AG14" t="n">
        <v>7</v>
      </c>
      <c r="AH14" t="n">
        <v>257958.4568856541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4.3831</v>
      </c>
      <c r="E15" t="n">
        <v>22.82</v>
      </c>
      <c r="F15" t="n">
        <v>18.4</v>
      </c>
      <c r="G15" t="n">
        <v>27.6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38</v>
      </c>
      <c r="N15" t="n">
        <v>52.18</v>
      </c>
      <c r="O15" t="n">
        <v>28400.61</v>
      </c>
      <c r="P15" t="n">
        <v>231.32</v>
      </c>
      <c r="Q15" t="n">
        <v>2924.49</v>
      </c>
      <c r="R15" t="n">
        <v>97.27</v>
      </c>
      <c r="S15" t="n">
        <v>60.56</v>
      </c>
      <c r="T15" t="n">
        <v>18439.89</v>
      </c>
      <c r="U15" t="n">
        <v>0.62</v>
      </c>
      <c r="V15" t="n">
        <v>0.9399999999999999</v>
      </c>
      <c r="W15" t="n">
        <v>0.23</v>
      </c>
      <c r="X15" t="n">
        <v>1.12</v>
      </c>
      <c r="Y15" t="n">
        <v>1</v>
      </c>
      <c r="Z15" t="n">
        <v>10</v>
      </c>
      <c r="AA15" t="n">
        <v>202.7304494527987</v>
      </c>
      <c r="AB15" t="n">
        <v>277.3847447773968</v>
      </c>
      <c r="AC15" t="n">
        <v>250.9115340478579</v>
      </c>
      <c r="AD15" t="n">
        <v>202730.4494527987</v>
      </c>
      <c r="AE15" t="n">
        <v>277384.7447773968</v>
      </c>
      <c r="AF15" t="n">
        <v>3.203332045234943e-06</v>
      </c>
      <c r="AG15" t="n">
        <v>7</v>
      </c>
      <c r="AH15" t="n">
        <v>250911.5340478579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4.4095</v>
      </c>
      <c r="E16" t="n">
        <v>22.68</v>
      </c>
      <c r="F16" t="n">
        <v>18.35</v>
      </c>
      <c r="G16" t="n">
        <v>28.97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36</v>
      </c>
      <c r="N16" t="n">
        <v>52.36</v>
      </c>
      <c r="O16" t="n">
        <v>28452.71</v>
      </c>
      <c r="P16" t="n">
        <v>226.95</v>
      </c>
      <c r="Q16" t="n">
        <v>2924.44</v>
      </c>
      <c r="R16" t="n">
        <v>95.58</v>
      </c>
      <c r="S16" t="n">
        <v>60.56</v>
      </c>
      <c r="T16" t="n">
        <v>17603.72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199.4547631798366</v>
      </c>
      <c r="AB16" t="n">
        <v>272.9028063056532</v>
      </c>
      <c r="AC16" t="n">
        <v>246.8573454934158</v>
      </c>
      <c r="AD16" t="n">
        <v>199454.7631798366</v>
      </c>
      <c r="AE16" t="n">
        <v>272902.8063056532</v>
      </c>
      <c r="AF16" t="n">
        <v>3.222626144387188e-06</v>
      </c>
      <c r="AG16" t="n">
        <v>7</v>
      </c>
      <c r="AH16" t="n">
        <v>246857.3454934158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4.4567</v>
      </c>
      <c r="E17" t="n">
        <v>22.44</v>
      </c>
      <c r="F17" t="n">
        <v>18.24</v>
      </c>
      <c r="G17" t="n">
        <v>31.27</v>
      </c>
      <c r="H17" t="n">
        <v>0.37</v>
      </c>
      <c r="I17" t="n">
        <v>35</v>
      </c>
      <c r="J17" t="n">
        <v>229.22</v>
      </c>
      <c r="K17" t="n">
        <v>56.94</v>
      </c>
      <c r="L17" t="n">
        <v>4.75</v>
      </c>
      <c r="M17" t="n">
        <v>33</v>
      </c>
      <c r="N17" t="n">
        <v>52.53</v>
      </c>
      <c r="O17" t="n">
        <v>28504.87</v>
      </c>
      <c r="P17" t="n">
        <v>222.02</v>
      </c>
      <c r="Q17" t="n">
        <v>2924.6</v>
      </c>
      <c r="R17" t="n">
        <v>91.98999999999999</v>
      </c>
      <c r="S17" t="n">
        <v>60.56</v>
      </c>
      <c r="T17" t="n">
        <v>15826.68</v>
      </c>
      <c r="U17" t="n">
        <v>0.66</v>
      </c>
      <c r="V17" t="n">
        <v>0.9399999999999999</v>
      </c>
      <c r="W17" t="n">
        <v>0.22</v>
      </c>
      <c r="X17" t="n">
        <v>0.96</v>
      </c>
      <c r="Y17" t="n">
        <v>1</v>
      </c>
      <c r="Z17" t="n">
        <v>10</v>
      </c>
      <c r="AA17" t="n">
        <v>195.2450563617529</v>
      </c>
      <c r="AB17" t="n">
        <v>267.1428997179966</v>
      </c>
      <c r="AC17" t="n">
        <v>241.6471563064037</v>
      </c>
      <c r="AD17" t="n">
        <v>195245.0563617529</v>
      </c>
      <c r="AE17" t="n">
        <v>267142.8997179966</v>
      </c>
      <c r="AF17" t="n">
        <v>3.257121654992715e-06</v>
      </c>
      <c r="AG17" t="n">
        <v>7</v>
      </c>
      <c r="AH17" t="n">
        <v>241647.1563064037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4.5002</v>
      </c>
      <c r="E18" t="n">
        <v>22.22</v>
      </c>
      <c r="F18" t="n">
        <v>18.16</v>
      </c>
      <c r="G18" t="n">
        <v>34.04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216.05</v>
      </c>
      <c r="Q18" t="n">
        <v>2924.59</v>
      </c>
      <c r="R18" t="n">
        <v>89.18000000000001</v>
      </c>
      <c r="S18" t="n">
        <v>60.56</v>
      </c>
      <c r="T18" t="n">
        <v>14433.46</v>
      </c>
      <c r="U18" t="n">
        <v>0.68</v>
      </c>
      <c r="V18" t="n">
        <v>0.95</v>
      </c>
      <c r="W18" t="n">
        <v>0.22</v>
      </c>
      <c r="X18" t="n">
        <v>0.88</v>
      </c>
      <c r="Y18" t="n">
        <v>1</v>
      </c>
      <c r="Z18" t="n">
        <v>10</v>
      </c>
      <c r="AA18" t="n">
        <v>190.691795517964</v>
      </c>
      <c r="AB18" t="n">
        <v>260.9129273558362</v>
      </c>
      <c r="AC18" t="n">
        <v>236.0117637626649</v>
      </c>
      <c r="AD18" t="n">
        <v>190691.7955179639</v>
      </c>
      <c r="AE18" t="n">
        <v>260912.9273558363</v>
      </c>
      <c r="AF18" t="n">
        <v>3.288913068368573e-06</v>
      </c>
      <c r="AG18" t="n">
        <v>7</v>
      </c>
      <c r="AH18" t="n">
        <v>236011.7637626649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4.5346</v>
      </c>
      <c r="E19" t="n">
        <v>22.05</v>
      </c>
      <c r="F19" t="n">
        <v>18.07</v>
      </c>
      <c r="G19" t="n">
        <v>36.15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211.16</v>
      </c>
      <c r="Q19" t="n">
        <v>2924.45</v>
      </c>
      <c r="R19" t="n">
        <v>86.5</v>
      </c>
      <c r="S19" t="n">
        <v>60.56</v>
      </c>
      <c r="T19" t="n">
        <v>13105.66</v>
      </c>
      <c r="U19" t="n">
        <v>0.7</v>
      </c>
      <c r="V19" t="n">
        <v>0.95</v>
      </c>
      <c r="W19" t="n">
        <v>0.21</v>
      </c>
      <c r="X19" t="n">
        <v>0.8</v>
      </c>
      <c r="Y19" t="n">
        <v>1</v>
      </c>
      <c r="Z19" t="n">
        <v>10</v>
      </c>
      <c r="AA19" t="n">
        <v>187.0443211053273</v>
      </c>
      <c r="AB19" t="n">
        <v>255.9222919492551</v>
      </c>
      <c r="AC19" t="n">
        <v>231.4974275948854</v>
      </c>
      <c r="AD19" t="n">
        <v>187044.3211053273</v>
      </c>
      <c r="AE19" t="n">
        <v>255922.2919492551</v>
      </c>
      <c r="AF19" t="n">
        <v>3.314053864233619e-06</v>
      </c>
      <c r="AG19" t="n">
        <v>7</v>
      </c>
      <c r="AH19" t="n">
        <v>231497.4275948854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4.5638</v>
      </c>
      <c r="E20" t="n">
        <v>21.91</v>
      </c>
      <c r="F20" t="n">
        <v>18.02</v>
      </c>
      <c r="G20" t="n">
        <v>38.62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22</v>
      </c>
      <c r="N20" t="n">
        <v>53.05</v>
      </c>
      <c r="O20" t="n">
        <v>28661.73</v>
      </c>
      <c r="P20" t="n">
        <v>206.19</v>
      </c>
      <c r="Q20" t="n">
        <v>2924.4</v>
      </c>
      <c r="R20" t="n">
        <v>84.41</v>
      </c>
      <c r="S20" t="n">
        <v>60.56</v>
      </c>
      <c r="T20" t="n">
        <v>12069.16</v>
      </c>
      <c r="U20" t="n">
        <v>0.72</v>
      </c>
      <c r="V20" t="n">
        <v>0.95</v>
      </c>
      <c r="W20" t="n">
        <v>0.22</v>
      </c>
      <c r="X20" t="n">
        <v>0.74</v>
      </c>
      <c r="Y20" t="n">
        <v>1</v>
      </c>
      <c r="Z20" t="n">
        <v>10</v>
      </c>
      <c r="AA20" t="n">
        <v>183.5753710344636</v>
      </c>
      <c r="AB20" t="n">
        <v>251.1759214230256</v>
      </c>
      <c r="AC20" t="n">
        <v>227.2040440101049</v>
      </c>
      <c r="AD20" t="n">
        <v>183575.3710344636</v>
      </c>
      <c r="AE20" t="n">
        <v>251175.9214230256</v>
      </c>
      <c r="AF20" t="n">
        <v>3.335394307235343e-06</v>
      </c>
      <c r="AG20" t="n">
        <v>7</v>
      </c>
      <c r="AH20" t="n">
        <v>227204.0440101049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4.5752</v>
      </c>
      <c r="E21" t="n">
        <v>21.86</v>
      </c>
      <c r="F21" t="n">
        <v>18.01</v>
      </c>
      <c r="G21" t="n">
        <v>40.02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203.72</v>
      </c>
      <c r="Q21" t="n">
        <v>2924.52</v>
      </c>
      <c r="R21" t="n">
        <v>83.66</v>
      </c>
      <c r="S21" t="n">
        <v>60.56</v>
      </c>
      <c r="T21" t="n">
        <v>11700.24</v>
      </c>
      <c r="U21" t="n">
        <v>0.72</v>
      </c>
      <c r="V21" t="n">
        <v>0.96</v>
      </c>
      <c r="W21" t="n">
        <v>0.23</v>
      </c>
      <c r="X21" t="n">
        <v>0.73</v>
      </c>
      <c r="Y21" t="n">
        <v>1</v>
      </c>
      <c r="Z21" t="n">
        <v>10</v>
      </c>
      <c r="AA21" t="n">
        <v>181.9596048779454</v>
      </c>
      <c r="AB21" t="n">
        <v>248.9651588851066</v>
      </c>
      <c r="AC21" t="n">
        <v>225.2042735459795</v>
      </c>
      <c r="AD21" t="n">
        <v>181959.6048779454</v>
      </c>
      <c r="AE21" t="n">
        <v>248965.1588851066</v>
      </c>
      <c r="AF21" t="n">
        <v>3.343725850051085e-06</v>
      </c>
      <c r="AG21" t="n">
        <v>7</v>
      </c>
      <c r="AH21" t="n">
        <v>225204.2735459795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18.06</v>
      </c>
      <c r="G22" t="n">
        <v>40.12</v>
      </c>
      <c r="H22" t="n">
        <v>0.46</v>
      </c>
      <c r="I22" t="n">
        <v>27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204.22</v>
      </c>
      <c r="Q22" t="n">
        <v>2924.36</v>
      </c>
      <c r="R22" t="n">
        <v>84.81999999999999</v>
      </c>
      <c r="S22" t="n">
        <v>60.56</v>
      </c>
      <c r="T22" t="n">
        <v>12279.9</v>
      </c>
      <c r="U22" t="n">
        <v>0.71</v>
      </c>
      <c r="V22" t="n">
        <v>0.95</v>
      </c>
      <c r="W22" t="n">
        <v>0.24</v>
      </c>
      <c r="X22" t="n">
        <v>0.78</v>
      </c>
      <c r="Y22" t="n">
        <v>1</v>
      </c>
      <c r="Z22" t="n">
        <v>10</v>
      </c>
      <c r="AA22" t="n">
        <v>182.5007216198896</v>
      </c>
      <c r="AB22" t="n">
        <v>249.70553868382</v>
      </c>
      <c r="AC22" t="n">
        <v>225.8739925358335</v>
      </c>
      <c r="AD22" t="n">
        <v>182500.7216198895</v>
      </c>
      <c r="AE22" t="n">
        <v>249705.53868382</v>
      </c>
      <c r="AF22" t="n">
        <v>3.337002148831364e-06</v>
      </c>
      <c r="AG22" t="n">
        <v>7</v>
      </c>
      <c r="AH22" t="n">
        <v>225873.9925358334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4.5656</v>
      </c>
      <c r="E23" t="n">
        <v>21.9</v>
      </c>
      <c r="F23" t="n">
        <v>18.06</v>
      </c>
      <c r="G23" t="n">
        <v>40.13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1</v>
      </c>
      <c r="N23" t="n">
        <v>53.58</v>
      </c>
      <c r="O23" t="n">
        <v>28819.14</v>
      </c>
      <c r="P23" t="n">
        <v>204.64</v>
      </c>
      <c r="Q23" t="n">
        <v>2924.4</v>
      </c>
      <c r="R23" t="n">
        <v>84.68000000000001</v>
      </c>
      <c r="S23" t="n">
        <v>60.56</v>
      </c>
      <c r="T23" t="n">
        <v>12210.07</v>
      </c>
      <c r="U23" t="n">
        <v>0.72</v>
      </c>
      <c r="V23" t="n">
        <v>0.95</v>
      </c>
      <c r="W23" t="n">
        <v>0.25</v>
      </c>
      <c r="X23" t="n">
        <v>0.78</v>
      </c>
      <c r="Y23" t="n">
        <v>1</v>
      </c>
      <c r="Z23" t="n">
        <v>10</v>
      </c>
      <c r="AA23" t="n">
        <v>182.7337839096913</v>
      </c>
      <c r="AB23" t="n">
        <v>250.0244247907091</v>
      </c>
      <c r="AC23" t="n">
        <v>226.1624446002407</v>
      </c>
      <c r="AD23" t="n">
        <v>182733.7839096913</v>
      </c>
      <c r="AE23" t="n">
        <v>250024.4247907091</v>
      </c>
      <c r="AF23" t="n">
        <v>3.336709813995724e-06</v>
      </c>
      <c r="AG23" t="n">
        <v>7</v>
      </c>
      <c r="AH23" t="n">
        <v>226162.4446002407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4.566</v>
      </c>
      <c r="E24" t="n">
        <v>21.9</v>
      </c>
      <c r="F24" t="n">
        <v>18.05</v>
      </c>
      <c r="G24" t="n">
        <v>40.12</v>
      </c>
      <c r="H24" t="n">
        <v>0.5</v>
      </c>
      <c r="I24" t="n">
        <v>27</v>
      </c>
      <c r="J24" t="n">
        <v>232.2</v>
      </c>
      <c r="K24" t="n">
        <v>56.94</v>
      </c>
      <c r="L24" t="n">
        <v>6.5</v>
      </c>
      <c r="M24" t="n">
        <v>0</v>
      </c>
      <c r="N24" t="n">
        <v>53.75</v>
      </c>
      <c r="O24" t="n">
        <v>28871.74</v>
      </c>
      <c r="P24" t="n">
        <v>205.08</v>
      </c>
      <c r="Q24" t="n">
        <v>2924.56</v>
      </c>
      <c r="R24" t="n">
        <v>84.58</v>
      </c>
      <c r="S24" t="n">
        <v>60.56</v>
      </c>
      <c r="T24" t="n">
        <v>12158.14</v>
      </c>
      <c r="U24" t="n">
        <v>0.72</v>
      </c>
      <c r="V24" t="n">
        <v>0.95</v>
      </c>
      <c r="W24" t="n">
        <v>0.25</v>
      </c>
      <c r="X24" t="n">
        <v>0.78</v>
      </c>
      <c r="Y24" t="n">
        <v>1</v>
      </c>
      <c r="Z24" t="n">
        <v>10</v>
      </c>
      <c r="AA24" t="n">
        <v>182.9493963266334</v>
      </c>
      <c r="AB24" t="n">
        <v>250.3194352117177</v>
      </c>
      <c r="AC24" t="n">
        <v>226.429299640718</v>
      </c>
      <c r="AD24" t="n">
        <v>182949.3963266334</v>
      </c>
      <c r="AE24" t="n">
        <v>250319.4352117177</v>
      </c>
      <c r="AF24" t="n">
        <v>3.337002148831364e-06</v>
      </c>
      <c r="AG24" t="n">
        <v>7</v>
      </c>
      <c r="AH24" t="n">
        <v>226429.299640718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4.2817</v>
      </c>
      <c r="E2" t="n">
        <v>23.36</v>
      </c>
      <c r="F2" t="n">
        <v>19.9</v>
      </c>
      <c r="G2" t="n">
        <v>13.12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57</v>
      </c>
      <c r="N2" t="n">
        <v>9.74</v>
      </c>
      <c r="O2" t="n">
        <v>10204.21</v>
      </c>
      <c r="P2" t="n">
        <v>123.52</v>
      </c>
      <c r="Q2" t="n">
        <v>2924.63</v>
      </c>
      <c r="R2" t="n">
        <v>144.46</v>
      </c>
      <c r="S2" t="n">
        <v>60.56</v>
      </c>
      <c r="T2" t="n">
        <v>41781.07</v>
      </c>
      <c r="U2" t="n">
        <v>0.42</v>
      </c>
      <c r="V2" t="n">
        <v>0.86</v>
      </c>
      <c r="W2" t="n">
        <v>0.35</v>
      </c>
      <c r="X2" t="n">
        <v>2.62</v>
      </c>
      <c r="Y2" t="n">
        <v>1</v>
      </c>
      <c r="Z2" t="n">
        <v>10</v>
      </c>
      <c r="AA2" t="n">
        <v>137.0505251981424</v>
      </c>
      <c r="AB2" t="n">
        <v>187.5185748184649</v>
      </c>
      <c r="AC2" t="n">
        <v>169.6220652218161</v>
      </c>
      <c r="AD2" t="n">
        <v>137050.5251981424</v>
      </c>
      <c r="AE2" t="n">
        <v>187518.5748184649</v>
      </c>
      <c r="AF2" t="n">
        <v>3.315432193273669e-06</v>
      </c>
      <c r="AG2" t="n">
        <v>7</v>
      </c>
      <c r="AH2" t="n">
        <v>169622.0652218162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4.3198</v>
      </c>
      <c r="E3" t="n">
        <v>23.15</v>
      </c>
      <c r="F3" t="n">
        <v>19.79</v>
      </c>
      <c r="G3" t="n">
        <v>13.97</v>
      </c>
      <c r="H3" t="n">
        <v>0.27</v>
      </c>
      <c r="I3" t="n">
        <v>85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120.91</v>
      </c>
      <c r="Q3" t="n">
        <v>2924.63</v>
      </c>
      <c r="R3" t="n">
        <v>138.77</v>
      </c>
      <c r="S3" t="n">
        <v>60.56</v>
      </c>
      <c r="T3" t="n">
        <v>38963.02</v>
      </c>
      <c r="U3" t="n">
        <v>0.44</v>
      </c>
      <c r="V3" t="n">
        <v>0.87</v>
      </c>
      <c r="W3" t="n">
        <v>0.42</v>
      </c>
      <c r="X3" t="n">
        <v>2.52</v>
      </c>
      <c r="Y3" t="n">
        <v>1</v>
      </c>
      <c r="Z3" t="n">
        <v>10</v>
      </c>
      <c r="AA3" t="n">
        <v>134.8447019065589</v>
      </c>
      <c r="AB3" t="n">
        <v>184.5004700768663</v>
      </c>
      <c r="AC3" t="n">
        <v>166.8920041608181</v>
      </c>
      <c r="AD3" t="n">
        <v>134844.7019065589</v>
      </c>
      <c r="AE3" t="n">
        <v>184500.4700768663</v>
      </c>
      <c r="AF3" t="n">
        <v>3.344934018848494e-06</v>
      </c>
      <c r="AG3" t="n">
        <v>7</v>
      </c>
      <c r="AH3" t="n">
        <v>166892.0041608181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20.97</v>
      </c>
      <c r="G2" t="n">
        <v>9.83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176.52</v>
      </c>
      <c r="Q2" t="n">
        <v>2925.25</v>
      </c>
      <c r="R2" t="n">
        <v>180.94</v>
      </c>
      <c r="S2" t="n">
        <v>60.56</v>
      </c>
      <c r="T2" t="n">
        <v>59834.69</v>
      </c>
      <c r="U2" t="n">
        <v>0.33</v>
      </c>
      <c r="V2" t="n">
        <v>0.82</v>
      </c>
      <c r="W2" t="n">
        <v>0.37</v>
      </c>
      <c r="X2" t="n">
        <v>3.69</v>
      </c>
      <c r="Y2" t="n">
        <v>1</v>
      </c>
      <c r="Z2" t="n">
        <v>10</v>
      </c>
      <c r="AA2" t="n">
        <v>189.9372311585572</v>
      </c>
      <c r="AB2" t="n">
        <v>259.8804991102663</v>
      </c>
      <c r="AC2" t="n">
        <v>235.0778690198297</v>
      </c>
      <c r="AD2" t="n">
        <v>189937.2311585571</v>
      </c>
      <c r="AE2" t="n">
        <v>259880.4991102663</v>
      </c>
      <c r="AF2" t="n">
        <v>2.951276495926887e-06</v>
      </c>
      <c r="AG2" t="n">
        <v>8</v>
      </c>
      <c r="AH2" t="n">
        <v>235077.8690198297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4.1615</v>
      </c>
      <c r="E3" t="n">
        <v>24.03</v>
      </c>
      <c r="F3" t="n">
        <v>19.93</v>
      </c>
      <c r="G3" t="n">
        <v>12.86</v>
      </c>
      <c r="H3" t="n">
        <v>0.2</v>
      </c>
      <c r="I3" t="n">
        <v>93</v>
      </c>
      <c r="J3" t="n">
        <v>107.73</v>
      </c>
      <c r="K3" t="n">
        <v>41.65</v>
      </c>
      <c r="L3" t="n">
        <v>1.25</v>
      </c>
      <c r="M3" t="n">
        <v>91</v>
      </c>
      <c r="N3" t="n">
        <v>14.83</v>
      </c>
      <c r="O3" t="n">
        <v>13520.81</v>
      </c>
      <c r="P3" t="n">
        <v>159.5</v>
      </c>
      <c r="Q3" t="n">
        <v>2924.9</v>
      </c>
      <c r="R3" t="n">
        <v>146.9</v>
      </c>
      <c r="S3" t="n">
        <v>60.56</v>
      </c>
      <c r="T3" t="n">
        <v>42991.68</v>
      </c>
      <c r="U3" t="n">
        <v>0.41</v>
      </c>
      <c r="V3" t="n">
        <v>0.86</v>
      </c>
      <c r="W3" t="n">
        <v>0.31</v>
      </c>
      <c r="X3" t="n">
        <v>2.65</v>
      </c>
      <c r="Y3" t="n">
        <v>1</v>
      </c>
      <c r="Z3" t="n">
        <v>10</v>
      </c>
      <c r="AA3" t="n">
        <v>162.6113748027069</v>
      </c>
      <c r="AB3" t="n">
        <v>222.4920569125105</v>
      </c>
      <c r="AC3" t="n">
        <v>201.2577272704075</v>
      </c>
      <c r="AD3" t="n">
        <v>162611.3748027069</v>
      </c>
      <c r="AE3" t="n">
        <v>222492.0569125105</v>
      </c>
      <c r="AF3" t="n">
        <v>3.17488810303995e-06</v>
      </c>
      <c r="AG3" t="n">
        <v>7</v>
      </c>
      <c r="AH3" t="n">
        <v>201257.7272704075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4.3742</v>
      </c>
      <c r="E4" t="n">
        <v>22.86</v>
      </c>
      <c r="F4" t="n">
        <v>19.25</v>
      </c>
      <c r="G4" t="n">
        <v>16.27</v>
      </c>
      <c r="H4" t="n">
        <v>0.24</v>
      </c>
      <c r="I4" t="n">
        <v>71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145.26</v>
      </c>
      <c r="Q4" t="n">
        <v>2924.61</v>
      </c>
      <c r="R4" t="n">
        <v>124.53</v>
      </c>
      <c r="S4" t="n">
        <v>60.56</v>
      </c>
      <c r="T4" t="n">
        <v>31913.13</v>
      </c>
      <c r="U4" t="n">
        <v>0.49</v>
      </c>
      <c r="V4" t="n">
        <v>0.89</v>
      </c>
      <c r="W4" t="n">
        <v>0.28</v>
      </c>
      <c r="X4" t="n">
        <v>1.97</v>
      </c>
      <c r="Y4" t="n">
        <v>1</v>
      </c>
      <c r="Z4" t="n">
        <v>10</v>
      </c>
      <c r="AA4" t="n">
        <v>149.358826643183</v>
      </c>
      <c r="AB4" t="n">
        <v>204.3593358594974</v>
      </c>
      <c r="AC4" t="n">
        <v>184.8555676652545</v>
      </c>
      <c r="AD4" t="n">
        <v>149358.826643183</v>
      </c>
      <c r="AE4" t="n">
        <v>204359.3358594974</v>
      </c>
      <c r="AF4" t="n">
        <v>3.33716100932773e-06</v>
      </c>
      <c r="AG4" t="n">
        <v>7</v>
      </c>
      <c r="AH4" t="n">
        <v>184855.5676652545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19.06</v>
      </c>
      <c r="G5" t="n">
        <v>18.75</v>
      </c>
      <c r="H5" t="n">
        <v>0.28</v>
      </c>
      <c r="I5" t="n">
        <v>61</v>
      </c>
      <c r="J5" t="n">
        <v>108.37</v>
      </c>
      <c r="K5" t="n">
        <v>41.65</v>
      </c>
      <c r="L5" t="n">
        <v>1.75</v>
      </c>
      <c r="M5" t="n">
        <v>12</v>
      </c>
      <c r="N5" t="n">
        <v>14.97</v>
      </c>
      <c r="O5" t="n">
        <v>13599.17</v>
      </c>
      <c r="P5" t="n">
        <v>137.76</v>
      </c>
      <c r="Q5" t="n">
        <v>2924.65</v>
      </c>
      <c r="R5" t="n">
        <v>116.58</v>
      </c>
      <c r="S5" t="n">
        <v>60.56</v>
      </c>
      <c r="T5" t="n">
        <v>27991.1</v>
      </c>
      <c r="U5" t="n">
        <v>0.52</v>
      </c>
      <c r="V5" t="n">
        <v>0.9</v>
      </c>
      <c r="W5" t="n">
        <v>0.33</v>
      </c>
      <c r="X5" t="n">
        <v>1.78</v>
      </c>
      <c r="Y5" t="n">
        <v>1</v>
      </c>
      <c r="Z5" t="n">
        <v>10</v>
      </c>
      <c r="AA5" t="n">
        <v>143.5650485802643</v>
      </c>
      <c r="AB5" t="n">
        <v>196.4320331103676</v>
      </c>
      <c r="AC5" t="n">
        <v>177.6848355644597</v>
      </c>
      <c r="AD5" t="n">
        <v>143565.0485802643</v>
      </c>
      <c r="AE5" t="n">
        <v>196432.0331103676</v>
      </c>
      <c r="AF5" t="n">
        <v>3.398423418236563e-06</v>
      </c>
      <c r="AG5" t="n">
        <v>7</v>
      </c>
      <c r="AH5" t="n">
        <v>177684.8355644597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4.4575</v>
      </c>
      <c r="E6" t="n">
        <v>22.43</v>
      </c>
      <c r="F6" t="n">
        <v>19.06</v>
      </c>
      <c r="G6" t="n">
        <v>19.06</v>
      </c>
      <c r="H6" t="n">
        <v>0.32</v>
      </c>
      <c r="I6" t="n">
        <v>60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138.02</v>
      </c>
      <c r="Q6" t="n">
        <v>2924.84</v>
      </c>
      <c r="R6" t="n">
        <v>116.4</v>
      </c>
      <c r="S6" t="n">
        <v>60.56</v>
      </c>
      <c r="T6" t="n">
        <v>27906.63</v>
      </c>
      <c r="U6" t="n">
        <v>0.52</v>
      </c>
      <c r="V6" t="n">
        <v>0.9</v>
      </c>
      <c r="W6" t="n">
        <v>0.34</v>
      </c>
      <c r="X6" t="n">
        <v>1.79</v>
      </c>
      <c r="Y6" t="n">
        <v>1</v>
      </c>
      <c r="Z6" t="n">
        <v>10</v>
      </c>
      <c r="AA6" t="n">
        <v>143.6493238916649</v>
      </c>
      <c r="AB6" t="n">
        <v>196.5473423093901</v>
      </c>
      <c r="AC6" t="n">
        <v>177.7891398153651</v>
      </c>
      <c r="AD6" t="n">
        <v>143649.3238916649</v>
      </c>
      <c r="AE6" t="n">
        <v>196547.3423093901</v>
      </c>
      <c r="AF6" t="n">
        <v>3.400712175730043e-06</v>
      </c>
      <c r="AG6" t="n">
        <v>7</v>
      </c>
      <c r="AH6" t="n">
        <v>177789.1398153651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2.0618</v>
      </c>
      <c r="E2" t="n">
        <v>48.5</v>
      </c>
      <c r="F2" t="n">
        <v>27.69</v>
      </c>
      <c r="G2" t="n">
        <v>4.84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471.54</v>
      </c>
      <c r="Q2" t="n">
        <v>2926.22</v>
      </c>
      <c r="R2" t="n">
        <v>401.61</v>
      </c>
      <c r="S2" t="n">
        <v>60.56</v>
      </c>
      <c r="T2" t="n">
        <v>169093.37</v>
      </c>
      <c r="U2" t="n">
        <v>0.15</v>
      </c>
      <c r="V2" t="n">
        <v>0.62</v>
      </c>
      <c r="W2" t="n">
        <v>0.71</v>
      </c>
      <c r="X2" t="n">
        <v>10.4</v>
      </c>
      <c r="Y2" t="n">
        <v>1</v>
      </c>
      <c r="Z2" t="n">
        <v>10</v>
      </c>
      <c r="AA2" t="n">
        <v>731.4781555193725</v>
      </c>
      <c r="AB2" t="n">
        <v>1000.840682920287</v>
      </c>
      <c r="AC2" t="n">
        <v>905.3218528310954</v>
      </c>
      <c r="AD2" t="n">
        <v>731478.1555193726</v>
      </c>
      <c r="AE2" t="n">
        <v>1000840.682920287</v>
      </c>
      <c r="AF2" t="n">
        <v>1.488722673176371e-06</v>
      </c>
      <c r="AG2" t="n">
        <v>15</v>
      </c>
      <c r="AH2" t="n">
        <v>905321.8528310953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2.5104</v>
      </c>
      <c r="E3" t="n">
        <v>39.83</v>
      </c>
      <c r="F3" t="n">
        <v>24.4</v>
      </c>
      <c r="G3" t="n">
        <v>6.1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412.47</v>
      </c>
      <c r="Q3" t="n">
        <v>2925.61</v>
      </c>
      <c r="R3" t="n">
        <v>293.48</v>
      </c>
      <c r="S3" t="n">
        <v>60.56</v>
      </c>
      <c r="T3" t="n">
        <v>115542.87</v>
      </c>
      <c r="U3" t="n">
        <v>0.21</v>
      </c>
      <c r="V3" t="n">
        <v>0.71</v>
      </c>
      <c r="W3" t="n">
        <v>0.55</v>
      </c>
      <c r="X3" t="n">
        <v>7.12</v>
      </c>
      <c r="Y3" t="n">
        <v>1</v>
      </c>
      <c r="Z3" t="n">
        <v>10</v>
      </c>
      <c r="AA3" t="n">
        <v>536.8667410677941</v>
      </c>
      <c r="AB3" t="n">
        <v>734.5647600179771</v>
      </c>
      <c r="AC3" t="n">
        <v>664.4589302899764</v>
      </c>
      <c r="AD3" t="n">
        <v>536866.7410677942</v>
      </c>
      <c r="AE3" t="n">
        <v>734564.7600179771</v>
      </c>
      <c r="AF3" t="n">
        <v>1.812634299515939e-06</v>
      </c>
      <c r="AG3" t="n">
        <v>12</v>
      </c>
      <c r="AH3" t="n">
        <v>664458.9302899764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2.8436</v>
      </c>
      <c r="E4" t="n">
        <v>35.17</v>
      </c>
      <c r="F4" t="n">
        <v>22.66</v>
      </c>
      <c r="G4" t="n">
        <v>7.39</v>
      </c>
      <c r="H4" t="n">
        <v>0.1</v>
      </c>
      <c r="I4" t="n">
        <v>184</v>
      </c>
      <c r="J4" t="n">
        <v>275.05</v>
      </c>
      <c r="K4" t="n">
        <v>60.56</v>
      </c>
      <c r="L4" t="n">
        <v>1.5</v>
      </c>
      <c r="M4" t="n">
        <v>182</v>
      </c>
      <c r="N4" t="n">
        <v>73</v>
      </c>
      <c r="O4" t="n">
        <v>34157.42</v>
      </c>
      <c r="P4" t="n">
        <v>380.21</v>
      </c>
      <c r="Q4" t="n">
        <v>2924.99</v>
      </c>
      <c r="R4" t="n">
        <v>236.34</v>
      </c>
      <c r="S4" t="n">
        <v>60.56</v>
      </c>
      <c r="T4" t="n">
        <v>87252.55</v>
      </c>
      <c r="U4" t="n">
        <v>0.26</v>
      </c>
      <c r="V4" t="n">
        <v>0.76</v>
      </c>
      <c r="W4" t="n">
        <v>0.46</v>
      </c>
      <c r="X4" t="n">
        <v>5.38</v>
      </c>
      <c r="Y4" t="n">
        <v>1</v>
      </c>
      <c r="Z4" t="n">
        <v>10</v>
      </c>
      <c r="AA4" t="n">
        <v>448.164970584863</v>
      </c>
      <c r="AB4" t="n">
        <v>613.1990843973001</v>
      </c>
      <c r="AC4" t="n">
        <v>554.6762244127412</v>
      </c>
      <c r="AD4" t="n">
        <v>448164.970584863</v>
      </c>
      <c r="AE4" t="n">
        <v>613199.0843973001</v>
      </c>
      <c r="AF4" t="n">
        <v>2.053221356797133e-06</v>
      </c>
      <c r="AG4" t="n">
        <v>11</v>
      </c>
      <c r="AH4" t="n">
        <v>554676.2244127413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3.0985</v>
      </c>
      <c r="E5" t="n">
        <v>32.27</v>
      </c>
      <c r="F5" t="n">
        <v>21.59</v>
      </c>
      <c r="G5" t="n">
        <v>8.69</v>
      </c>
      <c r="H5" t="n">
        <v>0.11</v>
      </c>
      <c r="I5" t="n">
        <v>149</v>
      </c>
      <c r="J5" t="n">
        <v>275.54</v>
      </c>
      <c r="K5" t="n">
        <v>60.56</v>
      </c>
      <c r="L5" t="n">
        <v>1.75</v>
      </c>
      <c r="M5" t="n">
        <v>147</v>
      </c>
      <c r="N5" t="n">
        <v>73.23</v>
      </c>
      <c r="O5" t="n">
        <v>34217.22</v>
      </c>
      <c r="P5" t="n">
        <v>359.61</v>
      </c>
      <c r="Q5" t="n">
        <v>2924.9</v>
      </c>
      <c r="R5" t="n">
        <v>201.6</v>
      </c>
      <c r="S5" t="n">
        <v>60.56</v>
      </c>
      <c r="T5" t="n">
        <v>70061.25</v>
      </c>
      <c r="U5" t="n">
        <v>0.3</v>
      </c>
      <c r="V5" t="n">
        <v>0.8</v>
      </c>
      <c r="W5" t="n">
        <v>0.4</v>
      </c>
      <c r="X5" t="n">
        <v>4.31</v>
      </c>
      <c r="Y5" t="n">
        <v>1</v>
      </c>
      <c r="Z5" t="n">
        <v>10</v>
      </c>
      <c r="AA5" t="n">
        <v>393.3313547417381</v>
      </c>
      <c r="AB5" t="n">
        <v>538.1733121123364</v>
      </c>
      <c r="AC5" t="n">
        <v>486.8108065353217</v>
      </c>
      <c r="AD5" t="n">
        <v>393331.3547417381</v>
      </c>
      <c r="AE5" t="n">
        <v>538173.3121123364</v>
      </c>
      <c r="AF5" t="n">
        <v>2.23727189971723e-06</v>
      </c>
      <c r="AG5" t="n">
        <v>10</v>
      </c>
      <c r="AH5" t="n">
        <v>486810.8065353217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3.2905</v>
      </c>
      <c r="E6" t="n">
        <v>30.39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276.02</v>
      </c>
      <c r="K6" t="n">
        <v>60.56</v>
      </c>
      <c r="L6" t="n">
        <v>2</v>
      </c>
      <c r="M6" t="n">
        <v>124</v>
      </c>
      <c r="N6" t="n">
        <v>73.47</v>
      </c>
      <c r="O6" t="n">
        <v>34277.1</v>
      </c>
      <c r="P6" t="n">
        <v>345.87</v>
      </c>
      <c r="Q6" t="n">
        <v>2924.72</v>
      </c>
      <c r="R6" t="n">
        <v>179.11</v>
      </c>
      <c r="S6" t="n">
        <v>60.56</v>
      </c>
      <c r="T6" t="n">
        <v>58930.69</v>
      </c>
      <c r="U6" t="n">
        <v>0.34</v>
      </c>
      <c r="V6" t="n">
        <v>0.82</v>
      </c>
      <c r="W6" t="n">
        <v>0.37</v>
      </c>
      <c r="X6" t="n">
        <v>3.63</v>
      </c>
      <c r="Y6" t="n">
        <v>1</v>
      </c>
      <c r="Z6" t="n">
        <v>10</v>
      </c>
      <c r="AA6" t="n">
        <v>356.0204325144985</v>
      </c>
      <c r="AB6" t="n">
        <v>487.1228622793103</v>
      </c>
      <c r="AC6" t="n">
        <v>440.6325399846033</v>
      </c>
      <c r="AD6" t="n">
        <v>356020.4325144985</v>
      </c>
      <c r="AE6" t="n">
        <v>487122.8622793102</v>
      </c>
      <c r="AF6" t="n">
        <v>2.375905498150572e-06</v>
      </c>
      <c r="AG6" t="n">
        <v>9</v>
      </c>
      <c r="AH6" t="n">
        <v>440632.5399846033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3.4598</v>
      </c>
      <c r="E7" t="n">
        <v>28.9</v>
      </c>
      <c r="F7" t="n">
        <v>20.36</v>
      </c>
      <c r="G7" t="n">
        <v>11.31</v>
      </c>
      <c r="H7" t="n">
        <v>0.14</v>
      </c>
      <c r="I7" t="n">
        <v>108</v>
      </c>
      <c r="J7" t="n">
        <v>276.51</v>
      </c>
      <c r="K7" t="n">
        <v>60.56</v>
      </c>
      <c r="L7" t="n">
        <v>2.25</v>
      </c>
      <c r="M7" t="n">
        <v>106</v>
      </c>
      <c r="N7" t="n">
        <v>73.70999999999999</v>
      </c>
      <c r="O7" t="n">
        <v>34337.08</v>
      </c>
      <c r="P7" t="n">
        <v>334.29</v>
      </c>
      <c r="Q7" t="n">
        <v>2924.69</v>
      </c>
      <c r="R7" t="n">
        <v>161.29</v>
      </c>
      <c r="S7" t="n">
        <v>60.56</v>
      </c>
      <c r="T7" t="n">
        <v>50112.06</v>
      </c>
      <c r="U7" t="n">
        <v>0.38</v>
      </c>
      <c r="V7" t="n">
        <v>0.85</v>
      </c>
      <c r="W7" t="n">
        <v>0.34</v>
      </c>
      <c r="X7" t="n">
        <v>3.08</v>
      </c>
      <c r="Y7" t="n">
        <v>1</v>
      </c>
      <c r="Z7" t="n">
        <v>10</v>
      </c>
      <c r="AA7" t="n">
        <v>333.8880635493442</v>
      </c>
      <c r="AB7" t="n">
        <v>456.8403786499791</v>
      </c>
      <c r="AC7" t="n">
        <v>413.2401740911228</v>
      </c>
      <c r="AD7" t="n">
        <v>333888.0635493442</v>
      </c>
      <c r="AE7" t="n">
        <v>456840.3786499791</v>
      </c>
      <c r="AF7" t="n">
        <v>2.498148561769138e-06</v>
      </c>
      <c r="AG7" t="n">
        <v>9</v>
      </c>
      <c r="AH7" t="n">
        <v>413240.1740911228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3.5935</v>
      </c>
      <c r="E8" t="n">
        <v>27.83</v>
      </c>
      <c r="F8" t="n">
        <v>19.97</v>
      </c>
      <c r="G8" t="n">
        <v>12.61</v>
      </c>
      <c r="H8" t="n">
        <v>0.16</v>
      </c>
      <c r="I8" t="n">
        <v>95</v>
      </c>
      <c r="J8" t="n">
        <v>277</v>
      </c>
      <c r="K8" t="n">
        <v>60.56</v>
      </c>
      <c r="L8" t="n">
        <v>2.5</v>
      </c>
      <c r="M8" t="n">
        <v>93</v>
      </c>
      <c r="N8" t="n">
        <v>73.94</v>
      </c>
      <c r="O8" t="n">
        <v>34397.15</v>
      </c>
      <c r="P8" t="n">
        <v>325.42</v>
      </c>
      <c r="Q8" t="n">
        <v>2924.64</v>
      </c>
      <c r="R8" t="n">
        <v>148.25</v>
      </c>
      <c r="S8" t="n">
        <v>60.56</v>
      </c>
      <c r="T8" t="n">
        <v>43652.65</v>
      </c>
      <c r="U8" t="n">
        <v>0.41</v>
      </c>
      <c r="V8" t="n">
        <v>0.86</v>
      </c>
      <c r="W8" t="n">
        <v>0.31</v>
      </c>
      <c r="X8" t="n">
        <v>2.69</v>
      </c>
      <c r="Y8" t="n">
        <v>1</v>
      </c>
      <c r="Z8" t="n">
        <v>10</v>
      </c>
      <c r="AA8" t="n">
        <v>318.1104163131907</v>
      </c>
      <c r="AB8" t="n">
        <v>435.2527056408034</v>
      </c>
      <c r="AC8" t="n">
        <v>393.7127982954534</v>
      </c>
      <c r="AD8" t="n">
        <v>318110.4163131907</v>
      </c>
      <c r="AE8" t="n">
        <v>435252.7056408034</v>
      </c>
      <c r="AF8" t="n">
        <v>2.594686645678189e-06</v>
      </c>
      <c r="AG8" t="n">
        <v>9</v>
      </c>
      <c r="AH8" t="n">
        <v>393712.7982954534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3.711</v>
      </c>
      <c r="E9" t="n">
        <v>26.95</v>
      </c>
      <c r="F9" t="n">
        <v>19.66</v>
      </c>
      <c r="G9" t="n">
        <v>14.04</v>
      </c>
      <c r="H9" t="n">
        <v>0.18</v>
      </c>
      <c r="I9" t="n">
        <v>84</v>
      </c>
      <c r="J9" t="n">
        <v>277.48</v>
      </c>
      <c r="K9" t="n">
        <v>60.56</v>
      </c>
      <c r="L9" t="n">
        <v>2.75</v>
      </c>
      <c r="M9" t="n">
        <v>82</v>
      </c>
      <c r="N9" t="n">
        <v>74.18000000000001</v>
      </c>
      <c r="O9" t="n">
        <v>34457.31</v>
      </c>
      <c r="P9" t="n">
        <v>317.84</v>
      </c>
      <c r="Q9" t="n">
        <v>2924.83</v>
      </c>
      <c r="R9" t="n">
        <v>138.1</v>
      </c>
      <c r="S9" t="n">
        <v>60.56</v>
      </c>
      <c r="T9" t="n">
        <v>38634.76</v>
      </c>
      <c r="U9" t="n">
        <v>0.44</v>
      </c>
      <c r="V9" t="n">
        <v>0.88</v>
      </c>
      <c r="W9" t="n">
        <v>0.3</v>
      </c>
      <c r="X9" t="n">
        <v>2.38</v>
      </c>
      <c r="Y9" t="n">
        <v>1</v>
      </c>
      <c r="Z9" t="n">
        <v>10</v>
      </c>
      <c r="AA9" t="n">
        <v>296.6048947247806</v>
      </c>
      <c r="AB9" t="n">
        <v>405.8279022468881</v>
      </c>
      <c r="AC9" t="n">
        <v>367.0962568394825</v>
      </c>
      <c r="AD9" t="n">
        <v>296604.8947247806</v>
      </c>
      <c r="AE9" t="n">
        <v>405827.9022468881</v>
      </c>
      <c r="AF9" t="n">
        <v>2.679527519719426e-06</v>
      </c>
      <c r="AG9" t="n">
        <v>8</v>
      </c>
      <c r="AH9" t="n">
        <v>367096.2568394825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3.8049</v>
      </c>
      <c r="E10" t="n">
        <v>26.28</v>
      </c>
      <c r="F10" t="n">
        <v>19.41</v>
      </c>
      <c r="G10" t="n">
        <v>15.32</v>
      </c>
      <c r="H10" t="n">
        <v>0.19</v>
      </c>
      <c r="I10" t="n">
        <v>76</v>
      </c>
      <c r="J10" t="n">
        <v>277.97</v>
      </c>
      <c r="K10" t="n">
        <v>60.56</v>
      </c>
      <c r="L10" t="n">
        <v>3</v>
      </c>
      <c r="M10" t="n">
        <v>74</v>
      </c>
      <c r="N10" t="n">
        <v>74.42</v>
      </c>
      <c r="O10" t="n">
        <v>34517.57</v>
      </c>
      <c r="P10" t="n">
        <v>311.52</v>
      </c>
      <c r="Q10" t="n">
        <v>2924.72</v>
      </c>
      <c r="R10" t="n">
        <v>129.88</v>
      </c>
      <c r="S10" t="n">
        <v>60.56</v>
      </c>
      <c r="T10" t="n">
        <v>34566.78</v>
      </c>
      <c r="U10" t="n">
        <v>0.47</v>
      </c>
      <c r="V10" t="n">
        <v>0.89</v>
      </c>
      <c r="W10" t="n">
        <v>0.29</v>
      </c>
      <c r="X10" t="n">
        <v>2.13</v>
      </c>
      <c r="Y10" t="n">
        <v>1</v>
      </c>
      <c r="Z10" t="n">
        <v>10</v>
      </c>
      <c r="AA10" t="n">
        <v>286.8076775483024</v>
      </c>
      <c r="AB10" t="n">
        <v>392.4229174833134</v>
      </c>
      <c r="AC10" t="n">
        <v>354.970625007729</v>
      </c>
      <c r="AD10" t="n">
        <v>286807.6775483023</v>
      </c>
      <c r="AE10" t="n">
        <v>392422.9174833134</v>
      </c>
      <c r="AF10" t="n">
        <v>2.747328013953232e-06</v>
      </c>
      <c r="AG10" t="n">
        <v>8</v>
      </c>
      <c r="AH10" t="n">
        <v>354970.625007729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3.8909</v>
      </c>
      <c r="E11" t="n">
        <v>25.7</v>
      </c>
      <c r="F11" t="n">
        <v>19.2</v>
      </c>
      <c r="G11" t="n">
        <v>16.69</v>
      </c>
      <c r="H11" t="n">
        <v>0.21</v>
      </c>
      <c r="I11" t="n">
        <v>69</v>
      </c>
      <c r="J11" t="n">
        <v>278.46</v>
      </c>
      <c r="K11" t="n">
        <v>60.56</v>
      </c>
      <c r="L11" t="n">
        <v>3.25</v>
      </c>
      <c r="M11" t="n">
        <v>67</v>
      </c>
      <c r="N11" t="n">
        <v>74.66</v>
      </c>
      <c r="O11" t="n">
        <v>34577.92</v>
      </c>
      <c r="P11" t="n">
        <v>305.53</v>
      </c>
      <c r="Q11" t="n">
        <v>2924.64</v>
      </c>
      <c r="R11" t="n">
        <v>123.02</v>
      </c>
      <c r="S11" t="n">
        <v>60.56</v>
      </c>
      <c r="T11" t="n">
        <v>31170.09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278.1407704558291</v>
      </c>
      <c r="AB11" t="n">
        <v>380.564472842436</v>
      </c>
      <c r="AC11" t="n">
        <v>344.2439336799454</v>
      </c>
      <c r="AD11" t="n">
        <v>278140.770455829</v>
      </c>
      <c r="AE11" t="n">
        <v>380564.472842436</v>
      </c>
      <c r="AF11" t="n">
        <v>2.809424313251499e-06</v>
      </c>
      <c r="AG11" t="n">
        <v>8</v>
      </c>
      <c r="AH11" t="n">
        <v>344243.9336799454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3.9693</v>
      </c>
      <c r="E12" t="n">
        <v>25.19</v>
      </c>
      <c r="F12" t="n">
        <v>19</v>
      </c>
      <c r="G12" t="n">
        <v>18.1</v>
      </c>
      <c r="H12" t="n">
        <v>0.22</v>
      </c>
      <c r="I12" t="n">
        <v>63</v>
      </c>
      <c r="J12" t="n">
        <v>278.95</v>
      </c>
      <c r="K12" t="n">
        <v>60.56</v>
      </c>
      <c r="L12" t="n">
        <v>3.5</v>
      </c>
      <c r="M12" t="n">
        <v>61</v>
      </c>
      <c r="N12" t="n">
        <v>74.90000000000001</v>
      </c>
      <c r="O12" t="n">
        <v>34638.36</v>
      </c>
      <c r="P12" t="n">
        <v>299.91</v>
      </c>
      <c r="Q12" t="n">
        <v>2924.64</v>
      </c>
      <c r="R12" t="n">
        <v>116.63</v>
      </c>
      <c r="S12" t="n">
        <v>60.56</v>
      </c>
      <c r="T12" t="n">
        <v>28002.71</v>
      </c>
      <c r="U12" t="n">
        <v>0.52</v>
      </c>
      <c r="V12" t="n">
        <v>0.91</v>
      </c>
      <c r="W12" t="n">
        <v>0.26</v>
      </c>
      <c r="X12" t="n">
        <v>1.72</v>
      </c>
      <c r="Y12" t="n">
        <v>1</v>
      </c>
      <c r="Z12" t="n">
        <v>10</v>
      </c>
      <c r="AA12" t="n">
        <v>270.4625945181511</v>
      </c>
      <c r="AB12" t="n">
        <v>370.0588537872895</v>
      </c>
      <c r="AC12" t="n">
        <v>334.7409561626932</v>
      </c>
      <c r="AD12" t="n">
        <v>270462.5945181511</v>
      </c>
      <c r="AE12" t="n">
        <v>370058.8537872895</v>
      </c>
      <c r="AF12" t="n">
        <v>2.866033032611781e-06</v>
      </c>
      <c r="AG12" t="n">
        <v>8</v>
      </c>
      <c r="AH12" t="n">
        <v>334740.9561626932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4.0385</v>
      </c>
      <c r="E13" t="n">
        <v>24.76</v>
      </c>
      <c r="F13" t="n">
        <v>18.83</v>
      </c>
      <c r="G13" t="n">
        <v>19.48</v>
      </c>
      <c r="H13" t="n">
        <v>0.24</v>
      </c>
      <c r="I13" t="n">
        <v>58</v>
      </c>
      <c r="J13" t="n">
        <v>279.44</v>
      </c>
      <c r="K13" t="n">
        <v>60.56</v>
      </c>
      <c r="L13" t="n">
        <v>3.75</v>
      </c>
      <c r="M13" t="n">
        <v>56</v>
      </c>
      <c r="N13" t="n">
        <v>75.14</v>
      </c>
      <c r="O13" t="n">
        <v>34698.9</v>
      </c>
      <c r="P13" t="n">
        <v>294.69</v>
      </c>
      <c r="Q13" t="n">
        <v>2924.65</v>
      </c>
      <c r="R13" t="n">
        <v>110.74</v>
      </c>
      <c r="S13" t="n">
        <v>60.56</v>
      </c>
      <c r="T13" t="n">
        <v>25084.22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263.7832095855667</v>
      </c>
      <c r="AB13" t="n">
        <v>360.9198246488614</v>
      </c>
      <c r="AC13" t="n">
        <v>326.4741431385286</v>
      </c>
      <c r="AD13" t="n">
        <v>263783.2095855667</v>
      </c>
      <c r="AE13" t="n">
        <v>360919.8246488614</v>
      </c>
      <c r="AF13" t="n">
        <v>2.915998892047131e-06</v>
      </c>
      <c r="AG13" t="n">
        <v>8</v>
      </c>
      <c r="AH13" t="n">
        <v>326474.1431385286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4.1335</v>
      </c>
      <c r="E14" t="n">
        <v>24.19</v>
      </c>
      <c r="F14" t="n">
        <v>18.52</v>
      </c>
      <c r="G14" t="n">
        <v>20.97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286.81</v>
      </c>
      <c r="Q14" t="n">
        <v>2924.49</v>
      </c>
      <c r="R14" t="n">
        <v>100.97</v>
      </c>
      <c r="S14" t="n">
        <v>60.56</v>
      </c>
      <c r="T14" t="n">
        <v>20226.38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245.7486594120002</v>
      </c>
      <c r="AB14" t="n">
        <v>336.2441574730281</v>
      </c>
      <c r="AC14" t="n">
        <v>304.1534870055413</v>
      </c>
      <c r="AD14" t="n">
        <v>245748.6594120002</v>
      </c>
      <c r="AE14" t="n">
        <v>336244.1574730281</v>
      </c>
      <c r="AF14" t="n">
        <v>2.984593641271961e-06</v>
      </c>
      <c r="AG14" t="n">
        <v>7</v>
      </c>
      <c r="AH14" t="n">
        <v>304153.4870055413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4.0611</v>
      </c>
      <c r="E15" t="n">
        <v>24.62</v>
      </c>
      <c r="F15" t="n">
        <v>19.06</v>
      </c>
      <c r="G15" t="n">
        <v>22.42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294.44</v>
      </c>
      <c r="Q15" t="n">
        <v>2924.57</v>
      </c>
      <c r="R15" t="n">
        <v>120.91</v>
      </c>
      <c r="S15" t="n">
        <v>60.56</v>
      </c>
      <c r="T15" t="n">
        <v>30206.7</v>
      </c>
      <c r="U15" t="n">
        <v>0.5</v>
      </c>
      <c r="V15" t="n">
        <v>0.9</v>
      </c>
      <c r="W15" t="n">
        <v>0.22</v>
      </c>
      <c r="X15" t="n">
        <v>1.78</v>
      </c>
      <c r="Y15" t="n">
        <v>1</v>
      </c>
      <c r="Z15" t="n">
        <v>10</v>
      </c>
      <c r="AA15" t="n">
        <v>262.7564363531213</v>
      </c>
      <c r="AB15" t="n">
        <v>359.5149482141916</v>
      </c>
      <c r="AC15" t="n">
        <v>325.2033461390272</v>
      </c>
      <c r="AD15" t="n">
        <v>262756.4363531213</v>
      </c>
      <c r="AE15" t="n">
        <v>359514.9482141916</v>
      </c>
      <c r="AF15" t="n">
        <v>2.932317221862722e-06</v>
      </c>
      <c r="AG15" t="n">
        <v>8</v>
      </c>
      <c r="AH15" t="n">
        <v>325203.3461390272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4.1591</v>
      </c>
      <c r="E16" t="n">
        <v>24.04</v>
      </c>
      <c r="F16" t="n">
        <v>18.69</v>
      </c>
      <c r="G16" t="n">
        <v>23.86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285.52</v>
      </c>
      <c r="Q16" t="n">
        <v>2924.5</v>
      </c>
      <c r="R16" t="n">
        <v>106.95</v>
      </c>
      <c r="S16" t="n">
        <v>60.56</v>
      </c>
      <c r="T16" t="n">
        <v>23243.71</v>
      </c>
      <c r="U16" t="n">
        <v>0.57</v>
      </c>
      <c r="V16" t="n">
        <v>0.92</v>
      </c>
      <c r="W16" t="n">
        <v>0.24</v>
      </c>
      <c r="X16" t="n">
        <v>1.41</v>
      </c>
      <c r="Y16" t="n">
        <v>1</v>
      </c>
      <c r="Z16" t="n">
        <v>10</v>
      </c>
      <c r="AA16" t="n">
        <v>244.0106907610617</v>
      </c>
      <c r="AB16" t="n">
        <v>333.8661920910496</v>
      </c>
      <c r="AC16" t="n">
        <v>302.0024713021228</v>
      </c>
      <c r="AD16" t="n">
        <v>244010.6907610617</v>
      </c>
      <c r="AE16" t="n">
        <v>333866.1920910496</v>
      </c>
      <c r="AF16" t="n">
        <v>3.003078121063073e-06</v>
      </c>
      <c r="AG16" t="n">
        <v>7</v>
      </c>
      <c r="AH16" t="n">
        <v>302002.4713021229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4.2099</v>
      </c>
      <c r="E17" t="n">
        <v>23.75</v>
      </c>
      <c r="F17" t="n">
        <v>18.55</v>
      </c>
      <c r="G17" t="n">
        <v>25.3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280.45</v>
      </c>
      <c r="Q17" t="n">
        <v>2924.44</v>
      </c>
      <c r="R17" t="n">
        <v>102.45</v>
      </c>
      <c r="S17" t="n">
        <v>60.56</v>
      </c>
      <c r="T17" t="n">
        <v>21007.56</v>
      </c>
      <c r="U17" t="n">
        <v>0.59</v>
      </c>
      <c r="V17" t="n">
        <v>0.93</v>
      </c>
      <c r="W17" t="n">
        <v>0.23</v>
      </c>
      <c r="X17" t="n">
        <v>1.28</v>
      </c>
      <c r="Y17" t="n">
        <v>1</v>
      </c>
      <c r="Z17" t="n">
        <v>10</v>
      </c>
      <c r="AA17" t="n">
        <v>238.7970779222915</v>
      </c>
      <c r="AB17" t="n">
        <v>326.7326969966826</v>
      </c>
      <c r="AC17" t="n">
        <v>295.5497869676367</v>
      </c>
      <c r="AD17" t="n">
        <v>238797.0779222915</v>
      </c>
      <c r="AE17" t="n">
        <v>326732.6969966827</v>
      </c>
      <c r="AF17" t="n">
        <v>3.039758260648562e-06</v>
      </c>
      <c r="AG17" t="n">
        <v>7</v>
      </c>
      <c r="AH17" t="n">
        <v>295549.7869676367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4.2575</v>
      </c>
      <c r="E18" t="n">
        <v>23.49</v>
      </c>
      <c r="F18" t="n">
        <v>18.45</v>
      </c>
      <c r="G18" t="n">
        <v>26.99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276.45</v>
      </c>
      <c r="Q18" t="n">
        <v>2924.69</v>
      </c>
      <c r="R18" t="n">
        <v>98.69</v>
      </c>
      <c r="S18" t="n">
        <v>60.56</v>
      </c>
      <c r="T18" t="n">
        <v>19145.39</v>
      </c>
      <c r="U18" t="n">
        <v>0.61</v>
      </c>
      <c r="V18" t="n">
        <v>0.93</v>
      </c>
      <c r="W18" t="n">
        <v>0.23</v>
      </c>
      <c r="X18" t="n">
        <v>1.17</v>
      </c>
      <c r="Y18" t="n">
        <v>1</v>
      </c>
      <c r="Z18" t="n">
        <v>10</v>
      </c>
      <c r="AA18" t="n">
        <v>234.4761023765903</v>
      </c>
      <c r="AB18" t="n">
        <v>320.8205476270699</v>
      </c>
      <c r="AC18" t="n">
        <v>290.2018848361042</v>
      </c>
      <c r="AD18" t="n">
        <v>234476.1023765903</v>
      </c>
      <c r="AE18" t="n">
        <v>320820.5476270699</v>
      </c>
      <c r="AF18" t="n">
        <v>3.074127840260161e-06</v>
      </c>
      <c r="AG18" t="n">
        <v>7</v>
      </c>
      <c r="AH18" t="n">
        <v>290201.8848361042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4.2891</v>
      </c>
      <c r="E19" t="n">
        <v>23.32</v>
      </c>
      <c r="F19" t="n">
        <v>18.38</v>
      </c>
      <c r="G19" t="n">
        <v>28.27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271.95</v>
      </c>
      <c r="Q19" t="n">
        <v>2924.64</v>
      </c>
      <c r="R19" t="n">
        <v>96.51000000000001</v>
      </c>
      <c r="S19" t="n">
        <v>60.56</v>
      </c>
      <c r="T19" t="n">
        <v>18063.8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230.6175161530824</v>
      </c>
      <c r="AB19" t="n">
        <v>315.5410597272591</v>
      </c>
      <c r="AC19" t="n">
        <v>285.4262638516419</v>
      </c>
      <c r="AD19" t="n">
        <v>230617.5161530824</v>
      </c>
      <c r="AE19" t="n">
        <v>315541.0597272591</v>
      </c>
      <c r="AF19" t="n">
        <v>3.096944620002315e-06</v>
      </c>
      <c r="AG19" t="n">
        <v>7</v>
      </c>
      <c r="AH19" t="n">
        <v>285426.2638516419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4.3363</v>
      </c>
      <c r="E20" t="n">
        <v>23.06</v>
      </c>
      <c r="F20" t="n">
        <v>18.28</v>
      </c>
      <c r="G20" t="n">
        <v>30.47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268.2</v>
      </c>
      <c r="Q20" t="n">
        <v>2924.43</v>
      </c>
      <c r="R20" t="n">
        <v>93.31999999999999</v>
      </c>
      <c r="S20" t="n">
        <v>60.56</v>
      </c>
      <c r="T20" t="n">
        <v>16487.4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226.6197812697086</v>
      </c>
      <c r="AB20" t="n">
        <v>310.0711824922141</v>
      </c>
      <c r="AC20" t="n">
        <v>280.4784240228868</v>
      </c>
      <c r="AD20" t="n">
        <v>226619.7812697086</v>
      </c>
      <c r="AE20" t="n">
        <v>310071.1824922141</v>
      </c>
      <c r="AF20" t="n">
        <v>3.131025379617178e-06</v>
      </c>
      <c r="AG20" t="n">
        <v>7</v>
      </c>
      <c r="AH20" t="n">
        <v>280478.4240228868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4.37</v>
      </c>
      <c r="E21" t="n">
        <v>22.88</v>
      </c>
      <c r="F21" t="n">
        <v>18.21</v>
      </c>
      <c r="G21" t="n">
        <v>32.13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32</v>
      </c>
      <c r="N21" t="n">
        <v>77.09</v>
      </c>
      <c r="O21" t="n">
        <v>35186.68</v>
      </c>
      <c r="P21" t="n">
        <v>264.25</v>
      </c>
      <c r="Q21" t="n">
        <v>2924.58</v>
      </c>
      <c r="R21" t="n">
        <v>90.88</v>
      </c>
      <c r="S21" t="n">
        <v>60.56</v>
      </c>
      <c r="T21" t="n">
        <v>15274.68</v>
      </c>
      <c r="U21" t="n">
        <v>0.67</v>
      </c>
      <c r="V21" t="n">
        <v>0.95</v>
      </c>
      <c r="W21" t="n">
        <v>0.22</v>
      </c>
      <c r="X21" t="n">
        <v>0.93</v>
      </c>
      <c r="Y21" t="n">
        <v>1</v>
      </c>
      <c r="Z21" t="n">
        <v>10</v>
      </c>
      <c r="AA21" t="n">
        <v>223.1150731956621</v>
      </c>
      <c r="AB21" t="n">
        <v>305.2758862884983</v>
      </c>
      <c r="AC21" t="n">
        <v>276.1407841586117</v>
      </c>
      <c r="AD21" t="n">
        <v>223115.0731956621</v>
      </c>
      <c r="AE21" t="n">
        <v>305275.8862884983</v>
      </c>
      <c r="AF21" t="n">
        <v>3.155358464342197e-06</v>
      </c>
      <c r="AG21" t="n">
        <v>7</v>
      </c>
      <c r="AH21" t="n">
        <v>276140.7841586117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4.3824</v>
      </c>
      <c r="E22" t="n">
        <v>22.82</v>
      </c>
      <c r="F22" t="n">
        <v>18.19</v>
      </c>
      <c r="G22" t="n">
        <v>33.08</v>
      </c>
      <c r="H22" t="n">
        <v>0.38</v>
      </c>
      <c r="I22" t="n">
        <v>33</v>
      </c>
      <c r="J22" t="n">
        <v>283.9</v>
      </c>
      <c r="K22" t="n">
        <v>60.56</v>
      </c>
      <c r="L22" t="n">
        <v>6</v>
      </c>
      <c r="M22" t="n">
        <v>31</v>
      </c>
      <c r="N22" t="n">
        <v>77.34</v>
      </c>
      <c r="O22" t="n">
        <v>35248.1</v>
      </c>
      <c r="P22" t="n">
        <v>260.5</v>
      </c>
      <c r="Q22" t="n">
        <v>2924.4</v>
      </c>
      <c r="R22" t="n">
        <v>90.45</v>
      </c>
      <c r="S22" t="n">
        <v>60.56</v>
      </c>
      <c r="T22" t="n">
        <v>15067.18</v>
      </c>
      <c r="U22" t="n">
        <v>0.67</v>
      </c>
      <c r="V22" t="n">
        <v>0.95</v>
      </c>
      <c r="W22" t="n">
        <v>0.22</v>
      </c>
      <c r="X22" t="n">
        <v>0.92</v>
      </c>
      <c r="Y22" t="n">
        <v>1</v>
      </c>
      <c r="Z22" t="n">
        <v>10</v>
      </c>
      <c r="AA22" t="n">
        <v>220.576048588999</v>
      </c>
      <c r="AB22" t="n">
        <v>301.8018808078033</v>
      </c>
      <c r="AC22" t="n">
        <v>272.9983328851959</v>
      </c>
      <c r="AD22" t="n">
        <v>220576.048588999</v>
      </c>
      <c r="AE22" t="n">
        <v>301801.8808078034</v>
      </c>
      <c r="AF22" t="n">
        <v>3.164311884241016e-06</v>
      </c>
      <c r="AG22" t="n">
        <v>7</v>
      </c>
      <c r="AH22" t="n">
        <v>272998.3328851959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4.4154</v>
      </c>
      <c r="E23" t="n">
        <v>22.65</v>
      </c>
      <c r="F23" t="n">
        <v>18.13</v>
      </c>
      <c r="G23" t="n">
        <v>35.09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29</v>
      </c>
      <c r="N23" t="n">
        <v>77.59</v>
      </c>
      <c r="O23" t="n">
        <v>35309.61</v>
      </c>
      <c r="P23" t="n">
        <v>257</v>
      </c>
      <c r="Q23" t="n">
        <v>2924.37</v>
      </c>
      <c r="R23" t="n">
        <v>88.42</v>
      </c>
      <c r="S23" t="n">
        <v>60.56</v>
      </c>
      <c r="T23" t="n">
        <v>14061.5</v>
      </c>
      <c r="U23" t="n">
        <v>0.68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217.432728499777</v>
      </c>
      <c r="AB23" t="n">
        <v>297.5010515882368</v>
      </c>
      <c r="AC23" t="n">
        <v>269.1079687700916</v>
      </c>
      <c r="AD23" t="n">
        <v>217432.728499777</v>
      </c>
      <c r="AE23" t="n">
        <v>297501.0515882368</v>
      </c>
      <c r="AF23" t="n">
        <v>3.188139533971747e-06</v>
      </c>
      <c r="AG23" t="n">
        <v>7</v>
      </c>
      <c r="AH23" t="n">
        <v>269107.9687700917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4.4499</v>
      </c>
      <c r="E24" t="n">
        <v>22.47</v>
      </c>
      <c r="F24" t="n">
        <v>18.06</v>
      </c>
      <c r="G24" t="n">
        <v>37.36</v>
      </c>
      <c r="H24" t="n">
        <v>0.41</v>
      </c>
      <c r="I24" t="n">
        <v>29</v>
      </c>
      <c r="J24" t="n">
        <v>284.89</v>
      </c>
      <c r="K24" t="n">
        <v>60.56</v>
      </c>
      <c r="L24" t="n">
        <v>6.5</v>
      </c>
      <c r="M24" t="n">
        <v>27</v>
      </c>
      <c r="N24" t="n">
        <v>77.84</v>
      </c>
      <c r="O24" t="n">
        <v>35371.22</v>
      </c>
      <c r="P24" t="n">
        <v>252.57</v>
      </c>
      <c r="Q24" t="n">
        <v>2924.51</v>
      </c>
      <c r="R24" t="n">
        <v>86.03</v>
      </c>
      <c r="S24" t="n">
        <v>60.56</v>
      </c>
      <c r="T24" t="n">
        <v>12874.46</v>
      </c>
      <c r="U24" t="n">
        <v>0.7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213.7718132540986</v>
      </c>
      <c r="AB24" t="n">
        <v>292.4920258409202</v>
      </c>
      <c r="AC24" t="n">
        <v>264.5769974098856</v>
      </c>
      <c r="AD24" t="n">
        <v>213771.8132540986</v>
      </c>
      <c r="AE24" t="n">
        <v>292492.0258409202</v>
      </c>
      <c r="AF24" t="n">
        <v>3.213050258690239e-06</v>
      </c>
      <c r="AG24" t="n">
        <v>7</v>
      </c>
      <c r="AH24" t="n">
        <v>264576.9974098856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4.4763</v>
      </c>
      <c r="E25" t="n">
        <v>22.34</v>
      </c>
      <c r="F25" t="n">
        <v>17.98</v>
      </c>
      <c r="G25" t="n">
        <v>38.52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26</v>
      </c>
      <c r="N25" t="n">
        <v>78.09</v>
      </c>
      <c r="O25" t="n">
        <v>35432.93</v>
      </c>
      <c r="P25" t="n">
        <v>249.04</v>
      </c>
      <c r="Q25" t="n">
        <v>2924.42</v>
      </c>
      <c r="R25" t="n">
        <v>82.97</v>
      </c>
      <c r="S25" t="n">
        <v>60.56</v>
      </c>
      <c r="T25" t="n">
        <v>11352.18</v>
      </c>
      <c r="U25" t="n">
        <v>0.73</v>
      </c>
      <c r="V25" t="n">
        <v>0.96</v>
      </c>
      <c r="W25" t="n">
        <v>0.21</v>
      </c>
      <c r="X25" t="n">
        <v>0.7</v>
      </c>
      <c r="Y25" t="n">
        <v>1</v>
      </c>
      <c r="Z25" t="n">
        <v>10</v>
      </c>
      <c r="AA25" t="n">
        <v>210.9127704611245</v>
      </c>
      <c r="AB25" t="n">
        <v>288.5801573595088</v>
      </c>
      <c r="AC25" t="n">
        <v>261.0384721659969</v>
      </c>
      <c r="AD25" t="n">
        <v>210912.7704611245</v>
      </c>
      <c r="AE25" t="n">
        <v>288580.1573595088</v>
      </c>
      <c r="AF25" t="n">
        <v>3.232112378474823e-06</v>
      </c>
      <c r="AG25" t="n">
        <v>7</v>
      </c>
      <c r="AH25" t="n">
        <v>261038.4721659969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4.5072</v>
      </c>
      <c r="E26" t="n">
        <v>22.19</v>
      </c>
      <c r="F26" t="n">
        <v>17.93</v>
      </c>
      <c r="G26" t="n">
        <v>41.37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244.15</v>
      </c>
      <c r="Q26" t="n">
        <v>2924.61</v>
      </c>
      <c r="R26" t="n">
        <v>82.15000000000001</v>
      </c>
      <c r="S26" t="n">
        <v>60.56</v>
      </c>
      <c r="T26" t="n">
        <v>10950.37</v>
      </c>
      <c r="U26" t="n">
        <v>0.74</v>
      </c>
      <c r="V26" t="n">
        <v>0.96</v>
      </c>
      <c r="W26" t="n">
        <v>0.19</v>
      </c>
      <c r="X26" t="n">
        <v>0.65</v>
      </c>
      <c r="Y26" t="n">
        <v>1</v>
      </c>
      <c r="Z26" t="n">
        <v>10</v>
      </c>
      <c r="AA26" t="n">
        <v>207.2349164346105</v>
      </c>
      <c r="AB26" t="n">
        <v>283.5479552249669</v>
      </c>
      <c r="AC26" t="n">
        <v>256.4865363404339</v>
      </c>
      <c r="AD26" t="n">
        <v>207234.9164346106</v>
      </c>
      <c r="AE26" t="n">
        <v>283547.9552249669</v>
      </c>
      <c r="AF26" t="n">
        <v>3.254423723222689e-06</v>
      </c>
      <c r="AG26" t="n">
        <v>7</v>
      </c>
      <c r="AH26" t="n">
        <v>256486.5363404339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4.4795</v>
      </c>
      <c r="E27" t="n">
        <v>22.32</v>
      </c>
      <c r="F27" t="n">
        <v>18.07</v>
      </c>
      <c r="G27" t="n">
        <v>41.69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244.64</v>
      </c>
      <c r="Q27" t="n">
        <v>2924.55</v>
      </c>
      <c r="R27" t="n">
        <v>86.48</v>
      </c>
      <c r="S27" t="n">
        <v>60.56</v>
      </c>
      <c r="T27" t="n">
        <v>13115.87</v>
      </c>
      <c r="U27" t="n">
        <v>0.7</v>
      </c>
      <c r="V27" t="n">
        <v>0.95</v>
      </c>
      <c r="W27" t="n">
        <v>0.21</v>
      </c>
      <c r="X27" t="n">
        <v>0.79</v>
      </c>
      <c r="Y27" t="n">
        <v>1</v>
      </c>
      <c r="Z27" t="n">
        <v>10</v>
      </c>
      <c r="AA27" t="n">
        <v>208.4994433596774</v>
      </c>
      <c r="AB27" t="n">
        <v>285.278136750833</v>
      </c>
      <c r="AC27" t="n">
        <v>258.051591769797</v>
      </c>
      <c r="AD27" t="n">
        <v>208499.4433596774</v>
      </c>
      <c r="AE27" t="n">
        <v>285278.136750833</v>
      </c>
      <c r="AF27" t="n">
        <v>3.234422938448712e-06</v>
      </c>
      <c r="AG27" t="n">
        <v>7</v>
      </c>
      <c r="AH27" t="n">
        <v>258051.591769797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4.5213</v>
      </c>
      <c r="E28" t="n">
        <v>22.12</v>
      </c>
      <c r="F28" t="n">
        <v>17.96</v>
      </c>
      <c r="G28" t="n">
        <v>44.91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238.74</v>
      </c>
      <c r="Q28" t="n">
        <v>2924.55</v>
      </c>
      <c r="R28" t="n">
        <v>83.09</v>
      </c>
      <c r="S28" t="n">
        <v>60.56</v>
      </c>
      <c r="T28" t="n">
        <v>11430.52</v>
      </c>
      <c r="U28" t="n">
        <v>0.73</v>
      </c>
      <c r="V28" t="n">
        <v>0.96</v>
      </c>
      <c r="W28" t="n">
        <v>0.2</v>
      </c>
      <c r="X28" t="n">
        <v>0.6899999999999999</v>
      </c>
      <c r="Y28" t="n">
        <v>1</v>
      </c>
      <c r="Z28" t="n">
        <v>10</v>
      </c>
      <c r="AA28" t="n">
        <v>203.9126717147055</v>
      </c>
      <c r="AB28" t="n">
        <v>279.0023134321021</v>
      </c>
      <c r="AC28" t="n">
        <v>252.3747242204305</v>
      </c>
      <c r="AD28" t="n">
        <v>203912.6717147055</v>
      </c>
      <c r="AE28" t="n">
        <v>279002.3134321021</v>
      </c>
      <c r="AF28" t="n">
        <v>3.264604628107637e-06</v>
      </c>
      <c r="AG28" t="n">
        <v>7</v>
      </c>
      <c r="AH28" t="n">
        <v>252374.7242204305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4.5422</v>
      </c>
      <c r="E29" t="n">
        <v>22.02</v>
      </c>
      <c r="F29" t="n">
        <v>17.91</v>
      </c>
      <c r="G29" t="n">
        <v>46.73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15</v>
      </c>
      <c r="N29" t="n">
        <v>79.09999999999999</v>
      </c>
      <c r="O29" t="n">
        <v>35680.92</v>
      </c>
      <c r="P29" t="n">
        <v>235.16</v>
      </c>
      <c r="Q29" t="n">
        <v>2924.38</v>
      </c>
      <c r="R29" t="n">
        <v>81.23</v>
      </c>
      <c r="S29" t="n">
        <v>60.56</v>
      </c>
      <c r="T29" t="n">
        <v>10506.06</v>
      </c>
      <c r="U29" t="n">
        <v>0.75</v>
      </c>
      <c r="V29" t="n">
        <v>0.96</v>
      </c>
      <c r="W29" t="n">
        <v>0.21</v>
      </c>
      <c r="X29" t="n">
        <v>0.64</v>
      </c>
      <c r="Y29" t="n">
        <v>1</v>
      </c>
      <c r="Z29" t="n">
        <v>10</v>
      </c>
      <c r="AA29" t="n">
        <v>201.3192192785873</v>
      </c>
      <c r="AB29" t="n">
        <v>275.4538373939605</v>
      </c>
      <c r="AC29" t="n">
        <v>249.1649097550506</v>
      </c>
      <c r="AD29" t="n">
        <v>201319.2192785873</v>
      </c>
      <c r="AE29" t="n">
        <v>275453.8373939605</v>
      </c>
      <c r="AF29" t="n">
        <v>3.2796954729371e-06</v>
      </c>
      <c r="AG29" t="n">
        <v>7</v>
      </c>
      <c r="AH29" t="n">
        <v>249164.9097550506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4.5366</v>
      </c>
      <c r="E30" t="n">
        <v>22.04</v>
      </c>
      <c r="F30" t="n">
        <v>17.94</v>
      </c>
      <c r="G30" t="n">
        <v>46.8</v>
      </c>
      <c r="H30" t="n">
        <v>0.49</v>
      </c>
      <c r="I30" t="n">
        <v>23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233.73</v>
      </c>
      <c r="Q30" t="n">
        <v>2924.4</v>
      </c>
      <c r="R30" t="n">
        <v>81.52</v>
      </c>
      <c r="S30" t="n">
        <v>60.56</v>
      </c>
      <c r="T30" t="n">
        <v>10648.49</v>
      </c>
      <c r="U30" t="n">
        <v>0.74</v>
      </c>
      <c r="V30" t="n">
        <v>0.96</v>
      </c>
      <c r="W30" t="n">
        <v>0.22</v>
      </c>
      <c r="X30" t="n">
        <v>0.66</v>
      </c>
      <c r="Y30" t="n">
        <v>1</v>
      </c>
      <c r="Z30" t="n">
        <v>10</v>
      </c>
      <c r="AA30" t="n">
        <v>200.7504090370747</v>
      </c>
      <c r="AB30" t="n">
        <v>274.6755661273866</v>
      </c>
      <c r="AC30" t="n">
        <v>248.4609156058476</v>
      </c>
      <c r="AD30" t="n">
        <v>200750.4090370747</v>
      </c>
      <c r="AE30" t="n">
        <v>274675.5661273866</v>
      </c>
      <c r="AF30" t="n">
        <v>3.275651992982794e-06</v>
      </c>
      <c r="AG30" t="n">
        <v>7</v>
      </c>
      <c r="AH30" t="n">
        <v>248460.9156058476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4.5366</v>
      </c>
      <c r="E31" t="n">
        <v>22.04</v>
      </c>
      <c r="F31" t="n">
        <v>17.94</v>
      </c>
      <c r="G31" t="n">
        <v>46.8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3</v>
      </c>
      <c r="N31" t="n">
        <v>79.61</v>
      </c>
      <c r="O31" t="n">
        <v>35805.48</v>
      </c>
      <c r="P31" t="n">
        <v>233.18</v>
      </c>
      <c r="Q31" t="n">
        <v>2924.59</v>
      </c>
      <c r="R31" t="n">
        <v>81.5</v>
      </c>
      <c r="S31" t="n">
        <v>60.56</v>
      </c>
      <c r="T31" t="n">
        <v>10642.03</v>
      </c>
      <c r="U31" t="n">
        <v>0.74</v>
      </c>
      <c r="V31" t="n">
        <v>0.96</v>
      </c>
      <c r="W31" t="n">
        <v>0.22</v>
      </c>
      <c r="X31" t="n">
        <v>0.66</v>
      </c>
      <c r="Y31" t="n">
        <v>1</v>
      </c>
      <c r="Z31" t="n">
        <v>10</v>
      </c>
      <c r="AA31" t="n">
        <v>200.4571813911307</v>
      </c>
      <c r="AB31" t="n">
        <v>274.2743591259154</v>
      </c>
      <c r="AC31" t="n">
        <v>248.0979992374992</v>
      </c>
      <c r="AD31" t="n">
        <v>200457.1813911307</v>
      </c>
      <c r="AE31" t="n">
        <v>274274.3591259154</v>
      </c>
      <c r="AF31" t="n">
        <v>3.275651992982794e-06</v>
      </c>
      <c r="AG31" t="n">
        <v>7</v>
      </c>
      <c r="AH31" t="n">
        <v>248097.9992374991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4.5534</v>
      </c>
      <c r="E32" t="n">
        <v>21.96</v>
      </c>
      <c r="F32" t="n">
        <v>17.91</v>
      </c>
      <c r="G32" t="n">
        <v>48.85</v>
      </c>
      <c r="H32" t="n">
        <v>0.52</v>
      </c>
      <c r="I32" t="n">
        <v>22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232.65</v>
      </c>
      <c r="Q32" t="n">
        <v>2924.4</v>
      </c>
      <c r="R32" t="n">
        <v>80.55</v>
      </c>
      <c r="S32" t="n">
        <v>60.56</v>
      </c>
      <c r="T32" t="n">
        <v>10168.41</v>
      </c>
      <c r="U32" t="n">
        <v>0.75</v>
      </c>
      <c r="V32" t="n">
        <v>0.96</v>
      </c>
      <c r="W32" t="n">
        <v>0.22</v>
      </c>
      <c r="X32" t="n">
        <v>0.63</v>
      </c>
      <c r="Y32" t="n">
        <v>1</v>
      </c>
      <c r="Z32" t="n">
        <v>10</v>
      </c>
      <c r="AA32" t="n">
        <v>199.6450141556047</v>
      </c>
      <c r="AB32" t="n">
        <v>273.1631160839796</v>
      </c>
      <c r="AC32" t="n">
        <v>247.092811671846</v>
      </c>
      <c r="AD32" t="n">
        <v>199645.0141556047</v>
      </c>
      <c r="AE32" t="n">
        <v>273163.1160839796</v>
      </c>
      <c r="AF32" t="n">
        <v>3.287782432845711e-06</v>
      </c>
      <c r="AG32" t="n">
        <v>7</v>
      </c>
      <c r="AH32" t="n">
        <v>247092.811671846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4.5537</v>
      </c>
      <c r="E33" t="n">
        <v>21.96</v>
      </c>
      <c r="F33" t="n">
        <v>17.91</v>
      </c>
      <c r="G33" t="n">
        <v>48.85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1</v>
      </c>
      <c r="N33" t="n">
        <v>80.12</v>
      </c>
      <c r="O33" t="n">
        <v>35930.44</v>
      </c>
      <c r="P33" t="n">
        <v>232.97</v>
      </c>
      <c r="Q33" t="n">
        <v>2924.47</v>
      </c>
      <c r="R33" t="n">
        <v>80.41</v>
      </c>
      <c r="S33" t="n">
        <v>60.56</v>
      </c>
      <c r="T33" t="n">
        <v>10099.67</v>
      </c>
      <c r="U33" t="n">
        <v>0.75</v>
      </c>
      <c r="V33" t="n">
        <v>0.96</v>
      </c>
      <c r="W33" t="n">
        <v>0.23</v>
      </c>
      <c r="X33" t="n">
        <v>0.63</v>
      </c>
      <c r="Y33" t="n">
        <v>1</v>
      </c>
      <c r="Z33" t="n">
        <v>10</v>
      </c>
      <c r="AA33" t="n">
        <v>199.8059567704791</v>
      </c>
      <c r="AB33" t="n">
        <v>273.3833248699377</v>
      </c>
      <c r="AC33" t="n">
        <v>247.2920040403373</v>
      </c>
      <c r="AD33" t="n">
        <v>199805.9567704791</v>
      </c>
      <c r="AE33" t="n">
        <v>273383.3248699377</v>
      </c>
      <c r="AF33" t="n">
        <v>3.287999047843264e-06</v>
      </c>
      <c r="AG33" t="n">
        <v>7</v>
      </c>
      <c r="AH33" t="n">
        <v>247292.0040403373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4.5537</v>
      </c>
      <c r="E34" t="n">
        <v>21.96</v>
      </c>
      <c r="F34" t="n">
        <v>17.91</v>
      </c>
      <c r="G34" t="n">
        <v>48.85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233.52</v>
      </c>
      <c r="Q34" t="n">
        <v>2924.4</v>
      </c>
      <c r="R34" t="n">
        <v>80.37</v>
      </c>
      <c r="S34" t="n">
        <v>60.56</v>
      </c>
      <c r="T34" t="n">
        <v>10080.28</v>
      </c>
      <c r="U34" t="n">
        <v>0.75</v>
      </c>
      <c r="V34" t="n">
        <v>0.96</v>
      </c>
      <c r="W34" t="n">
        <v>0.23</v>
      </c>
      <c r="X34" t="n">
        <v>0.63</v>
      </c>
      <c r="Y34" t="n">
        <v>1</v>
      </c>
      <c r="Z34" t="n">
        <v>10</v>
      </c>
      <c r="AA34" t="n">
        <v>200.0980832914598</v>
      </c>
      <c r="AB34" t="n">
        <v>273.7830252636559</v>
      </c>
      <c r="AC34" t="n">
        <v>247.6535575894621</v>
      </c>
      <c r="AD34" t="n">
        <v>200098.0832914598</v>
      </c>
      <c r="AE34" t="n">
        <v>273783.0252636559</v>
      </c>
      <c r="AF34" t="n">
        <v>3.287999047843264e-06</v>
      </c>
      <c r="AG34" t="n">
        <v>7</v>
      </c>
      <c r="AH34" t="n">
        <v>247653.5575894621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4.1304</v>
      </c>
      <c r="E2" t="n">
        <v>24.21</v>
      </c>
      <c r="F2" t="n">
        <v>20.78</v>
      </c>
      <c r="G2" t="n">
        <v>10.56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108.12</v>
      </c>
      <c r="Q2" t="n">
        <v>2925.04</v>
      </c>
      <c r="R2" t="n">
        <v>169.56</v>
      </c>
      <c r="S2" t="n">
        <v>60.56</v>
      </c>
      <c r="T2" t="n">
        <v>54193.08</v>
      </c>
      <c r="U2" t="n">
        <v>0.36</v>
      </c>
      <c r="V2" t="n">
        <v>0.83</v>
      </c>
      <c r="W2" t="n">
        <v>0.51</v>
      </c>
      <c r="X2" t="n">
        <v>3.5</v>
      </c>
      <c r="Y2" t="n">
        <v>1</v>
      </c>
      <c r="Z2" t="n">
        <v>10</v>
      </c>
      <c r="AA2" t="n">
        <v>137.3429869353387</v>
      </c>
      <c r="AB2" t="n">
        <v>187.918733869798</v>
      </c>
      <c r="AC2" t="n">
        <v>169.9840336549169</v>
      </c>
      <c r="AD2" t="n">
        <v>137342.9869353387</v>
      </c>
      <c r="AE2" t="n">
        <v>187918.733869798</v>
      </c>
      <c r="AF2" t="n">
        <v>3.237985210519961e-06</v>
      </c>
      <c r="AG2" t="n">
        <v>8</v>
      </c>
      <c r="AH2" t="n">
        <v>169984.0336549169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3.0572</v>
      </c>
      <c r="E2" t="n">
        <v>32.71</v>
      </c>
      <c r="F2" t="n">
        <v>23.36</v>
      </c>
      <c r="G2" t="n">
        <v>6.8</v>
      </c>
      <c r="H2" t="n">
        <v>0.11</v>
      </c>
      <c r="I2" t="n">
        <v>206</v>
      </c>
      <c r="J2" t="n">
        <v>167.88</v>
      </c>
      <c r="K2" t="n">
        <v>51.39</v>
      </c>
      <c r="L2" t="n">
        <v>1</v>
      </c>
      <c r="M2" t="n">
        <v>204</v>
      </c>
      <c r="N2" t="n">
        <v>30.49</v>
      </c>
      <c r="O2" t="n">
        <v>20939.59</v>
      </c>
      <c r="P2" t="n">
        <v>283.15</v>
      </c>
      <c r="Q2" t="n">
        <v>2925.39</v>
      </c>
      <c r="R2" t="n">
        <v>259.16</v>
      </c>
      <c r="S2" t="n">
        <v>60.56</v>
      </c>
      <c r="T2" t="n">
        <v>98555.16</v>
      </c>
      <c r="U2" t="n">
        <v>0.23</v>
      </c>
      <c r="V2" t="n">
        <v>0.74</v>
      </c>
      <c r="W2" t="n">
        <v>0.5</v>
      </c>
      <c r="X2" t="n">
        <v>6.07</v>
      </c>
      <c r="Y2" t="n">
        <v>1</v>
      </c>
      <c r="Z2" t="n">
        <v>10</v>
      </c>
      <c r="AA2" t="n">
        <v>331.4787710385509</v>
      </c>
      <c r="AB2" t="n">
        <v>453.5438783462277</v>
      </c>
      <c r="AC2" t="n">
        <v>410.2582871496941</v>
      </c>
      <c r="AD2" t="n">
        <v>331478.7710385509</v>
      </c>
      <c r="AE2" t="n">
        <v>453543.8783462277</v>
      </c>
      <c r="AF2" t="n">
        <v>2.27276198167593e-06</v>
      </c>
      <c r="AG2" t="n">
        <v>10</v>
      </c>
      <c r="AH2" t="n">
        <v>410258.2871496941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3.4372</v>
      </c>
      <c r="E3" t="n">
        <v>29.09</v>
      </c>
      <c r="F3" t="n">
        <v>21.64</v>
      </c>
      <c r="G3" t="n">
        <v>8.65</v>
      </c>
      <c r="H3" t="n">
        <v>0.13</v>
      </c>
      <c r="I3" t="n">
        <v>150</v>
      </c>
      <c r="J3" t="n">
        <v>168.25</v>
      </c>
      <c r="K3" t="n">
        <v>51.39</v>
      </c>
      <c r="L3" t="n">
        <v>1.25</v>
      </c>
      <c r="M3" t="n">
        <v>148</v>
      </c>
      <c r="N3" t="n">
        <v>30.6</v>
      </c>
      <c r="O3" t="n">
        <v>20984.25</v>
      </c>
      <c r="P3" t="n">
        <v>257.51</v>
      </c>
      <c r="Q3" t="n">
        <v>2925.59</v>
      </c>
      <c r="R3" t="n">
        <v>202.97</v>
      </c>
      <c r="S3" t="n">
        <v>60.56</v>
      </c>
      <c r="T3" t="n">
        <v>70740.45</v>
      </c>
      <c r="U3" t="n">
        <v>0.3</v>
      </c>
      <c r="V3" t="n">
        <v>0.8</v>
      </c>
      <c r="W3" t="n">
        <v>0.4</v>
      </c>
      <c r="X3" t="n">
        <v>4.35</v>
      </c>
      <c r="Y3" t="n">
        <v>1</v>
      </c>
      <c r="Z3" t="n">
        <v>10</v>
      </c>
      <c r="AA3" t="n">
        <v>276.4561315186336</v>
      </c>
      <c r="AB3" t="n">
        <v>378.2594755275405</v>
      </c>
      <c r="AC3" t="n">
        <v>342.1589220736995</v>
      </c>
      <c r="AD3" t="n">
        <v>276456.1315186336</v>
      </c>
      <c r="AE3" t="n">
        <v>378259.4755275405</v>
      </c>
      <c r="AF3" t="n">
        <v>2.555258891605556e-06</v>
      </c>
      <c r="AG3" t="n">
        <v>9</v>
      </c>
      <c r="AH3" t="n">
        <v>342158.9220736995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3.7071</v>
      </c>
      <c r="E4" t="n">
        <v>26.98</v>
      </c>
      <c r="F4" t="n">
        <v>20.64</v>
      </c>
      <c r="G4" t="n">
        <v>10.58</v>
      </c>
      <c r="H4" t="n">
        <v>0.16</v>
      </c>
      <c r="I4" t="n">
        <v>117</v>
      </c>
      <c r="J4" t="n">
        <v>168.61</v>
      </c>
      <c r="K4" t="n">
        <v>51.39</v>
      </c>
      <c r="L4" t="n">
        <v>1.5</v>
      </c>
      <c r="M4" t="n">
        <v>115</v>
      </c>
      <c r="N4" t="n">
        <v>30.71</v>
      </c>
      <c r="O4" t="n">
        <v>21028.94</v>
      </c>
      <c r="P4" t="n">
        <v>241.07</v>
      </c>
      <c r="Q4" t="n">
        <v>2925.33</v>
      </c>
      <c r="R4" t="n">
        <v>170.3</v>
      </c>
      <c r="S4" t="n">
        <v>60.56</v>
      </c>
      <c r="T4" t="n">
        <v>54568.19</v>
      </c>
      <c r="U4" t="n">
        <v>0.36</v>
      </c>
      <c r="V4" t="n">
        <v>0.83</v>
      </c>
      <c r="W4" t="n">
        <v>0.35</v>
      </c>
      <c r="X4" t="n">
        <v>3.36</v>
      </c>
      <c r="Y4" t="n">
        <v>1</v>
      </c>
      <c r="Z4" t="n">
        <v>10</v>
      </c>
      <c r="AA4" t="n">
        <v>242.036652600047</v>
      </c>
      <c r="AB4" t="n">
        <v>331.1652259907335</v>
      </c>
      <c r="AC4" t="n">
        <v>299.5592816155903</v>
      </c>
      <c r="AD4" t="n">
        <v>242036.652600047</v>
      </c>
      <c r="AE4" t="n">
        <v>331165.2259907335</v>
      </c>
      <c r="AF4" t="n">
        <v>2.755906038947678e-06</v>
      </c>
      <c r="AG4" t="n">
        <v>8</v>
      </c>
      <c r="AH4" t="n">
        <v>299559.2816155903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3.8929</v>
      </c>
      <c r="E5" t="n">
        <v>25.69</v>
      </c>
      <c r="F5" t="n">
        <v>20.06</v>
      </c>
      <c r="G5" t="n">
        <v>12.54</v>
      </c>
      <c r="H5" t="n">
        <v>0.18</v>
      </c>
      <c r="I5" t="n">
        <v>96</v>
      </c>
      <c r="J5" t="n">
        <v>168.97</v>
      </c>
      <c r="K5" t="n">
        <v>51.39</v>
      </c>
      <c r="L5" t="n">
        <v>1.75</v>
      </c>
      <c r="M5" t="n">
        <v>94</v>
      </c>
      <c r="N5" t="n">
        <v>30.83</v>
      </c>
      <c r="O5" t="n">
        <v>21073.68</v>
      </c>
      <c r="P5" t="n">
        <v>229.84</v>
      </c>
      <c r="Q5" t="n">
        <v>2924.44</v>
      </c>
      <c r="R5" t="n">
        <v>151.5</v>
      </c>
      <c r="S5" t="n">
        <v>60.56</v>
      </c>
      <c r="T5" t="n">
        <v>45275.13</v>
      </c>
      <c r="U5" t="n">
        <v>0.4</v>
      </c>
      <c r="V5" t="n">
        <v>0.86</v>
      </c>
      <c r="W5" t="n">
        <v>0.32</v>
      </c>
      <c r="X5" t="n">
        <v>2.78</v>
      </c>
      <c r="Y5" t="n">
        <v>1</v>
      </c>
      <c r="Z5" t="n">
        <v>10</v>
      </c>
      <c r="AA5" t="n">
        <v>226.4003717825935</v>
      </c>
      <c r="AB5" t="n">
        <v>309.77097675228</v>
      </c>
      <c r="AC5" t="n">
        <v>280.2068694974306</v>
      </c>
      <c r="AD5" t="n">
        <v>226400.3717825935</v>
      </c>
      <c r="AE5" t="n">
        <v>309770.97675228</v>
      </c>
      <c r="AF5" t="n">
        <v>2.894032159644847e-06</v>
      </c>
      <c r="AG5" t="n">
        <v>8</v>
      </c>
      <c r="AH5" t="n">
        <v>280206.8694974306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4.0642</v>
      </c>
      <c r="E6" t="n">
        <v>24.6</v>
      </c>
      <c r="F6" t="n">
        <v>19.52</v>
      </c>
      <c r="G6" t="n">
        <v>14.64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218.93</v>
      </c>
      <c r="Q6" t="n">
        <v>2924.8</v>
      </c>
      <c r="R6" t="n">
        <v>133.81</v>
      </c>
      <c r="S6" t="n">
        <v>60.56</v>
      </c>
      <c r="T6" t="n">
        <v>36509.7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212.916302255443</v>
      </c>
      <c r="AB6" t="n">
        <v>291.3214779500785</v>
      </c>
      <c r="AC6" t="n">
        <v>263.5181649668712</v>
      </c>
      <c r="AD6" t="n">
        <v>212916.3022554429</v>
      </c>
      <c r="AE6" t="n">
        <v>291321.4779500786</v>
      </c>
      <c r="AF6" t="n">
        <v>3.021378792989439e-06</v>
      </c>
      <c r="AG6" t="n">
        <v>8</v>
      </c>
      <c r="AH6" t="n">
        <v>263518.1649668711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4.1949</v>
      </c>
      <c r="E7" t="n">
        <v>23.84</v>
      </c>
      <c r="F7" t="n">
        <v>19.16</v>
      </c>
      <c r="G7" t="n">
        <v>16.91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210.19</v>
      </c>
      <c r="Q7" t="n">
        <v>2924.67</v>
      </c>
      <c r="R7" t="n">
        <v>121.87</v>
      </c>
      <c r="S7" t="n">
        <v>60.56</v>
      </c>
      <c r="T7" t="n">
        <v>30602.37</v>
      </c>
      <c r="U7" t="n">
        <v>0.5</v>
      </c>
      <c r="V7" t="n">
        <v>0.9</v>
      </c>
      <c r="W7" t="n">
        <v>0.27</v>
      </c>
      <c r="X7" t="n">
        <v>1.88</v>
      </c>
      <c r="Y7" t="n">
        <v>1</v>
      </c>
      <c r="Z7" t="n">
        <v>10</v>
      </c>
      <c r="AA7" t="n">
        <v>194.685815344798</v>
      </c>
      <c r="AB7" t="n">
        <v>266.3777214866268</v>
      </c>
      <c r="AC7" t="n">
        <v>240.9550056115012</v>
      </c>
      <c r="AD7" t="n">
        <v>194685.815344798</v>
      </c>
      <c r="AE7" t="n">
        <v>266377.7214866268</v>
      </c>
      <c r="AF7" t="n">
        <v>3.118542861746813e-06</v>
      </c>
      <c r="AG7" t="n">
        <v>7</v>
      </c>
      <c r="AH7" t="n">
        <v>240955.0056115012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4.3051</v>
      </c>
      <c r="E8" t="n">
        <v>23.23</v>
      </c>
      <c r="F8" t="n">
        <v>18.86</v>
      </c>
      <c r="G8" t="n">
        <v>19.18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57</v>
      </c>
      <c r="N8" t="n">
        <v>31.17</v>
      </c>
      <c r="O8" t="n">
        <v>21208.12</v>
      </c>
      <c r="P8" t="n">
        <v>201.68</v>
      </c>
      <c r="Q8" t="n">
        <v>2924.52</v>
      </c>
      <c r="R8" t="n">
        <v>111.77</v>
      </c>
      <c r="S8" t="n">
        <v>60.56</v>
      </c>
      <c r="T8" t="n">
        <v>25595.86</v>
      </c>
      <c r="U8" t="n">
        <v>0.54</v>
      </c>
      <c r="V8" t="n">
        <v>0.91</v>
      </c>
      <c r="W8" t="n">
        <v>0.26</v>
      </c>
      <c r="X8" t="n">
        <v>1.58</v>
      </c>
      <c r="Y8" t="n">
        <v>1</v>
      </c>
      <c r="Z8" t="n">
        <v>10</v>
      </c>
      <c r="AA8" t="n">
        <v>186.2841950069171</v>
      </c>
      <c r="AB8" t="n">
        <v>254.882253887014</v>
      </c>
      <c r="AC8" t="n">
        <v>230.5566493056018</v>
      </c>
      <c r="AD8" t="n">
        <v>186284.1950069171</v>
      </c>
      <c r="AE8" t="n">
        <v>254882.253887014</v>
      </c>
      <c r="AF8" t="n">
        <v>3.200466965626405e-06</v>
      </c>
      <c r="AG8" t="n">
        <v>7</v>
      </c>
      <c r="AH8" t="n">
        <v>230556.6493056018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4.3947</v>
      </c>
      <c r="E9" t="n">
        <v>22.75</v>
      </c>
      <c r="F9" t="n">
        <v>18.62</v>
      </c>
      <c r="G9" t="n">
        <v>21.48</v>
      </c>
      <c r="H9" t="n">
        <v>0.29</v>
      </c>
      <c r="I9" t="n">
        <v>52</v>
      </c>
      <c r="J9" t="n">
        <v>170.42</v>
      </c>
      <c r="K9" t="n">
        <v>51.39</v>
      </c>
      <c r="L9" t="n">
        <v>2.75</v>
      </c>
      <c r="M9" t="n">
        <v>50</v>
      </c>
      <c r="N9" t="n">
        <v>31.28</v>
      </c>
      <c r="O9" t="n">
        <v>21253.01</v>
      </c>
      <c r="P9" t="n">
        <v>193.46</v>
      </c>
      <c r="Q9" t="n">
        <v>2924.66</v>
      </c>
      <c r="R9" t="n">
        <v>104.81</v>
      </c>
      <c r="S9" t="n">
        <v>60.56</v>
      </c>
      <c r="T9" t="n">
        <v>22148.85</v>
      </c>
      <c r="U9" t="n">
        <v>0.58</v>
      </c>
      <c r="V9" t="n">
        <v>0.92</v>
      </c>
      <c r="W9" t="n">
        <v>0.22</v>
      </c>
      <c r="X9" t="n">
        <v>1.34</v>
      </c>
      <c r="Y9" t="n">
        <v>1</v>
      </c>
      <c r="Z9" t="n">
        <v>10</v>
      </c>
      <c r="AA9" t="n">
        <v>179.0502573827212</v>
      </c>
      <c r="AB9" t="n">
        <v>244.9844612907899</v>
      </c>
      <c r="AC9" t="n">
        <v>221.6034881431189</v>
      </c>
      <c r="AD9" t="n">
        <v>179050.2573827211</v>
      </c>
      <c r="AE9" t="n">
        <v>244984.4612907899</v>
      </c>
      <c r="AF9" t="n">
        <v>3.267076763336127e-06</v>
      </c>
      <c r="AG9" t="n">
        <v>7</v>
      </c>
      <c r="AH9" t="n">
        <v>221603.4881431189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4.4116</v>
      </c>
      <c r="E10" t="n">
        <v>22.67</v>
      </c>
      <c r="F10" t="n">
        <v>18.7</v>
      </c>
      <c r="G10" t="n">
        <v>23.88</v>
      </c>
      <c r="H10" t="n">
        <v>0.31</v>
      </c>
      <c r="I10" t="n">
        <v>47</v>
      </c>
      <c r="J10" t="n">
        <v>170.79</v>
      </c>
      <c r="K10" t="n">
        <v>51.39</v>
      </c>
      <c r="L10" t="n">
        <v>3</v>
      </c>
      <c r="M10" t="n">
        <v>45</v>
      </c>
      <c r="N10" t="n">
        <v>31.4</v>
      </c>
      <c r="O10" t="n">
        <v>21297.94</v>
      </c>
      <c r="P10" t="n">
        <v>190.31</v>
      </c>
      <c r="Q10" t="n">
        <v>2924.45</v>
      </c>
      <c r="R10" t="n">
        <v>107.54</v>
      </c>
      <c r="S10" t="n">
        <v>60.56</v>
      </c>
      <c r="T10" t="n">
        <v>23542.21</v>
      </c>
      <c r="U10" t="n">
        <v>0.5600000000000001</v>
      </c>
      <c r="V10" t="n">
        <v>0.92</v>
      </c>
      <c r="W10" t="n">
        <v>0.24</v>
      </c>
      <c r="X10" t="n">
        <v>1.42</v>
      </c>
      <c r="Y10" t="n">
        <v>1</v>
      </c>
      <c r="Z10" t="n">
        <v>10</v>
      </c>
      <c r="AA10" t="n">
        <v>176.9206928241268</v>
      </c>
      <c r="AB10" t="n">
        <v>242.0706971119648</v>
      </c>
      <c r="AC10" t="n">
        <v>218.9678095280263</v>
      </c>
      <c r="AD10" t="n">
        <v>176920.6928241268</v>
      </c>
      <c r="AE10" t="n">
        <v>242070.6971119648</v>
      </c>
      <c r="AF10" t="n">
        <v>3.279640441698787e-06</v>
      </c>
      <c r="AG10" t="n">
        <v>7</v>
      </c>
      <c r="AH10" t="n">
        <v>218967.8095280263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4.5037</v>
      </c>
      <c r="E11" t="n">
        <v>22.2</v>
      </c>
      <c r="F11" t="n">
        <v>18.44</v>
      </c>
      <c r="G11" t="n">
        <v>26.99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38</v>
      </c>
      <c r="N11" t="n">
        <v>31.51</v>
      </c>
      <c r="O11" t="n">
        <v>21342.91</v>
      </c>
      <c r="P11" t="n">
        <v>180.98</v>
      </c>
      <c r="Q11" t="n">
        <v>2924.4</v>
      </c>
      <c r="R11" t="n">
        <v>98.54000000000001</v>
      </c>
      <c r="S11" t="n">
        <v>60.56</v>
      </c>
      <c r="T11" t="n">
        <v>19071.18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169.3752139952711</v>
      </c>
      <c r="AB11" t="n">
        <v>231.7466400952974</v>
      </c>
      <c r="AC11" t="n">
        <v>209.6290660231212</v>
      </c>
      <c r="AD11" t="n">
        <v>169375.2139952711</v>
      </c>
      <c r="AE11" t="n">
        <v>231746.6400952974</v>
      </c>
      <c r="AF11" t="n">
        <v>3.348108771710678e-06</v>
      </c>
      <c r="AG11" t="n">
        <v>7</v>
      </c>
      <c r="AH11" t="n">
        <v>209629.0660231212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4.5553</v>
      </c>
      <c r="E12" t="n">
        <v>21.95</v>
      </c>
      <c r="F12" t="n">
        <v>18.33</v>
      </c>
      <c r="G12" t="n">
        <v>29.72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25</v>
      </c>
      <c r="N12" t="n">
        <v>31.63</v>
      </c>
      <c r="O12" t="n">
        <v>21387.92</v>
      </c>
      <c r="P12" t="n">
        <v>174.37</v>
      </c>
      <c r="Q12" t="n">
        <v>2924.41</v>
      </c>
      <c r="R12" t="n">
        <v>94.43000000000001</v>
      </c>
      <c r="S12" t="n">
        <v>60.56</v>
      </c>
      <c r="T12" t="n">
        <v>17033.77</v>
      </c>
      <c r="U12" t="n">
        <v>0.64</v>
      </c>
      <c r="V12" t="n">
        <v>0.9399999999999999</v>
      </c>
      <c r="W12" t="n">
        <v>0.24</v>
      </c>
      <c r="X12" t="n">
        <v>1.05</v>
      </c>
      <c r="Y12" t="n">
        <v>1</v>
      </c>
      <c r="Z12" t="n">
        <v>10</v>
      </c>
      <c r="AA12" t="n">
        <v>164.5687080631042</v>
      </c>
      <c r="AB12" t="n">
        <v>225.1701666308338</v>
      </c>
      <c r="AC12" t="n">
        <v>203.6802419559655</v>
      </c>
      <c r="AD12" t="n">
        <v>164568.7080631042</v>
      </c>
      <c r="AE12" t="n">
        <v>225170.1666308338</v>
      </c>
      <c r="AF12" t="n">
        <v>3.386468878427437e-06</v>
      </c>
      <c r="AG12" t="n">
        <v>7</v>
      </c>
      <c r="AH12" t="n">
        <v>203680.2419559655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4.5622</v>
      </c>
      <c r="E13" t="n">
        <v>21.92</v>
      </c>
      <c r="F13" t="n">
        <v>18.33</v>
      </c>
      <c r="G13" t="n">
        <v>30.54</v>
      </c>
      <c r="H13" t="n">
        <v>0.39</v>
      </c>
      <c r="I13" t="n">
        <v>36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173.36</v>
      </c>
      <c r="Q13" t="n">
        <v>2924.77</v>
      </c>
      <c r="R13" t="n">
        <v>93.56999999999999</v>
      </c>
      <c r="S13" t="n">
        <v>60.56</v>
      </c>
      <c r="T13" t="n">
        <v>16610.3</v>
      </c>
      <c r="U13" t="n">
        <v>0.65</v>
      </c>
      <c r="V13" t="n">
        <v>0.9399999999999999</v>
      </c>
      <c r="W13" t="n">
        <v>0.26</v>
      </c>
      <c r="X13" t="n">
        <v>1.05</v>
      </c>
      <c r="Y13" t="n">
        <v>1</v>
      </c>
      <c r="Z13" t="n">
        <v>10</v>
      </c>
      <c r="AA13" t="n">
        <v>163.8763233547041</v>
      </c>
      <c r="AB13" t="n">
        <v>224.2228153269437</v>
      </c>
      <c r="AC13" t="n">
        <v>202.8233045309025</v>
      </c>
      <c r="AD13" t="n">
        <v>163876.3233547041</v>
      </c>
      <c r="AE13" t="n">
        <v>224222.8153269437</v>
      </c>
      <c r="AF13" t="n">
        <v>3.391598427581423e-06</v>
      </c>
      <c r="AG13" t="n">
        <v>7</v>
      </c>
      <c r="AH13" t="n">
        <v>202823.3045309025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4.5576</v>
      </c>
      <c r="E14" t="n">
        <v>21.94</v>
      </c>
      <c r="F14" t="n">
        <v>18.35</v>
      </c>
      <c r="G14" t="n">
        <v>30.58</v>
      </c>
      <c r="H14" t="n">
        <v>0.41</v>
      </c>
      <c r="I14" t="n">
        <v>36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173.28</v>
      </c>
      <c r="Q14" t="n">
        <v>2924.65</v>
      </c>
      <c r="R14" t="n">
        <v>94.14</v>
      </c>
      <c r="S14" t="n">
        <v>60.56</v>
      </c>
      <c r="T14" t="n">
        <v>16892.86</v>
      </c>
      <c r="U14" t="n">
        <v>0.64</v>
      </c>
      <c r="V14" t="n">
        <v>0.9399999999999999</v>
      </c>
      <c r="W14" t="n">
        <v>0.27</v>
      </c>
      <c r="X14" t="n">
        <v>1.07</v>
      </c>
      <c r="Y14" t="n">
        <v>1</v>
      </c>
      <c r="Z14" t="n">
        <v>10</v>
      </c>
      <c r="AA14" t="n">
        <v>163.9500907947893</v>
      </c>
      <c r="AB14" t="n">
        <v>224.3237471928581</v>
      </c>
      <c r="AC14" t="n">
        <v>202.9146036011928</v>
      </c>
      <c r="AD14" t="n">
        <v>163950.0907947893</v>
      </c>
      <c r="AE14" t="n">
        <v>224323.7471928581</v>
      </c>
      <c r="AF14" t="n">
        <v>3.388178728145433e-06</v>
      </c>
      <c r="AG14" t="n">
        <v>7</v>
      </c>
      <c r="AH14" t="n">
        <v>202914.6036011928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3.9568</v>
      </c>
      <c r="E2" t="n">
        <v>25.27</v>
      </c>
      <c r="F2" t="n">
        <v>21.72</v>
      </c>
      <c r="G2" t="n">
        <v>8.800000000000001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100.76</v>
      </c>
      <c r="Q2" t="n">
        <v>2925.26</v>
      </c>
      <c r="R2" t="n">
        <v>199.27</v>
      </c>
      <c r="S2" t="n">
        <v>60.56</v>
      </c>
      <c r="T2" t="n">
        <v>68900.50999999999</v>
      </c>
      <c r="U2" t="n">
        <v>0.3</v>
      </c>
      <c r="V2" t="n">
        <v>0.79</v>
      </c>
      <c r="W2" t="n">
        <v>0.59</v>
      </c>
      <c r="X2" t="n">
        <v>4.44</v>
      </c>
      <c r="Y2" t="n">
        <v>1</v>
      </c>
      <c r="Z2" t="n">
        <v>10</v>
      </c>
      <c r="AA2" t="n">
        <v>135.0872084469294</v>
      </c>
      <c r="AB2" t="n">
        <v>184.8322782240346</v>
      </c>
      <c r="AC2" t="n">
        <v>167.1921450041165</v>
      </c>
      <c r="AD2" t="n">
        <v>135087.2084469294</v>
      </c>
      <c r="AE2" t="n">
        <v>184832.2782240346</v>
      </c>
      <c r="AF2" t="n">
        <v>3.12486675423074e-06</v>
      </c>
      <c r="AG2" t="n">
        <v>8</v>
      </c>
      <c r="AH2" t="n">
        <v>167192.1450041165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2.3946</v>
      </c>
      <c r="E2" t="n">
        <v>41.76</v>
      </c>
      <c r="F2" t="n">
        <v>25.93</v>
      </c>
      <c r="G2" t="n">
        <v>5.4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395.74</v>
      </c>
      <c r="Q2" t="n">
        <v>2925.85</v>
      </c>
      <c r="R2" t="n">
        <v>343.71</v>
      </c>
      <c r="S2" t="n">
        <v>60.56</v>
      </c>
      <c r="T2" t="n">
        <v>140419.14</v>
      </c>
      <c r="U2" t="n">
        <v>0.18</v>
      </c>
      <c r="V2" t="n">
        <v>0.66</v>
      </c>
      <c r="W2" t="n">
        <v>0.63</v>
      </c>
      <c r="X2" t="n">
        <v>8.65</v>
      </c>
      <c r="Y2" t="n">
        <v>1</v>
      </c>
      <c r="Z2" t="n">
        <v>10</v>
      </c>
      <c r="AA2" t="n">
        <v>548.3205948392027</v>
      </c>
      <c r="AB2" t="n">
        <v>750.2364280563839</v>
      </c>
      <c r="AC2" t="n">
        <v>678.634916326122</v>
      </c>
      <c r="AD2" t="n">
        <v>548320.5948392027</v>
      </c>
      <c r="AE2" t="n">
        <v>750236.428056384</v>
      </c>
      <c r="AF2" t="n">
        <v>1.745608149598799e-06</v>
      </c>
      <c r="AG2" t="n">
        <v>13</v>
      </c>
      <c r="AH2" t="n">
        <v>678634.916326122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2.8269</v>
      </c>
      <c r="E3" t="n">
        <v>35.37</v>
      </c>
      <c r="F3" t="n">
        <v>23.33</v>
      </c>
      <c r="G3" t="n">
        <v>6.83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352.52</v>
      </c>
      <c r="Q3" t="n">
        <v>2924.8</v>
      </c>
      <c r="R3" t="n">
        <v>258.39</v>
      </c>
      <c r="S3" t="n">
        <v>60.56</v>
      </c>
      <c r="T3" t="n">
        <v>98174.91</v>
      </c>
      <c r="U3" t="n">
        <v>0.23</v>
      </c>
      <c r="V3" t="n">
        <v>0.74</v>
      </c>
      <c r="W3" t="n">
        <v>0.49</v>
      </c>
      <c r="X3" t="n">
        <v>6.05</v>
      </c>
      <c r="Y3" t="n">
        <v>1</v>
      </c>
      <c r="Z3" t="n">
        <v>10</v>
      </c>
      <c r="AA3" t="n">
        <v>424.6739151035702</v>
      </c>
      <c r="AB3" t="n">
        <v>581.0575859355696</v>
      </c>
      <c r="AC3" t="n">
        <v>525.6022654533218</v>
      </c>
      <c r="AD3" t="n">
        <v>424673.9151035702</v>
      </c>
      <c r="AE3" t="n">
        <v>581057.5859355696</v>
      </c>
      <c r="AF3" t="n">
        <v>2.060744875177836e-06</v>
      </c>
      <c r="AG3" t="n">
        <v>11</v>
      </c>
      <c r="AH3" t="n">
        <v>525602.2654533219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3.139</v>
      </c>
      <c r="E4" t="n">
        <v>31.86</v>
      </c>
      <c r="F4" t="n">
        <v>21.91</v>
      </c>
      <c r="G4" t="n">
        <v>8.27</v>
      </c>
      <c r="H4" t="n">
        <v>0.11</v>
      </c>
      <c r="I4" t="n">
        <v>159</v>
      </c>
      <c r="J4" t="n">
        <v>233.53</v>
      </c>
      <c r="K4" t="n">
        <v>57.72</v>
      </c>
      <c r="L4" t="n">
        <v>1.5</v>
      </c>
      <c r="M4" t="n">
        <v>157</v>
      </c>
      <c r="N4" t="n">
        <v>54.31</v>
      </c>
      <c r="O4" t="n">
        <v>29036.54</v>
      </c>
      <c r="P4" t="n">
        <v>327.69</v>
      </c>
      <c r="Q4" t="n">
        <v>2925.13</v>
      </c>
      <c r="R4" t="n">
        <v>211.94</v>
      </c>
      <c r="S4" t="n">
        <v>60.56</v>
      </c>
      <c r="T4" t="n">
        <v>75179.89999999999</v>
      </c>
      <c r="U4" t="n">
        <v>0.29</v>
      </c>
      <c r="V4" t="n">
        <v>0.79</v>
      </c>
      <c r="W4" t="n">
        <v>0.41</v>
      </c>
      <c r="X4" t="n">
        <v>4.62</v>
      </c>
      <c r="Y4" t="n">
        <v>1</v>
      </c>
      <c r="Z4" t="n">
        <v>10</v>
      </c>
      <c r="AA4" t="n">
        <v>362.8302680190837</v>
      </c>
      <c r="AB4" t="n">
        <v>496.4403796454231</v>
      </c>
      <c r="AC4" t="n">
        <v>449.060806570512</v>
      </c>
      <c r="AD4" t="n">
        <v>362830.2680190838</v>
      </c>
      <c r="AE4" t="n">
        <v>496440.3796454231</v>
      </c>
      <c r="AF4" t="n">
        <v>2.288258574121202e-06</v>
      </c>
      <c r="AG4" t="n">
        <v>10</v>
      </c>
      <c r="AH4" t="n">
        <v>449060.806570512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3.3802</v>
      </c>
      <c r="E5" t="n">
        <v>29.58</v>
      </c>
      <c r="F5" t="n">
        <v>21</v>
      </c>
      <c r="G5" t="n">
        <v>9.77</v>
      </c>
      <c r="H5" t="n">
        <v>0.13</v>
      </c>
      <c r="I5" t="n">
        <v>129</v>
      </c>
      <c r="J5" t="n">
        <v>233.96</v>
      </c>
      <c r="K5" t="n">
        <v>57.72</v>
      </c>
      <c r="L5" t="n">
        <v>1.75</v>
      </c>
      <c r="M5" t="n">
        <v>127</v>
      </c>
      <c r="N5" t="n">
        <v>54.49</v>
      </c>
      <c r="O5" t="n">
        <v>29089.39</v>
      </c>
      <c r="P5" t="n">
        <v>311.1</v>
      </c>
      <c r="Q5" t="n">
        <v>2924.81</v>
      </c>
      <c r="R5" t="n">
        <v>182.11</v>
      </c>
      <c r="S5" t="n">
        <v>60.56</v>
      </c>
      <c r="T5" t="n">
        <v>60412.51</v>
      </c>
      <c r="U5" t="n">
        <v>0.33</v>
      </c>
      <c r="V5" t="n">
        <v>0.82</v>
      </c>
      <c r="W5" t="n">
        <v>0.37</v>
      </c>
      <c r="X5" t="n">
        <v>3.72</v>
      </c>
      <c r="Y5" t="n">
        <v>1</v>
      </c>
      <c r="Z5" t="n">
        <v>10</v>
      </c>
      <c r="AA5" t="n">
        <v>321.833651393086</v>
      </c>
      <c r="AB5" t="n">
        <v>440.3470001346549</v>
      </c>
      <c r="AC5" t="n">
        <v>398.3209004726991</v>
      </c>
      <c r="AD5" t="n">
        <v>321833.651393086</v>
      </c>
      <c r="AE5" t="n">
        <v>440347.0001346549</v>
      </c>
      <c r="AF5" t="n">
        <v>2.464087808934211e-06</v>
      </c>
      <c r="AG5" t="n">
        <v>9</v>
      </c>
      <c r="AH5" t="n">
        <v>398320.9004726991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3.5628</v>
      </c>
      <c r="E6" t="n">
        <v>28.07</v>
      </c>
      <c r="F6" t="n">
        <v>20.39</v>
      </c>
      <c r="G6" t="n">
        <v>11.23</v>
      </c>
      <c r="H6" t="n">
        <v>0.15</v>
      </c>
      <c r="I6" t="n">
        <v>109</v>
      </c>
      <c r="J6" t="n">
        <v>234.39</v>
      </c>
      <c r="K6" t="n">
        <v>57.72</v>
      </c>
      <c r="L6" t="n">
        <v>2</v>
      </c>
      <c r="M6" t="n">
        <v>107</v>
      </c>
      <c r="N6" t="n">
        <v>54.67</v>
      </c>
      <c r="O6" t="n">
        <v>29142.31</v>
      </c>
      <c r="P6" t="n">
        <v>299.05</v>
      </c>
      <c r="Q6" t="n">
        <v>2924.69</v>
      </c>
      <c r="R6" t="n">
        <v>162.22</v>
      </c>
      <c r="S6" t="n">
        <v>60.56</v>
      </c>
      <c r="T6" t="n">
        <v>50571.66</v>
      </c>
      <c r="U6" t="n">
        <v>0.37</v>
      </c>
      <c r="V6" t="n">
        <v>0.84</v>
      </c>
      <c r="W6" t="n">
        <v>0.34</v>
      </c>
      <c r="X6" t="n">
        <v>3.12</v>
      </c>
      <c r="Y6" t="n">
        <v>1</v>
      </c>
      <c r="Z6" t="n">
        <v>10</v>
      </c>
      <c r="AA6" t="n">
        <v>300.6810950902752</v>
      </c>
      <c r="AB6" t="n">
        <v>411.4051394162262</v>
      </c>
      <c r="AC6" t="n">
        <v>372.1412103210804</v>
      </c>
      <c r="AD6" t="n">
        <v>300681.0950902752</v>
      </c>
      <c r="AE6" t="n">
        <v>411405.1394162262</v>
      </c>
      <c r="AF6" t="n">
        <v>2.597198995820012e-06</v>
      </c>
      <c r="AG6" t="n">
        <v>9</v>
      </c>
      <c r="AH6" t="n">
        <v>372141.2103210804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3.7137</v>
      </c>
      <c r="E7" t="n">
        <v>26.93</v>
      </c>
      <c r="F7" t="n">
        <v>19.94</v>
      </c>
      <c r="G7" t="n">
        <v>12.73</v>
      </c>
      <c r="H7" t="n">
        <v>0.17</v>
      </c>
      <c r="I7" t="n">
        <v>94</v>
      </c>
      <c r="J7" t="n">
        <v>234.82</v>
      </c>
      <c r="K7" t="n">
        <v>57.72</v>
      </c>
      <c r="L7" t="n">
        <v>2.25</v>
      </c>
      <c r="M7" t="n">
        <v>92</v>
      </c>
      <c r="N7" t="n">
        <v>54.85</v>
      </c>
      <c r="O7" t="n">
        <v>29195.29</v>
      </c>
      <c r="P7" t="n">
        <v>289.44</v>
      </c>
      <c r="Q7" t="n">
        <v>2924.82</v>
      </c>
      <c r="R7" t="n">
        <v>147.4</v>
      </c>
      <c r="S7" t="n">
        <v>60.56</v>
      </c>
      <c r="T7" t="n">
        <v>43232.54</v>
      </c>
      <c r="U7" t="n">
        <v>0.41</v>
      </c>
      <c r="V7" t="n">
        <v>0.86</v>
      </c>
      <c r="W7" t="n">
        <v>0.31</v>
      </c>
      <c r="X7" t="n">
        <v>2.66</v>
      </c>
      <c r="Y7" t="n">
        <v>1</v>
      </c>
      <c r="Z7" t="n">
        <v>10</v>
      </c>
      <c r="AA7" t="n">
        <v>276.3847704116097</v>
      </c>
      <c r="AB7" t="n">
        <v>378.1618361126806</v>
      </c>
      <c r="AC7" t="n">
        <v>342.070601227556</v>
      </c>
      <c r="AD7" t="n">
        <v>276384.7704116097</v>
      </c>
      <c r="AE7" t="n">
        <v>378161.8361126806</v>
      </c>
      <c r="AF7" t="n">
        <v>2.707201614117205e-06</v>
      </c>
      <c r="AG7" t="n">
        <v>8</v>
      </c>
      <c r="AH7" t="n">
        <v>342070.6012275561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3.8419</v>
      </c>
      <c r="E8" t="n">
        <v>26.03</v>
      </c>
      <c r="F8" t="n">
        <v>19.58</v>
      </c>
      <c r="G8" t="n">
        <v>14.33</v>
      </c>
      <c r="H8" t="n">
        <v>0.19</v>
      </c>
      <c r="I8" t="n">
        <v>82</v>
      </c>
      <c r="J8" t="n">
        <v>235.25</v>
      </c>
      <c r="K8" t="n">
        <v>57.72</v>
      </c>
      <c r="L8" t="n">
        <v>2.5</v>
      </c>
      <c r="M8" t="n">
        <v>80</v>
      </c>
      <c r="N8" t="n">
        <v>55.03</v>
      </c>
      <c r="O8" t="n">
        <v>29248.33</v>
      </c>
      <c r="P8" t="n">
        <v>281.09</v>
      </c>
      <c r="Q8" t="n">
        <v>2924.55</v>
      </c>
      <c r="R8" t="n">
        <v>135.87</v>
      </c>
      <c r="S8" t="n">
        <v>60.56</v>
      </c>
      <c r="T8" t="n">
        <v>37531.54</v>
      </c>
      <c r="U8" t="n">
        <v>0.45</v>
      </c>
      <c r="V8" t="n">
        <v>0.88</v>
      </c>
      <c r="W8" t="n">
        <v>0.29</v>
      </c>
      <c r="X8" t="n">
        <v>2.31</v>
      </c>
      <c r="Y8" t="n">
        <v>1</v>
      </c>
      <c r="Z8" t="n">
        <v>10</v>
      </c>
      <c r="AA8" t="n">
        <v>263.9665000196182</v>
      </c>
      <c r="AB8" t="n">
        <v>361.1706107069339</v>
      </c>
      <c r="AC8" t="n">
        <v>326.7009945271992</v>
      </c>
      <c r="AD8" t="n">
        <v>263966.5000196182</v>
      </c>
      <c r="AE8" t="n">
        <v>361170.6107069339</v>
      </c>
      <c r="AF8" t="n">
        <v>2.800656456169559e-06</v>
      </c>
      <c r="AG8" t="n">
        <v>8</v>
      </c>
      <c r="AH8" t="n">
        <v>326700.9945271992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3.9446</v>
      </c>
      <c r="E9" t="n">
        <v>25.35</v>
      </c>
      <c r="F9" t="n">
        <v>19.32</v>
      </c>
      <c r="G9" t="n">
        <v>15.88</v>
      </c>
      <c r="H9" t="n">
        <v>0.21</v>
      </c>
      <c r="I9" t="n">
        <v>73</v>
      </c>
      <c r="J9" t="n">
        <v>235.68</v>
      </c>
      <c r="K9" t="n">
        <v>57.72</v>
      </c>
      <c r="L9" t="n">
        <v>2.75</v>
      </c>
      <c r="M9" t="n">
        <v>71</v>
      </c>
      <c r="N9" t="n">
        <v>55.21</v>
      </c>
      <c r="O9" t="n">
        <v>29301.44</v>
      </c>
      <c r="P9" t="n">
        <v>274.17</v>
      </c>
      <c r="Q9" t="n">
        <v>2924.6</v>
      </c>
      <c r="R9" t="n">
        <v>126.93</v>
      </c>
      <c r="S9" t="n">
        <v>60.56</v>
      </c>
      <c r="T9" t="n">
        <v>33106.87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254.4820650354154</v>
      </c>
      <c r="AB9" t="n">
        <v>348.1935883376425</v>
      </c>
      <c r="AC9" t="n">
        <v>314.9624809595724</v>
      </c>
      <c r="AD9" t="n">
        <v>254482.0650354154</v>
      </c>
      <c r="AE9" t="n">
        <v>348193.5883376425</v>
      </c>
      <c r="AF9" t="n">
        <v>2.875522386581234e-06</v>
      </c>
      <c r="AG9" t="n">
        <v>8</v>
      </c>
      <c r="AH9" t="n">
        <v>314962.4809595724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4.0418</v>
      </c>
      <c r="E10" t="n">
        <v>24.74</v>
      </c>
      <c r="F10" t="n">
        <v>19.07</v>
      </c>
      <c r="G10" t="n">
        <v>17.6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267.58</v>
      </c>
      <c r="Q10" t="n">
        <v>2924.81</v>
      </c>
      <c r="R10" t="n">
        <v>118.91</v>
      </c>
      <c r="S10" t="n">
        <v>60.56</v>
      </c>
      <c r="T10" t="n">
        <v>29133.11</v>
      </c>
      <c r="U10" t="n">
        <v>0.51</v>
      </c>
      <c r="V10" t="n">
        <v>0.9</v>
      </c>
      <c r="W10" t="n">
        <v>0.27</v>
      </c>
      <c r="X10" t="n">
        <v>1.79</v>
      </c>
      <c r="Y10" t="n">
        <v>1</v>
      </c>
      <c r="Z10" t="n">
        <v>10</v>
      </c>
      <c r="AA10" t="n">
        <v>245.9221293327645</v>
      </c>
      <c r="AB10" t="n">
        <v>336.4815066715705</v>
      </c>
      <c r="AC10" t="n">
        <v>304.3681839296967</v>
      </c>
      <c r="AD10" t="n">
        <v>245922.1293327645</v>
      </c>
      <c r="AE10" t="n">
        <v>336481.5066715705</v>
      </c>
      <c r="AF10" t="n">
        <v>2.946378943893939e-06</v>
      </c>
      <c r="AG10" t="n">
        <v>8</v>
      </c>
      <c r="AH10" t="n">
        <v>304368.1839296967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4.1205</v>
      </c>
      <c r="E11" t="n">
        <v>24.27</v>
      </c>
      <c r="F11" t="n">
        <v>18.87</v>
      </c>
      <c r="G11" t="n">
        <v>19.19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261.68</v>
      </c>
      <c r="Q11" t="n">
        <v>2924.56</v>
      </c>
      <c r="R11" t="n">
        <v>112.19</v>
      </c>
      <c r="S11" t="n">
        <v>60.56</v>
      </c>
      <c r="T11" t="n">
        <v>25806.3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238.9579244576692</v>
      </c>
      <c r="AB11" t="n">
        <v>326.9527743224346</v>
      </c>
      <c r="AC11" t="n">
        <v>295.7488604222994</v>
      </c>
      <c r="AD11" t="n">
        <v>238957.9244576691</v>
      </c>
      <c r="AE11" t="n">
        <v>326952.7743224346</v>
      </c>
      <c r="AF11" t="n">
        <v>3.003749428055563e-06</v>
      </c>
      <c r="AG11" t="n">
        <v>8</v>
      </c>
      <c r="AH11" t="n">
        <v>295748.8604222994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4.2261</v>
      </c>
      <c r="E12" t="n">
        <v>23.66</v>
      </c>
      <c r="F12" t="n">
        <v>18.54</v>
      </c>
      <c r="G12" t="n">
        <v>20.99</v>
      </c>
      <c r="H12" t="n">
        <v>0.26</v>
      </c>
      <c r="I12" t="n">
        <v>53</v>
      </c>
      <c r="J12" t="n">
        <v>236.98</v>
      </c>
      <c r="K12" t="n">
        <v>57.72</v>
      </c>
      <c r="L12" t="n">
        <v>3.5</v>
      </c>
      <c r="M12" t="n">
        <v>51</v>
      </c>
      <c r="N12" t="n">
        <v>55.75</v>
      </c>
      <c r="O12" t="n">
        <v>29461.15</v>
      </c>
      <c r="P12" t="n">
        <v>253.19</v>
      </c>
      <c r="Q12" t="n">
        <v>2924.47</v>
      </c>
      <c r="R12" t="n">
        <v>101.44</v>
      </c>
      <c r="S12" t="n">
        <v>60.56</v>
      </c>
      <c r="T12" t="n">
        <v>20462.39</v>
      </c>
      <c r="U12" t="n">
        <v>0.6</v>
      </c>
      <c r="V12" t="n">
        <v>0.93</v>
      </c>
      <c r="W12" t="n">
        <v>0.24</v>
      </c>
      <c r="X12" t="n">
        <v>1.26</v>
      </c>
      <c r="Y12" t="n">
        <v>1</v>
      </c>
      <c r="Z12" t="n">
        <v>10</v>
      </c>
      <c r="AA12" t="n">
        <v>220.9872029864713</v>
      </c>
      <c r="AB12" t="n">
        <v>302.3644403932767</v>
      </c>
      <c r="AC12" t="n">
        <v>273.5072025733891</v>
      </c>
      <c r="AD12" t="n">
        <v>220987.2029864714</v>
      </c>
      <c r="AE12" t="n">
        <v>302364.4403932767</v>
      </c>
      <c r="AF12" t="n">
        <v>3.080729391555785e-06</v>
      </c>
      <c r="AG12" t="n">
        <v>7</v>
      </c>
      <c r="AH12" t="n">
        <v>273507.2025733891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4.1437</v>
      </c>
      <c r="E13" t="n">
        <v>24.13</v>
      </c>
      <c r="F13" t="n">
        <v>19.1</v>
      </c>
      <c r="G13" t="n">
        <v>22.47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259.72</v>
      </c>
      <c r="Q13" t="n">
        <v>2924.56</v>
      </c>
      <c r="R13" t="n">
        <v>122.3</v>
      </c>
      <c r="S13" t="n">
        <v>60.56</v>
      </c>
      <c r="T13" t="n">
        <v>30899.99</v>
      </c>
      <c r="U13" t="n">
        <v>0.5</v>
      </c>
      <c r="V13" t="n">
        <v>0.9</v>
      </c>
      <c r="W13" t="n">
        <v>0.22</v>
      </c>
      <c r="X13" t="n">
        <v>1.82</v>
      </c>
      <c r="Y13" t="n">
        <v>1</v>
      </c>
      <c r="Z13" t="n">
        <v>10</v>
      </c>
      <c r="AA13" t="n">
        <v>228.390338789869</v>
      </c>
      <c r="AB13" t="n">
        <v>312.4937374027814</v>
      </c>
      <c r="AC13" t="n">
        <v>282.6697736928675</v>
      </c>
      <c r="AD13" t="n">
        <v>228390.338789869</v>
      </c>
      <c r="AE13" t="n">
        <v>312493.7374027814</v>
      </c>
      <c r="AF13" t="n">
        <v>3.020661692763945e-06</v>
      </c>
      <c r="AG13" t="n">
        <v>7</v>
      </c>
      <c r="AH13" t="n">
        <v>282669.7736928675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4.2679</v>
      </c>
      <c r="E14" t="n">
        <v>23.43</v>
      </c>
      <c r="F14" t="n">
        <v>18.63</v>
      </c>
      <c r="G14" t="n">
        <v>24.29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248.93</v>
      </c>
      <c r="Q14" t="n">
        <v>2924.63</v>
      </c>
      <c r="R14" t="n">
        <v>104.82</v>
      </c>
      <c r="S14" t="n">
        <v>60.56</v>
      </c>
      <c r="T14" t="n">
        <v>22187.18</v>
      </c>
      <c r="U14" t="n">
        <v>0.58</v>
      </c>
      <c r="V14" t="n">
        <v>0.92</v>
      </c>
      <c r="W14" t="n">
        <v>0.24</v>
      </c>
      <c r="X14" t="n">
        <v>1.35</v>
      </c>
      <c r="Y14" t="n">
        <v>1</v>
      </c>
      <c r="Z14" t="n">
        <v>10</v>
      </c>
      <c r="AA14" t="n">
        <v>217.0839735508752</v>
      </c>
      <c r="AB14" t="n">
        <v>297.0238696811672</v>
      </c>
      <c r="AC14" t="n">
        <v>268.6763284345035</v>
      </c>
      <c r="AD14" t="n">
        <v>217083.9735508752</v>
      </c>
      <c r="AE14" t="n">
        <v>297023.8696811672</v>
      </c>
      <c r="AF14" t="n">
        <v>3.111200627107957e-06</v>
      </c>
      <c r="AG14" t="n">
        <v>7</v>
      </c>
      <c r="AH14" t="n">
        <v>268676.3284345035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4.3273</v>
      </c>
      <c r="E15" t="n">
        <v>23.11</v>
      </c>
      <c r="F15" t="n">
        <v>18.49</v>
      </c>
      <c r="G15" t="n">
        <v>26.41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243.19</v>
      </c>
      <c r="Q15" t="n">
        <v>2924.54</v>
      </c>
      <c r="R15" t="n">
        <v>100.05</v>
      </c>
      <c r="S15" t="n">
        <v>60.56</v>
      </c>
      <c r="T15" t="n">
        <v>19821.59</v>
      </c>
      <c r="U15" t="n">
        <v>0.61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211.6446362666706</v>
      </c>
      <c r="AB15" t="n">
        <v>289.5815284422973</v>
      </c>
      <c r="AC15" t="n">
        <v>261.9442737980773</v>
      </c>
      <c r="AD15" t="n">
        <v>211644.6362666706</v>
      </c>
      <c r="AE15" t="n">
        <v>289581.5284422972</v>
      </c>
      <c r="AF15" t="n">
        <v>3.154501856576832e-06</v>
      </c>
      <c r="AG15" t="n">
        <v>7</v>
      </c>
      <c r="AH15" t="n">
        <v>261944.2737980774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4.3728</v>
      </c>
      <c r="E16" t="n">
        <v>22.87</v>
      </c>
      <c r="F16" t="n">
        <v>18.38</v>
      </c>
      <c r="G16" t="n">
        <v>28.28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37</v>
      </c>
      <c r="N16" t="n">
        <v>56.49</v>
      </c>
      <c r="O16" t="n">
        <v>29675.01</v>
      </c>
      <c r="P16" t="n">
        <v>238.36</v>
      </c>
      <c r="Q16" t="n">
        <v>2924.51</v>
      </c>
      <c r="R16" t="n">
        <v>96.7</v>
      </c>
      <c r="S16" t="n">
        <v>60.56</v>
      </c>
      <c r="T16" t="n">
        <v>18161.43</v>
      </c>
      <c r="U16" t="n">
        <v>0.63</v>
      </c>
      <c r="V16" t="n">
        <v>0.9399999999999999</v>
      </c>
      <c r="W16" t="n">
        <v>0.23</v>
      </c>
      <c r="X16" t="n">
        <v>1.11</v>
      </c>
      <c r="Y16" t="n">
        <v>1</v>
      </c>
      <c r="Z16" t="n">
        <v>10</v>
      </c>
      <c r="AA16" t="n">
        <v>207.3364679003652</v>
      </c>
      <c r="AB16" t="n">
        <v>283.6869024205467</v>
      </c>
      <c r="AC16" t="n">
        <v>256.6122226106813</v>
      </c>
      <c r="AD16" t="n">
        <v>207336.4679003652</v>
      </c>
      <c r="AE16" t="n">
        <v>283686.9024205467</v>
      </c>
      <c r="AF16" t="n">
        <v>3.187670306759219e-06</v>
      </c>
      <c r="AG16" t="n">
        <v>7</v>
      </c>
      <c r="AH16" t="n">
        <v>256612.2226106813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4.4043</v>
      </c>
      <c r="E17" t="n">
        <v>22.71</v>
      </c>
      <c r="F17" t="n">
        <v>18.31</v>
      </c>
      <c r="G17" t="n">
        <v>29.69</v>
      </c>
      <c r="H17" t="n">
        <v>0.35</v>
      </c>
      <c r="I17" t="n">
        <v>37</v>
      </c>
      <c r="J17" t="n">
        <v>239.14</v>
      </c>
      <c r="K17" t="n">
        <v>57.72</v>
      </c>
      <c r="L17" t="n">
        <v>4.75</v>
      </c>
      <c r="M17" t="n">
        <v>35</v>
      </c>
      <c r="N17" t="n">
        <v>56.67</v>
      </c>
      <c r="O17" t="n">
        <v>29728.63</v>
      </c>
      <c r="P17" t="n">
        <v>234.61</v>
      </c>
      <c r="Q17" t="n">
        <v>2924.58</v>
      </c>
      <c r="R17" t="n">
        <v>94.27</v>
      </c>
      <c r="S17" t="n">
        <v>60.56</v>
      </c>
      <c r="T17" t="n">
        <v>16953.57</v>
      </c>
      <c r="U17" t="n">
        <v>0.64</v>
      </c>
      <c r="V17" t="n">
        <v>0.9399999999999999</v>
      </c>
      <c r="W17" t="n">
        <v>0.22</v>
      </c>
      <c r="X17" t="n">
        <v>1.03</v>
      </c>
      <c r="Y17" t="n">
        <v>1</v>
      </c>
      <c r="Z17" t="n">
        <v>10</v>
      </c>
      <c r="AA17" t="n">
        <v>204.1874537933813</v>
      </c>
      <c r="AB17" t="n">
        <v>279.3782823946759</v>
      </c>
      <c r="AC17" t="n">
        <v>252.714811232892</v>
      </c>
      <c r="AD17" t="n">
        <v>204187.4537933813</v>
      </c>
      <c r="AE17" t="n">
        <v>279378.2823946759</v>
      </c>
      <c r="AF17" t="n">
        <v>3.210633079962411e-06</v>
      </c>
      <c r="AG17" t="n">
        <v>7</v>
      </c>
      <c r="AH17" t="n">
        <v>252714.811232892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4.4503</v>
      </c>
      <c r="E18" t="n">
        <v>22.47</v>
      </c>
      <c r="F18" t="n">
        <v>18.21</v>
      </c>
      <c r="G18" t="n">
        <v>32.14</v>
      </c>
      <c r="H18" t="n">
        <v>0.37</v>
      </c>
      <c r="I18" t="n">
        <v>34</v>
      </c>
      <c r="J18" t="n">
        <v>239.58</v>
      </c>
      <c r="K18" t="n">
        <v>57.72</v>
      </c>
      <c r="L18" t="n">
        <v>5</v>
      </c>
      <c r="M18" t="n">
        <v>32</v>
      </c>
      <c r="N18" t="n">
        <v>56.86</v>
      </c>
      <c r="O18" t="n">
        <v>29782.33</v>
      </c>
      <c r="P18" t="n">
        <v>229.39</v>
      </c>
      <c r="Q18" t="n">
        <v>2924.55</v>
      </c>
      <c r="R18" t="n">
        <v>91.03</v>
      </c>
      <c r="S18" t="n">
        <v>60.56</v>
      </c>
      <c r="T18" t="n">
        <v>15349.31</v>
      </c>
      <c r="U18" t="n">
        <v>0.67</v>
      </c>
      <c r="V18" t="n">
        <v>0.9399999999999999</v>
      </c>
      <c r="W18" t="n">
        <v>0.22</v>
      </c>
      <c r="X18" t="n">
        <v>0.9399999999999999</v>
      </c>
      <c r="Y18" t="n">
        <v>1</v>
      </c>
      <c r="Z18" t="n">
        <v>10</v>
      </c>
      <c r="AA18" t="n">
        <v>199.8098042677625</v>
      </c>
      <c r="AB18" t="n">
        <v>273.3885891854605</v>
      </c>
      <c r="AC18" t="n">
        <v>247.2967659369751</v>
      </c>
      <c r="AD18" t="n">
        <v>199809.8042677625</v>
      </c>
      <c r="AE18" t="n">
        <v>273388.5891854605</v>
      </c>
      <c r="AF18" t="n">
        <v>3.244166018608342e-06</v>
      </c>
      <c r="AG18" t="n">
        <v>7</v>
      </c>
      <c r="AH18" t="n">
        <v>247296.7659369751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4.4809</v>
      </c>
      <c r="E19" t="n">
        <v>22.32</v>
      </c>
      <c r="F19" t="n">
        <v>18.15</v>
      </c>
      <c r="G19" t="n">
        <v>34.03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30</v>
      </c>
      <c r="N19" t="n">
        <v>57.04</v>
      </c>
      <c r="O19" t="n">
        <v>29836.09</v>
      </c>
      <c r="P19" t="n">
        <v>224.38</v>
      </c>
      <c r="Q19" t="n">
        <v>2924.58</v>
      </c>
      <c r="R19" t="n">
        <v>89.06</v>
      </c>
      <c r="S19" t="n">
        <v>60.56</v>
      </c>
      <c r="T19" t="n">
        <v>14376.13</v>
      </c>
      <c r="U19" t="n">
        <v>0.68</v>
      </c>
      <c r="V19" t="n">
        <v>0.95</v>
      </c>
      <c r="W19" t="n">
        <v>0.21</v>
      </c>
      <c r="X19" t="n">
        <v>0.87</v>
      </c>
      <c r="Y19" t="n">
        <v>1</v>
      </c>
      <c r="Z19" t="n">
        <v>10</v>
      </c>
      <c r="AA19" t="n">
        <v>196.1222156589502</v>
      </c>
      <c r="AB19" t="n">
        <v>268.3430677659584</v>
      </c>
      <c r="AC19" t="n">
        <v>242.7327820003148</v>
      </c>
      <c r="AD19" t="n">
        <v>196122.2156589502</v>
      </c>
      <c r="AE19" t="n">
        <v>268343.0677659584</v>
      </c>
      <c r="AF19" t="n">
        <v>3.266472712577156e-06</v>
      </c>
      <c r="AG19" t="n">
        <v>7</v>
      </c>
      <c r="AH19" t="n">
        <v>242732.7820003148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4.5144</v>
      </c>
      <c r="E20" t="n">
        <v>22.15</v>
      </c>
      <c r="F20" t="n">
        <v>18.08</v>
      </c>
      <c r="G20" t="n">
        <v>36.15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219.97</v>
      </c>
      <c r="Q20" t="n">
        <v>2924.52</v>
      </c>
      <c r="R20" t="n">
        <v>86.48</v>
      </c>
      <c r="S20" t="n">
        <v>60.56</v>
      </c>
      <c r="T20" t="n">
        <v>13097.33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192.715260858178</v>
      </c>
      <c r="AB20" t="n">
        <v>263.6815219033064</v>
      </c>
      <c r="AC20" t="n">
        <v>238.5161275322721</v>
      </c>
      <c r="AD20" t="n">
        <v>192715.260858178</v>
      </c>
      <c r="AE20" t="n">
        <v>263681.5219033064</v>
      </c>
      <c r="AF20" t="n">
        <v>3.290893439634518e-06</v>
      </c>
      <c r="AG20" t="n">
        <v>7</v>
      </c>
      <c r="AH20" t="n">
        <v>238516.1275322721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4.552</v>
      </c>
      <c r="E21" t="n">
        <v>21.97</v>
      </c>
      <c r="F21" t="n">
        <v>17.98</v>
      </c>
      <c r="G21" t="n">
        <v>38.54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214.2</v>
      </c>
      <c r="Q21" t="n">
        <v>2924.53</v>
      </c>
      <c r="R21" t="n">
        <v>83.28</v>
      </c>
      <c r="S21" t="n">
        <v>60.56</v>
      </c>
      <c r="T21" t="n">
        <v>11507.08</v>
      </c>
      <c r="U21" t="n">
        <v>0.73</v>
      </c>
      <c r="V21" t="n">
        <v>0.96</v>
      </c>
      <c r="W21" t="n">
        <v>0.21</v>
      </c>
      <c r="X21" t="n">
        <v>0.71</v>
      </c>
      <c r="Y21" t="n">
        <v>1</v>
      </c>
      <c r="Z21" t="n">
        <v>10</v>
      </c>
      <c r="AA21" t="n">
        <v>188.5001886522021</v>
      </c>
      <c r="AB21" t="n">
        <v>257.9142741552313</v>
      </c>
      <c r="AC21" t="n">
        <v>233.2992978148885</v>
      </c>
      <c r="AD21" t="n">
        <v>188500.1886522021</v>
      </c>
      <c r="AE21" t="n">
        <v>257914.2741552313</v>
      </c>
      <c r="AF21" t="n">
        <v>3.318302972092931e-06</v>
      </c>
      <c r="AG21" t="n">
        <v>7</v>
      </c>
      <c r="AH21" t="n">
        <v>233299.2978148885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4.5774</v>
      </c>
      <c r="E22" t="n">
        <v>21.85</v>
      </c>
      <c r="F22" t="n">
        <v>17.91</v>
      </c>
      <c r="G22" t="n">
        <v>39.79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208.41</v>
      </c>
      <c r="Q22" t="n">
        <v>2924.53</v>
      </c>
      <c r="R22" t="n">
        <v>80.56999999999999</v>
      </c>
      <c r="S22" t="n">
        <v>60.56</v>
      </c>
      <c r="T22" t="n">
        <v>10157.42</v>
      </c>
      <c r="U22" t="n">
        <v>0.75</v>
      </c>
      <c r="V22" t="n">
        <v>0.96</v>
      </c>
      <c r="W22" t="n">
        <v>0.21</v>
      </c>
      <c r="X22" t="n">
        <v>0.63</v>
      </c>
      <c r="Y22" t="n">
        <v>1</v>
      </c>
      <c r="Z22" t="n">
        <v>10</v>
      </c>
      <c r="AA22" t="n">
        <v>184.6904479650674</v>
      </c>
      <c r="AB22" t="n">
        <v>252.7016188731992</v>
      </c>
      <c r="AC22" t="n">
        <v>228.5841310369642</v>
      </c>
      <c r="AD22" t="n">
        <v>184690.4479650674</v>
      </c>
      <c r="AE22" t="n">
        <v>252701.6188731992</v>
      </c>
      <c r="AF22" t="n">
        <v>3.336818986040902e-06</v>
      </c>
      <c r="AG22" t="n">
        <v>7</v>
      </c>
      <c r="AH22" t="n">
        <v>228584.1310369642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4.5579</v>
      </c>
      <c r="E23" t="n">
        <v>21.94</v>
      </c>
      <c r="F23" t="n">
        <v>18.05</v>
      </c>
      <c r="G23" t="n">
        <v>41.65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6</v>
      </c>
      <c r="N23" t="n">
        <v>57.79</v>
      </c>
      <c r="O23" t="n">
        <v>30051.93</v>
      </c>
      <c r="P23" t="n">
        <v>209.53</v>
      </c>
      <c r="Q23" t="n">
        <v>2924.49</v>
      </c>
      <c r="R23" t="n">
        <v>85.06</v>
      </c>
      <c r="S23" t="n">
        <v>60.56</v>
      </c>
      <c r="T23" t="n">
        <v>12405.32</v>
      </c>
      <c r="U23" t="n">
        <v>0.71</v>
      </c>
      <c r="V23" t="n">
        <v>0.95</v>
      </c>
      <c r="W23" t="n">
        <v>0.23</v>
      </c>
      <c r="X23" t="n">
        <v>0.77</v>
      </c>
      <c r="Y23" t="n">
        <v>1</v>
      </c>
      <c r="Z23" t="n">
        <v>10</v>
      </c>
      <c r="AA23" t="n">
        <v>185.9074438969076</v>
      </c>
      <c r="AB23" t="n">
        <v>254.3667663972133</v>
      </c>
      <c r="AC23" t="n">
        <v>230.0903592183362</v>
      </c>
      <c r="AD23" t="n">
        <v>185907.4438969076</v>
      </c>
      <c r="AE23" t="n">
        <v>254366.7663972133</v>
      </c>
      <c r="AF23" t="n">
        <v>3.322603935962735e-06</v>
      </c>
      <c r="AG23" t="n">
        <v>7</v>
      </c>
      <c r="AH23" t="n">
        <v>230090.3592183362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4.5727</v>
      </c>
      <c r="E24" t="n">
        <v>21.87</v>
      </c>
      <c r="F24" t="n">
        <v>17.98</v>
      </c>
      <c r="G24" t="n">
        <v>41.48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208.74</v>
      </c>
      <c r="Q24" t="n">
        <v>2924.48</v>
      </c>
      <c r="R24" t="n">
        <v>82.51000000000001</v>
      </c>
      <c r="S24" t="n">
        <v>60.56</v>
      </c>
      <c r="T24" t="n">
        <v>11127.84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185.0399076455558</v>
      </c>
      <c r="AB24" t="n">
        <v>253.1797650251163</v>
      </c>
      <c r="AC24" t="n">
        <v>229.0166435912249</v>
      </c>
      <c r="AD24" t="n">
        <v>185039.9076455558</v>
      </c>
      <c r="AE24" t="n">
        <v>253179.7650251163</v>
      </c>
      <c r="AF24" t="n">
        <v>3.3333927944836e-06</v>
      </c>
      <c r="AG24" t="n">
        <v>7</v>
      </c>
      <c r="AH24" t="n">
        <v>229016.6435912249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1.9801</v>
      </c>
      <c r="E2" t="n">
        <v>50.5</v>
      </c>
      <c r="F2" t="n">
        <v>28.21</v>
      </c>
      <c r="G2" t="n">
        <v>4.71</v>
      </c>
      <c r="H2" t="n">
        <v>0.06</v>
      </c>
      <c r="I2" t="n">
        <v>359</v>
      </c>
      <c r="J2" t="n">
        <v>285.18</v>
      </c>
      <c r="K2" t="n">
        <v>61.2</v>
      </c>
      <c r="L2" t="n">
        <v>1</v>
      </c>
      <c r="M2" t="n">
        <v>357</v>
      </c>
      <c r="N2" t="n">
        <v>77.98</v>
      </c>
      <c r="O2" t="n">
        <v>35406.83</v>
      </c>
      <c r="P2" t="n">
        <v>493.13</v>
      </c>
      <c r="Q2" t="n">
        <v>2926.19</v>
      </c>
      <c r="R2" t="n">
        <v>418.55</v>
      </c>
      <c r="S2" t="n">
        <v>60.56</v>
      </c>
      <c r="T2" t="n">
        <v>177482.73</v>
      </c>
      <c r="U2" t="n">
        <v>0.14</v>
      </c>
      <c r="V2" t="n">
        <v>0.61</v>
      </c>
      <c r="W2" t="n">
        <v>0.74</v>
      </c>
      <c r="X2" t="n">
        <v>10.92</v>
      </c>
      <c r="Y2" t="n">
        <v>1</v>
      </c>
      <c r="Z2" t="n">
        <v>10</v>
      </c>
      <c r="AA2" t="n">
        <v>784.4563907015106</v>
      </c>
      <c r="AB2" t="n">
        <v>1073.327841531271</v>
      </c>
      <c r="AC2" t="n">
        <v>970.8909387606128</v>
      </c>
      <c r="AD2" t="n">
        <v>784456.3907015106</v>
      </c>
      <c r="AE2" t="n">
        <v>1073327.841531271</v>
      </c>
      <c r="AF2" t="n">
        <v>1.426525864535707e-06</v>
      </c>
      <c r="AG2" t="n">
        <v>15</v>
      </c>
      <c r="AH2" t="n">
        <v>970890.9387606129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2.436</v>
      </c>
      <c r="E3" t="n">
        <v>41.05</v>
      </c>
      <c r="F3" t="n">
        <v>24.68</v>
      </c>
      <c r="G3" t="n">
        <v>5.95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428.54</v>
      </c>
      <c r="Q3" t="n">
        <v>2925.35</v>
      </c>
      <c r="R3" t="n">
        <v>302.71</v>
      </c>
      <c r="S3" t="n">
        <v>60.56</v>
      </c>
      <c r="T3" t="n">
        <v>120114.2</v>
      </c>
      <c r="U3" t="n">
        <v>0.2</v>
      </c>
      <c r="V3" t="n">
        <v>0.7</v>
      </c>
      <c r="W3" t="n">
        <v>0.57</v>
      </c>
      <c r="X3" t="n">
        <v>7.4</v>
      </c>
      <c r="Y3" t="n">
        <v>1</v>
      </c>
      <c r="Z3" t="n">
        <v>10</v>
      </c>
      <c r="AA3" t="n">
        <v>567.1036774511377</v>
      </c>
      <c r="AB3" t="n">
        <v>775.9362703371548</v>
      </c>
      <c r="AC3" t="n">
        <v>701.8820017295714</v>
      </c>
      <c r="AD3" t="n">
        <v>567103.6774511377</v>
      </c>
      <c r="AE3" t="n">
        <v>775936.2703371549</v>
      </c>
      <c r="AF3" t="n">
        <v>1.75497045907226e-06</v>
      </c>
      <c r="AG3" t="n">
        <v>12</v>
      </c>
      <c r="AH3" t="n">
        <v>701882.0017295714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2.7683</v>
      </c>
      <c r="E4" t="n">
        <v>36.12</v>
      </c>
      <c r="F4" t="n">
        <v>22.88</v>
      </c>
      <c r="G4" t="n">
        <v>7.19</v>
      </c>
      <c r="H4" t="n">
        <v>0.09</v>
      </c>
      <c r="I4" t="n">
        <v>191</v>
      </c>
      <c r="J4" t="n">
        <v>286.19</v>
      </c>
      <c r="K4" t="n">
        <v>61.2</v>
      </c>
      <c r="L4" t="n">
        <v>1.5</v>
      </c>
      <c r="M4" t="n">
        <v>189</v>
      </c>
      <c r="N4" t="n">
        <v>78.48999999999999</v>
      </c>
      <c r="O4" t="n">
        <v>35530.47</v>
      </c>
      <c r="P4" t="n">
        <v>394.59</v>
      </c>
      <c r="Q4" t="n">
        <v>2925.05</v>
      </c>
      <c r="R4" t="n">
        <v>243.56</v>
      </c>
      <c r="S4" t="n">
        <v>60.56</v>
      </c>
      <c r="T4" t="n">
        <v>90827.73</v>
      </c>
      <c r="U4" t="n">
        <v>0.25</v>
      </c>
      <c r="V4" t="n">
        <v>0.75</v>
      </c>
      <c r="W4" t="n">
        <v>0.47</v>
      </c>
      <c r="X4" t="n">
        <v>5.6</v>
      </c>
      <c r="Y4" t="n">
        <v>1</v>
      </c>
      <c r="Z4" t="n">
        <v>10</v>
      </c>
      <c r="AA4" t="n">
        <v>471.1651105441459</v>
      </c>
      <c r="AB4" t="n">
        <v>644.6688905841525</v>
      </c>
      <c r="AC4" t="n">
        <v>583.1425964652707</v>
      </c>
      <c r="AD4" t="n">
        <v>471165.1105441459</v>
      </c>
      <c r="AE4" t="n">
        <v>644668.8905841524</v>
      </c>
      <c r="AF4" t="n">
        <v>1.994369754453915e-06</v>
      </c>
      <c r="AG4" t="n">
        <v>11</v>
      </c>
      <c r="AH4" t="n">
        <v>583142.5964652707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3.0203</v>
      </c>
      <c r="E5" t="n">
        <v>33.11</v>
      </c>
      <c r="F5" t="n">
        <v>21.81</v>
      </c>
      <c r="G5" t="n">
        <v>8.44</v>
      </c>
      <c r="H5" t="n">
        <v>0.11</v>
      </c>
      <c r="I5" t="n">
        <v>155</v>
      </c>
      <c r="J5" t="n">
        <v>286.69</v>
      </c>
      <c r="K5" t="n">
        <v>61.2</v>
      </c>
      <c r="L5" t="n">
        <v>1.75</v>
      </c>
      <c r="M5" t="n">
        <v>153</v>
      </c>
      <c r="N5" t="n">
        <v>78.73999999999999</v>
      </c>
      <c r="O5" t="n">
        <v>35592.57</v>
      </c>
      <c r="P5" t="n">
        <v>373.62</v>
      </c>
      <c r="Q5" t="n">
        <v>2925.01</v>
      </c>
      <c r="R5" t="n">
        <v>208.55</v>
      </c>
      <c r="S5" t="n">
        <v>60.56</v>
      </c>
      <c r="T5" t="n">
        <v>73505.3</v>
      </c>
      <c r="U5" t="n">
        <v>0.29</v>
      </c>
      <c r="V5" t="n">
        <v>0.79</v>
      </c>
      <c r="W5" t="n">
        <v>0.41</v>
      </c>
      <c r="X5" t="n">
        <v>4.53</v>
      </c>
      <c r="Y5" t="n">
        <v>1</v>
      </c>
      <c r="Z5" t="n">
        <v>10</v>
      </c>
      <c r="AA5" t="n">
        <v>413.2405681495578</v>
      </c>
      <c r="AB5" t="n">
        <v>565.4139762294211</v>
      </c>
      <c r="AC5" t="n">
        <v>511.4516599015841</v>
      </c>
      <c r="AD5" t="n">
        <v>413240.5681495578</v>
      </c>
      <c r="AE5" t="n">
        <v>565413.9762294211</v>
      </c>
      <c r="AF5" t="n">
        <v>2.175918422633804e-06</v>
      </c>
      <c r="AG5" t="n">
        <v>10</v>
      </c>
      <c r="AH5" t="n">
        <v>511451.6599015841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3.2281</v>
      </c>
      <c r="E6" t="n">
        <v>30.98</v>
      </c>
      <c r="F6" t="n">
        <v>21.02</v>
      </c>
      <c r="G6" t="n">
        <v>9.699999999999999</v>
      </c>
      <c r="H6" t="n">
        <v>0.12</v>
      </c>
      <c r="I6" t="n">
        <v>130</v>
      </c>
      <c r="J6" t="n">
        <v>287.19</v>
      </c>
      <c r="K6" t="n">
        <v>61.2</v>
      </c>
      <c r="L6" t="n">
        <v>2</v>
      </c>
      <c r="M6" t="n">
        <v>128</v>
      </c>
      <c r="N6" t="n">
        <v>78.98999999999999</v>
      </c>
      <c r="O6" t="n">
        <v>35654.65</v>
      </c>
      <c r="P6" t="n">
        <v>357.7</v>
      </c>
      <c r="Q6" t="n">
        <v>2924.85</v>
      </c>
      <c r="R6" t="n">
        <v>182.84</v>
      </c>
      <c r="S6" t="n">
        <v>60.56</v>
      </c>
      <c r="T6" t="n">
        <v>60773.89</v>
      </c>
      <c r="U6" t="n">
        <v>0.33</v>
      </c>
      <c r="V6" t="n">
        <v>0.82</v>
      </c>
      <c r="W6" t="n">
        <v>0.37</v>
      </c>
      <c r="X6" t="n">
        <v>3.74</v>
      </c>
      <c r="Y6" t="n">
        <v>1</v>
      </c>
      <c r="Z6" t="n">
        <v>10</v>
      </c>
      <c r="AA6" t="n">
        <v>370.8375564133573</v>
      </c>
      <c r="AB6" t="n">
        <v>507.3963048831007</v>
      </c>
      <c r="AC6" t="n">
        <v>458.9711136802433</v>
      </c>
      <c r="AD6" t="n">
        <v>370837.5564133573</v>
      </c>
      <c r="AE6" t="n">
        <v>507396.3048831007</v>
      </c>
      <c r="AF6" t="n">
        <v>2.325624030759919e-06</v>
      </c>
      <c r="AG6" t="n">
        <v>9</v>
      </c>
      <c r="AH6" t="n">
        <v>458971.1136802433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3.3937</v>
      </c>
      <c r="E7" t="n">
        <v>29.47</v>
      </c>
      <c r="F7" t="n">
        <v>20.48</v>
      </c>
      <c r="G7" t="n">
        <v>10.97</v>
      </c>
      <c r="H7" t="n">
        <v>0.14</v>
      </c>
      <c r="I7" t="n">
        <v>112</v>
      </c>
      <c r="J7" t="n">
        <v>287.7</v>
      </c>
      <c r="K7" t="n">
        <v>61.2</v>
      </c>
      <c r="L7" t="n">
        <v>2.25</v>
      </c>
      <c r="M7" t="n">
        <v>110</v>
      </c>
      <c r="N7" t="n">
        <v>79.25</v>
      </c>
      <c r="O7" t="n">
        <v>35716.83</v>
      </c>
      <c r="P7" t="n">
        <v>346.06</v>
      </c>
      <c r="Q7" t="n">
        <v>2924.65</v>
      </c>
      <c r="R7" t="n">
        <v>165.09</v>
      </c>
      <c r="S7" t="n">
        <v>60.56</v>
      </c>
      <c r="T7" t="n">
        <v>51991.21</v>
      </c>
      <c r="U7" t="n">
        <v>0.37</v>
      </c>
      <c r="V7" t="n">
        <v>0.84</v>
      </c>
      <c r="W7" t="n">
        <v>0.34</v>
      </c>
      <c r="X7" t="n">
        <v>3.2</v>
      </c>
      <c r="Y7" t="n">
        <v>1</v>
      </c>
      <c r="Z7" t="n">
        <v>10</v>
      </c>
      <c r="AA7" t="n">
        <v>347.8206468791118</v>
      </c>
      <c r="AB7" t="n">
        <v>475.9035538239629</v>
      </c>
      <c r="AC7" t="n">
        <v>430.4839865818359</v>
      </c>
      <c r="AD7" t="n">
        <v>347820.6468791118</v>
      </c>
      <c r="AE7" t="n">
        <v>475903.5538239629</v>
      </c>
      <c r="AF7" t="n">
        <v>2.444927441278132e-06</v>
      </c>
      <c r="AG7" t="n">
        <v>9</v>
      </c>
      <c r="AH7" t="n">
        <v>430483.986581836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3.5342</v>
      </c>
      <c r="E8" t="n">
        <v>28.29</v>
      </c>
      <c r="F8" t="n">
        <v>20.06</v>
      </c>
      <c r="G8" t="n">
        <v>12.28</v>
      </c>
      <c r="H8" t="n">
        <v>0.15</v>
      </c>
      <c r="I8" t="n">
        <v>98</v>
      </c>
      <c r="J8" t="n">
        <v>288.2</v>
      </c>
      <c r="K8" t="n">
        <v>61.2</v>
      </c>
      <c r="L8" t="n">
        <v>2.5</v>
      </c>
      <c r="M8" t="n">
        <v>96</v>
      </c>
      <c r="N8" t="n">
        <v>79.5</v>
      </c>
      <c r="O8" t="n">
        <v>35779.11</v>
      </c>
      <c r="P8" t="n">
        <v>336.83</v>
      </c>
      <c r="Q8" t="n">
        <v>2924.84</v>
      </c>
      <c r="R8" t="n">
        <v>151.48</v>
      </c>
      <c r="S8" t="n">
        <v>60.56</v>
      </c>
      <c r="T8" t="n">
        <v>45255</v>
      </c>
      <c r="U8" t="n">
        <v>0.4</v>
      </c>
      <c r="V8" t="n">
        <v>0.86</v>
      </c>
      <c r="W8" t="n">
        <v>0.32</v>
      </c>
      <c r="X8" t="n">
        <v>2.78</v>
      </c>
      <c r="Y8" t="n">
        <v>1</v>
      </c>
      <c r="Z8" t="n">
        <v>10</v>
      </c>
      <c r="AA8" t="n">
        <v>330.4628791769561</v>
      </c>
      <c r="AB8" t="n">
        <v>452.1538902832079</v>
      </c>
      <c r="AC8" t="n">
        <v>409.0009575965485</v>
      </c>
      <c r="AD8" t="n">
        <v>330462.8791769561</v>
      </c>
      <c r="AE8" t="n">
        <v>452153.8902832079</v>
      </c>
      <c r="AF8" t="n">
        <v>2.546148028100649e-06</v>
      </c>
      <c r="AG8" t="n">
        <v>9</v>
      </c>
      <c r="AH8" t="n">
        <v>409000.9575965485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3.652</v>
      </c>
      <c r="E9" t="n">
        <v>27.38</v>
      </c>
      <c r="F9" t="n">
        <v>19.75</v>
      </c>
      <c r="G9" t="n">
        <v>13.62</v>
      </c>
      <c r="H9" t="n">
        <v>0.17</v>
      </c>
      <c r="I9" t="n">
        <v>87</v>
      </c>
      <c r="J9" t="n">
        <v>288.71</v>
      </c>
      <c r="K9" t="n">
        <v>61.2</v>
      </c>
      <c r="L9" t="n">
        <v>2.75</v>
      </c>
      <c r="M9" t="n">
        <v>85</v>
      </c>
      <c r="N9" t="n">
        <v>79.76000000000001</v>
      </c>
      <c r="O9" t="n">
        <v>35841.5</v>
      </c>
      <c r="P9" t="n">
        <v>329.1</v>
      </c>
      <c r="Q9" t="n">
        <v>2924.96</v>
      </c>
      <c r="R9" t="n">
        <v>140.95</v>
      </c>
      <c r="S9" t="n">
        <v>60.56</v>
      </c>
      <c r="T9" t="n">
        <v>40043.37</v>
      </c>
      <c r="U9" t="n">
        <v>0.43</v>
      </c>
      <c r="V9" t="n">
        <v>0.87</v>
      </c>
      <c r="W9" t="n">
        <v>0.3</v>
      </c>
      <c r="X9" t="n">
        <v>2.47</v>
      </c>
      <c r="Y9" t="n">
        <v>1</v>
      </c>
      <c r="Z9" t="n">
        <v>10</v>
      </c>
      <c r="AA9" t="n">
        <v>308.2147912647951</v>
      </c>
      <c r="AB9" t="n">
        <v>421.7130748854226</v>
      </c>
      <c r="AC9" t="n">
        <v>381.4653708963751</v>
      </c>
      <c r="AD9" t="n">
        <v>308214.7912647951</v>
      </c>
      <c r="AE9" t="n">
        <v>421713.0748854226</v>
      </c>
      <c r="AF9" t="n">
        <v>2.631014826162518e-06</v>
      </c>
      <c r="AG9" t="n">
        <v>8</v>
      </c>
      <c r="AH9" t="n">
        <v>381465.3708963751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3.7418</v>
      </c>
      <c r="E10" t="n">
        <v>26.72</v>
      </c>
      <c r="F10" t="n">
        <v>19.52</v>
      </c>
      <c r="G10" t="n">
        <v>14.82</v>
      </c>
      <c r="H10" t="n">
        <v>0.18</v>
      </c>
      <c r="I10" t="n">
        <v>79</v>
      </c>
      <c r="J10" t="n">
        <v>289.21</v>
      </c>
      <c r="K10" t="n">
        <v>61.2</v>
      </c>
      <c r="L10" t="n">
        <v>3</v>
      </c>
      <c r="M10" t="n">
        <v>77</v>
      </c>
      <c r="N10" t="n">
        <v>80.02</v>
      </c>
      <c r="O10" t="n">
        <v>35903.99</v>
      </c>
      <c r="P10" t="n">
        <v>322.91</v>
      </c>
      <c r="Q10" t="n">
        <v>2924.85</v>
      </c>
      <c r="R10" t="n">
        <v>133.72</v>
      </c>
      <c r="S10" t="n">
        <v>60.56</v>
      </c>
      <c r="T10" t="n">
        <v>36468.98</v>
      </c>
      <c r="U10" t="n">
        <v>0.45</v>
      </c>
      <c r="V10" t="n">
        <v>0.88</v>
      </c>
      <c r="W10" t="n">
        <v>0.29</v>
      </c>
      <c r="X10" t="n">
        <v>2.24</v>
      </c>
      <c r="Y10" t="n">
        <v>1</v>
      </c>
      <c r="Z10" t="n">
        <v>10</v>
      </c>
      <c r="AA10" t="n">
        <v>298.3237200807304</v>
      </c>
      <c r="AB10" t="n">
        <v>408.1796749281216</v>
      </c>
      <c r="AC10" t="n">
        <v>369.2235796367527</v>
      </c>
      <c r="AD10" t="n">
        <v>298323.7200807304</v>
      </c>
      <c r="AE10" t="n">
        <v>408179.6749281216</v>
      </c>
      <c r="AF10" t="n">
        <v>2.695709549982177e-06</v>
      </c>
      <c r="AG10" t="n">
        <v>8</v>
      </c>
      <c r="AH10" t="n">
        <v>369223.5796367527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3.8405</v>
      </c>
      <c r="E11" t="n">
        <v>26.04</v>
      </c>
      <c r="F11" t="n">
        <v>19.26</v>
      </c>
      <c r="G11" t="n">
        <v>16.28</v>
      </c>
      <c r="H11" t="n">
        <v>0.2</v>
      </c>
      <c r="I11" t="n">
        <v>71</v>
      </c>
      <c r="J11" t="n">
        <v>289.72</v>
      </c>
      <c r="K11" t="n">
        <v>61.2</v>
      </c>
      <c r="L11" t="n">
        <v>3.25</v>
      </c>
      <c r="M11" t="n">
        <v>69</v>
      </c>
      <c r="N11" t="n">
        <v>80.27</v>
      </c>
      <c r="O11" t="n">
        <v>35966.59</v>
      </c>
      <c r="P11" t="n">
        <v>316.33</v>
      </c>
      <c r="Q11" t="n">
        <v>2924.68</v>
      </c>
      <c r="R11" t="n">
        <v>125.46</v>
      </c>
      <c r="S11" t="n">
        <v>60.56</v>
      </c>
      <c r="T11" t="n">
        <v>32378.79</v>
      </c>
      <c r="U11" t="n">
        <v>0.48</v>
      </c>
      <c r="V11" t="n">
        <v>0.89</v>
      </c>
      <c r="W11" t="n">
        <v>0.27</v>
      </c>
      <c r="X11" t="n">
        <v>1.98</v>
      </c>
      <c r="Y11" t="n">
        <v>1</v>
      </c>
      <c r="Z11" t="n">
        <v>10</v>
      </c>
      <c r="AA11" t="n">
        <v>288.1202230811899</v>
      </c>
      <c r="AB11" t="n">
        <v>394.2188001868324</v>
      </c>
      <c r="AC11" t="n">
        <v>356.5951111865614</v>
      </c>
      <c r="AD11" t="n">
        <v>288120.2230811899</v>
      </c>
      <c r="AE11" t="n">
        <v>394218.8001868324</v>
      </c>
      <c r="AF11" t="n">
        <v>2.766816111685966e-06</v>
      </c>
      <c r="AG11" t="n">
        <v>8</v>
      </c>
      <c r="AH11" t="n">
        <v>356595.1111865614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3.9167</v>
      </c>
      <c r="E12" t="n">
        <v>25.53</v>
      </c>
      <c r="F12" t="n">
        <v>19.08</v>
      </c>
      <c r="G12" t="n">
        <v>17.61</v>
      </c>
      <c r="H12" t="n">
        <v>0.21</v>
      </c>
      <c r="I12" t="n">
        <v>65</v>
      </c>
      <c r="J12" t="n">
        <v>290.23</v>
      </c>
      <c r="K12" t="n">
        <v>61.2</v>
      </c>
      <c r="L12" t="n">
        <v>3.5</v>
      </c>
      <c r="M12" t="n">
        <v>63</v>
      </c>
      <c r="N12" t="n">
        <v>80.53</v>
      </c>
      <c r="O12" t="n">
        <v>36029.29</v>
      </c>
      <c r="P12" t="n">
        <v>311.04</v>
      </c>
      <c r="Q12" t="n">
        <v>2924.6</v>
      </c>
      <c r="R12" t="n">
        <v>119.32</v>
      </c>
      <c r="S12" t="n">
        <v>60.56</v>
      </c>
      <c r="T12" t="n">
        <v>29339.83</v>
      </c>
      <c r="U12" t="n">
        <v>0.51</v>
      </c>
      <c r="V12" t="n">
        <v>0.9</v>
      </c>
      <c r="W12" t="n">
        <v>0.27</v>
      </c>
      <c r="X12" t="n">
        <v>1.8</v>
      </c>
      <c r="Y12" t="n">
        <v>1</v>
      </c>
      <c r="Z12" t="n">
        <v>10</v>
      </c>
      <c r="AA12" t="n">
        <v>280.4830808321917</v>
      </c>
      <c r="AB12" t="n">
        <v>383.7693252348162</v>
      </c>
      <c r="AC12" t="n">
        <v>347.1429194580355</v>
      </c>
      <c r="AD12" t="n">
        <v>280483.0808321917</v>
      </c>
      <c r="AE12" t="n">
        <v>383769.3252348162</v>
      </c>
      <c r="AF12" t="n">
        <v>2.821712970873695e-06</v>
      </c>
      <c r="AG12" t="n">
        <v>8</v>
      </c>
      <c r="AH12" t="n">
        <v>347142.9194580355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3.986</v>
      </c>
      <c r="E13" t="n">
        <v>25.09</v>
      </c>
      <c r="F13" t="n">
        <v>18.91</v>
      </c>
      <c r="G13" t="n">
        <v>18.91</v>
      </c>
      <c r="H13" t="n">
        <v>0.23</v>
      </c>
      <c r="I13" t="n">
        <v>60</v>
      </c>
      <c r="J13" t="n">
        <v>290.74</v>
      </c>
      <c r="K13" t="n">
        <v>61.2</v>
      </c>
      <c r="L13" t="n">
        <v>3.75</v>
      </c>
      <c r="M13" t="n">
        <v>58</v>
      </c>
      <c r="N13" t="n">
        <v>80.79000000000001</v>
      </c>
      <c r="O13" t="n">
        <v>36092.1</v>
      </c>
      <c r="P13" t="n">
        <v>305.71</v>
      </c>
      <c r="Q13" t="n">
        <v>2924.76</v>
      </c>
      <c r="R13" t="n">
        <v>113.38</v>
      </c>
      <c r="S13" t="n">
        <v>60.56</v>
      </c>
      <c r="T13" t="n">
        <v>26395.25</v>
      </c>
      <c r="U13" t="n">
        <v>0.53</v>
      </c>
      <c r="V13" t="n">
        <v>0.91</v>
      </c>
      <c r="W13" t="n">
        <v>0.26</v>
      </c>
      <c r="X13" t="n">
        <v>1.63</v>
      </c>
      <c r="Y13" t="n">
        <v>1</v>
      </c>
      <c r="Z13" t="n">
        <v>10</v>
      </c>
      <c r="AA13" t="n">
        <v>273.4706459389693</v>
      </c>
      <c r="AB13" t="n">
        <v>374.1746024471158</v>
      </c>
      <c r="AC13" t="n">
        <v>338.4639035469151</v>
      </c>
      <c r="AD13" t="n">
        <v>273470.6459389693</v>
      </c>
      <c r="AE13" t="n">
        <v>374174.6024471158</v>
      </c>
      <c r="AF13" t="n">
        <v>2.871638854623165e-06</v>
      </c>
      <c r="AG13" t="n">
        <v>8</v>
      </c>
      <c r="AH13" t="n">
        <v>338463.9035469151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4.082</v>
      </c>
      <c r="E14" t="n">
        <v>24.5</v>
      </c>
      <c r="F14" t="n">
        <v>18.59</v>
      </c>
      <c r="G14" t="n">
        <v>20.27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297.68</v>
      </c>
      <c r="Q14" t="n">
        <v>2924.6</v>
      </c>
      <c r="R14" t="n">
        <v>102.49</v>
      </c>
      <c r="S14" t="n">
        <v>60.56</v>
      </c>
      <c r="T14" t="n">
        <v>20973.18</v>
      </c>
      <c r="U14" t="n">
        <v>0.59</v>
      </c>
      <c r="V14" t="n">
        <v>0.93</v>
      </c>
      <c r="W14" t="n">
        <v>0.25</v>
      </c>
      <c r="X14" t="n">
        <v>1.31</v>
      </c>
      <c r="Y14" t="n">
        <v>1</v>
      </c>
      <c r="Z14" t="n">
        <v>10</v>
      </c>
      <c r="AA14" t="n">
        <v>263.6954459363122</v>
      </c>
      <c r="AB14" t="n">
        <v>360.7997425520924</v>
      </c>
      <c r="AC14" t="n">
        <v>326.365521508539</v>
      </c>
      <c r="AD14" t="n">
        <v>263695.4459363122</v>
      </c>
      <c r="AE14" t="n">
        <v>360799.7425520924</v>
      </c>
      <c r="AF14" t="n">
        <v>2.940800252025027e-06</v>
      </c>
      <c r="AG14" t="n">
        <v>8</v>
      </c>
      <c r="AH14" t="n">
        <v>326365.521508539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4.0936</v>
      </c>
      <c r="E15" t="n">
        <v>24.43</v>
      </c>
      <c r="F15" t="n">
        <v>18.68</v>
      </c>
      <c r="G15" t="n">
        <v>21.55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297.19</v>
      </c>
      <c r="Q15" t="n">
        <v>2924.51</v>
      </c>
      <c r="R15" t="n">
        <v>107.12</v>
      </c>
      <c r="S15" t="n">
        <v>60.56</v>
      </c>
      <c r="T15" t="n">
        <v>23304.31</v>
      </c>
      <c r="U15" t="n">
        <v>0.57</v>
      </c>
      <c r="V15" t="n">
        <v>0.92</v>
      </c>
      <c r="W15" t="n">
        <v>0.22</v>
      </c>
      <c r="X15" t="n">
        <v>1.4</v>
      </c>
      <c r="Y15" t="n">
        <v>1</v>
      </c>
      <c r="Z15" t="n">
        <v>10</v>
      </c>
      <c r="AA15" t="n">
        <v>262.93742594406</v>
      </c>
      <c r="AB15" t="n">
        <v>359.762586157211</v>
      </c>
      <c r="AC15" t="n">
        <v>325.4273498643269</v>
      </c>
      <c r="AD15" t="n">
        <v>262937.42594406</v>
      </c>
      <c r="AE15" t="n">
        <v>359762.586157211</v>
      </c>
      <c r="AF15" t="n">
        <v>2.949157254211085e-06</v>
      </c>
      <c r="AG15" t="n">
        <v>8</v>
      </c>
      <c r="AH15" t="n">
        <v>325427.3498643269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4.0909</v>
      </c>
      <c r="E16" t="n">
        <v>24.44</v>
      </c>
      <c r="F16" t="n">
        <v>18.85</v>
      </c>
      <c r="G16" t="n">
        <v>23.09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298.46</v>
      </c>
      <c r="Q16" t="n">
        <v>2924.55</v>
      </c>
      <c r="R16" t="n">
        <v>112.88</v>
      </c>
      <c r="S16" t="n">
        <v>60.56</v>
      </c>
      <c r="T16" t="n">
        <v>26199.32</v>
      </c>
      <c r="U16" t="n">
        <v>0.54</v>
      </c>
      <c r="V16" t="n">
        <v>0.91</v>
      </c>
      <c r="W16" t="n">
        <v>0.24</v>
      </c>
      <c r="X16" t="n">
        <v>1.58</v>
      </c>
      <c r="Y16" t="n">
        <v>1</v>
      </c>
      <c r="Z16" t="n">
        <v>10</v>
      </c>
      <c r="AA16" t="n">
        <v>263.9577774441589</v>
      </c>
      <c r="AB16" t="n">
        <v>361.1586760943775</v>
      </c>
      <c r="AC16" t="n">
        <v>326.6901989373148</v>
      </c>
      <c r="AD16" t="n">
        <v>263957.7774441589</v>
      </c>
      <c r="AE16" t="n">
        <v>361158.6760943775</v>
      </c>
      <c r="AF16" t="n">
        <v>2.947212089909158e-06</v>
      </c>
      <c r="AG16" t="n">
        <v>8</v>
      </c>
      <c r="AH16" t="n">
        <v>326690.1989373149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4.1743</v>
      </c>
      <c r="E17" t="n">
        <v>23.96</v>
      </c>
      <c r="F17" t="n">
        <v>18.58</v>
      </c>
      <c r="G17" t="n">
        <v>24.78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291.3</v>
      </c>
      <c r="Q17" t="n">
        <v>2924.55</v>
      </c>
      <c r="R17" t="n">
        <v>103.3</v>
      </c>
      <c r="S17" t="n">
        <v>60.56</v>
      </c>
      <c r="T17" t="n">
        <v>21432.12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246.9737968429383</v>
      </c>
      <c r="AB17" t="n">
        <v>337.9204445552857</v>
      </c>
      <c r="AC17" t="n">
        <v>305.6697916013525</v>
      </c>
      <c r="AD17" t="n">
        <v>246973.7968429383</v>
      </c>
      <c r="AE17" t="n">
        <v>337920.4445552857</v>
      </c>
      <c r="AF17" t="n">
        <v>3.007296053902025e-06</v>
      </c>
      <c r="AG17" t="n">
        <v>7</v>
      </c>
      <c r="AH17" t="n">
        <v>305669.7916013525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4.2033</v>
      </c>
      <c r="E18" t="n">
        <v>23.79</v>
      </c>
      <c r="F18" t="n">
        <v>18.52</v>
      </c>
      <c r="G18" t="n">
        <v>25.85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287.72</v>
      </c>
      <c r="Q18" t="n">
        <v>2924.7</v>
      </c>
      <c r="R18" t="n">
        <v>101.33</v>
      </c>
      <c r="S18" t="n">
        <v>60.56</v>
      </c>
      <c r="T18" t="n">
        <v>20457.48</v>
      </c>
      <c r="U18" t="n">
        <v>0.6</v>
      </c>
      <c r="V18" t="n">
        <v>0.93</v>
      </c>
      <c r="W18" t="n">
        <v>0.23</v>
      </c>
      <c r="X18" t="n">
        <v>1.25</v>
      </c>
      <c r="Y18" t="n">
        <v>1</v>
      </c>
      <c r="Z18" t="n">
        <v>10</v>
      </c>
      <c r="AA18" t="n">
        <v>243.5942730427695</v>
      </c>
      <c r="AB18" t="n">
        <v>333.2964309978295</v>
      </c>
      <c r="AC18" t="n">
        <v>301.4870874079746</v>
      </c>
      <c r="AD18" t="n">
        <v>243594.2730427695</v>
      </c>
      <c r="AE18" t="n">
        <v>333296.4309978295</v>
      </c>
      <c r="AF18" t="n">
        <v>3.028188559367171e-06</v>
      </c>
      <c r="AG18" t="n">
        <v>7</v>
      </c>
      <c r="AH18" t="n">
        <v>301487.0874079746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4.2537</v>
      </c>
      <c r="E19" t="n">
        <v>23.51</v>
      </c>
      <c r="F19" t="n">
        <v>18.4</v>
      </c>
      <c r="G19" t="n">
        <v>27.61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283.17</v>
      </c>
      <c r="Q19" t="n">
        <v>2924.43</v>
      </c>
      <c r="R19" t="n">
        <v>97.3</v>
      </c>
      <c r="S19" t="n">
        <v>60.56</v>
      </c>
      <c r="T19" t="n">
        <v>18456.21</v>
      </c>
      <c r="U19" t="n">
        <v>0.62</v>
      </c>
      <c r="V19" t="n">
        <v>0.93</v>
      </c>
      <c r="W19" t="n">
        <v>0.23</v>
      </c>
      <c r="X19" t="n">
        <v>1.13</v>
      </c>
      <c r="Y19" t="n">
        <v>1</v>
      </c>
      <c r="Z19" t="n">
        <v>10</v>
      </c>
      <c r="AA19" t="n">
        <v>238.7683657663046</v>
      </c>
      <c r="AB19" t="n">
        <v>326.6934117581704</v>
      </c>
      <c r="AC19" t="n">
        <v>295.5142510571509</v>
      </c>
      <c r="AD19" t="n">
        <v>238768.3657663046</v>
      </c>
      <c r="AE19" t="n">
        <v>326693.4117581705</v>
      </c>
      <c r="AF19" t="n">
        <v>3.06449829300315e-06</v>
      </c>
      <c r="AG19" t="n">
        <v>7</v>
      </c>
      <c r="AH19" t="n">
        <v>295514.2510571509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4.2851</v>
      </c>
      <c r="E20" t="n">
        <v>23.34</v>
      </c>
      <c r="F20" t="n">
        <v>18.34</v>
      </c>
      <c r="G20" t="n">
        <v>28.96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280.19</v>
      </c>
      <c r="Q20" t="n">
        <v>2924.39</v>
      </c>
      <c r="R20" t="n">
        <v>95.48999999999999</v>
      </c>
      <c r="S20" t="n">
        <v>60.56</v>
      </c>
      <c r="T20" t="n">
        <v>17558.39</v>
      </c>
      <c r="U20" t="n">
        <v>0.63</v>
      </c>
      <c r="V20" t="n">
        <v>0.9399999999999999</v>
      </c>
      <c r="W20" t="n">
        <v>0.22</v>
      </c>
      <c r="X20" t="n">
        <v>1.06</v>
      </c>
      <c r="Y20" t="n">
        <v>1</v>
      </c>
      <c r="Z20" t="n">
        <v>10</v>
      </c>
      <c r="AA20" t="n">
        <v>235.7490171605577</v>
      </c>
      <c r="AB20" t="n">
        <v>322.5622057915303</v>
      </c>
      <c r="AC20" t="n">
        <v>291.7773215897816</v>
      </c>
      <c r="AD20" t="n">
        <v>235749.0171605577</v>
      </c>
      <c r="AE20" t="n">
        <v>322562.2057915303</v>
      </c>
      <c r="AF20" t="n">
        <v>3.087119833403342e-06</v>
      </c>
      <c r="AG20" t="n">
        <v>7</v>
      </c>
      <c r="AH20" t="n">
        <v>291777.3215897816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4.3145</v>
      </c>
      <c r="E21" t="n">
        <v>23.18</v>
      </c>
      <c r="F21" t="n">
        <v>18.29</v>
      </c>
      <c r="G21" t="n">
        <v>30.48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276.63</v>
      </c>
      <c r="Q21" t="n">
        <v>2924.48</v>
      </c>
      <c r="R21" t="n">
        <v>93.59999999999999</v>
      </c>
      <c r="S21" t="n">
        <v>60.56</v>
      </c>
      <c r="T21" t="n">
        <v>16625.1</v>
      </c>
      <c r="U21" t="n">
        <v>0.65</v>
      </c>
      <c r="V21" t="n">
        <v>0.9399999999999999</v>
      </c>
      <c r="W21" t="n">
        <v>0.22</v>
      </c>
      <c r="X21" t="n">
        <v>1.01</v>
      </c>
      <c r="Y21" t="n">
        <v>1</v>
      </c>
      <c r="Z21" t="n">
        <v>10</v>
      </c>
      <c r="AA21" t="n">
        <v>232.5352137037456</v>
      </c>
      <c r="AB21" t="n">
        <v>318.1649381189201</v>
      </c>
      <c r="AC21" t="n">
        <v>287.79972297224</v>
      </c>
      <c r="AD21" t="n">
        <v>232535.2137037456</v>
      </c>
      <c r="AE21" t="n">
        <v>318164.9381189201</v>
      </c>
      <c r="AF21" t="n">
        <v>3.108300511357662e-06</v>
      </c>
      <c r="AG21" t="n">
        <v>7</v>
      </c>
      <c r="AH21" t="n">
        <v>287799.72297224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4.3492</v>
      </c>
      <c r="E22" t="n">
        <v>22.99</v>
      </c>
      <c r="F22" t="n">
        <v>18.21</v>
      </c>
      <c r="G22" t="n">
        <v>32.14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32</v>
      </c>
      <c r="N22" t="n">
        <v>83.16</v>
      </c>
      <c r="O22" t="n">
        <v>36662.22</v>
      </c>
      <c r="P22" t="n">
        <v>272.79</v>
      </c>
      <c r="Q22" t="n">
        <v>2924.54</v>
      </c>
      <c r="R22" t="n">
        <v>91.05</v>
      </c>
      <c r="S22" t="n">
        <v>60.56</v>
      </c>
      <c r="T22" t="n">
        <v>15357.89</v>
      </c>
      <c r="U22" t="n">
        <v>0.67</v>
      </c>
      <c r="V22" t="n">
        <v>0.9399999999999999</v>
      </c>
      <c r="W22" t="n">
        <v>0.22</v>
      </c>
      <c r="X22" t="n">
        <v>0.93</v>
      </c>
      <c r="Y22" t="n">
        <v>1</v>
      </c>
      <c r="Z22" t="n">
        <v>10</v>
      </c>
      <c r="AA22" t="n">
        <v>228.9825096574706</v>
      </c>
      <c r="AB22" t="n">
        <v>313.3039717085683</v>
      </c>
      <c r="AC22" t="n">
        <v>283.4026803736813</v>
      </c>
      <c r="AD22" t="n">
        <v>228982.5096574706</v>
      </c>
      <c r="AE22" t="n">
        <v>313303.9717085683</v>
      </c>
      <c r="AF22" t="n">
        <v>3.133299474793544e-06</v>
      </c>
      <c r="AG22" t="n">
        <v>7</v>
      </c>
      <c r="AH22" t="n">
        <v>283402.6803736814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4.3817</v>
      </c>
      <c r="E23" t="n">
        <v>22.82</v>
      </c>
      <c r="F23" t="n">
        <v>18.15</v>
      </c>
      <c r="G23" t="n">
        <v>34.03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30</v>
      </c>
      <c r="N23" t="n">
        <v>83.43000000000001</v>
      </c>
      <c r="O23" t="n">
        <v>36726.12</v>
      </c>
      <c r="P23" t="n">
        <v>269.28</v>
      </c>
      <c r="Q23" t="n">
        <v>2924.48</v>
      </c>
      <c r="R23" t="n">
        <v>88.89</v>
      </c>
      <c r="S23" t="n">
        <v>60.56</v>
      </c>
      <c r="T23" t="n">
        <v>14290.53</v>
      </c>
      <c r="U23" t="n">
        <v>0.68</v>
      </c>
      <c r="V23" t="n">
        <v>0.95</v>
      </c>
      <c r="W23" t="n">
        <v>0.22</v>
      </c>
      <c r="X23" t="n">
        <v>0.87</v>
      </c>
      <c r="Y23" t="n">
        <v>1</v>
      </c>
      <c r="Z23" t="n">
        <v>10</v>
      </c>
      <c r="AA23" t="n">
        <v>225.7655928257034</v>
      </c>
      <c r="AB23" t="n">
        <v>308.9024441789923</v>
      </c>
      <c r="AC23" t="n">
        <v>279.421228453944</v>
      </c>
      <c r="AD23" t="n">
        <v>225765.5928257034</v>
      </c>
      <c r="AE23" t="n">
        <v>308902.4441789922</v>
      </c>
      <c r="AF23" t="n">
        <v>3.156713489538967e-06</v>
      </c>
      <c r="AG23" t="n">
        <v>7</v>
      </c>
      <c r="AH23" t="n">
        <v>279421.228453944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4.3981</v>
      </c>
      <c r="E24" t="n">
        <v>22.74</v>
      </c>
      <c r="F24" t="n">
        <v>18.12</v>
      </c>
      <c r="G24" t="n">
        <v>35.07</v>
      </c>
      <c r="H24" t="n">
        <v>0.39</v>
      </c>
      <c r="I24" t="n">
        <v>31</v>
      </c>
      <c r="J24" t="n">
        <v>296.4</v>
      </c>
      <c r="K24" t="n">
        <v>61.2</v>
      </c>
      <c r="L24" t="n">
        <v>6.5</v>
      </c>
      <c r="M24" t="n">
        <v>29</v>
      </c>
      <c r="N24" t="n">
        <v>83.7</v>
      </c>
      <c r="O24" t="n">
        <v>36790.13</v>
      </c>
      <c r="P24" t="n">
        <v>265.36</v>
      </c>
      <c r="Q24" t="n">
        <v>2924.46</v>
      </c>
      <c r="R24" t="n">
        <v>87.98</v>
      </c>
      <c r="S24" t="n">
        <v>60.56</v>
      </c>
      <c r="T24" t="n">
        <v>13841.81</v>
      </c>
      <c r="U24" t="n">
        <v>0.6899999999999999</v>
      </c>
      <c r="V24" t="n">
        <v>0.95</v>
      </c>
      <c r="W24" t="n">
        <v>0.21</v>
      </c>
      <c r="X24" t="n">
        <v>0.84</v>
      </c>
      <c r="Y24" t="n">
        <v>1</v>
      </c>
      <c r="Z24" t="n">
        <v>10</v>
      </c>
      <c r="AA24" t="n">
        <v>222.9788626034908</v>
      </c>
      <c r="AB24" t="n">
        <v>305.0895169471024</v>
      </c>
      <c r="AC24" t="n">
        <v>275.9722016455875</v>
      </c>
      <c r="AD24" t="n">
        <v>222978.8626034908</v>
      </c>
      <c r="AE24" t="n">
        <v>305089.5169471024</v>
      </c>
      <c r="AF24" t="n">
        <v>3.168528561595118e-06</v>
      </c>
      <c r="AG24" t="n">
        <v>7</v>
      </c>
      <c r="AH24" t="n">
        <v>275972.2016455875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4.4308</v>
      </c>
      <c r="E25" t="n">
        <v>22.57</v>
      </c>
      <c r="F25" t="n">
        <v>18.06</v>
      </c>
      <c r="G25" t="n">
        <v>37.36</v>
      </c>
      <c r="H25" t="n">
        <v>0.4</v>
      </c>
      <c r="I25" t="n">
        <v>29</v>
      </c>
      <c r="J25" t="n">
        <v>296.92</v>
      </c>
      <c r="K25" t="n">
        <v>61.2</v>
      </c>
      <c r="L25" t="n">
        <v>6.75</v>
      </c>
      <c r="M25" t="n">
        <v>27</v>
      </c>
      <c r="N25" t="n">
        <v>83.97</v>
      </c>
      <c r="O25" t="n">
        <v>36854.25</v>
      </c>
      <c r="P25" t="n">
        <v>261.91</v>
      </c>
      <c r="Q25" t="n">
        <v>2924.6</v>
      </c>
      <c r="R25" t="n">
        <v>85.84999999999999</v>
      </c>
      <c r="S25" t="n">
        <v>60.56</v>
      </c>
      <c r="T25" t="n">
        <v>12786.49</v>
      </c>
      <c r="U25" t="n">
        <v>0.71</v>
      </c>
      <c r="V25" t="n">
        <v>0.95</v>
      </c>
      <c r="W25" t="n">
        <v>0.21</v>
      </c>
      <c r="X25" t="n">
        <v>0.78</v>
      </c>
      <c r="Y25" t="n">
        <v>1</v>
      </c>
      <c r="Z25" t="n">
        <v>10</v>
      </c>
      <c r="AA25" t="n">
        <v>219.8671552621787</v>
      </c>
      <c r="AB25" t="n">
        <v>300.831941683882</v>
      </c>
      <c r="AC25" t="n">
        <v>272.1209633899431</v>
      </c>
      <c r="AD25" t="n">
        <v>219867.1552621787</v>
      </c>
      <c r="AE25" t="n">
        <v>300831.941683882</v>
      </c>
      <c r="AF25" t="n">
        <v>3.192086662585127e-06</v>
      </c>
      <c r="AG25" t="n">
        <v>7</v>
      </c>
      <c r="AH25" t="n">
        <v>272120.9633899431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4.4562</v>
      </c>
      <c r="E26" t="n">
        <v>22.44</v>
      </c>
      <c r="F26" t="n">
        <v>17.98</v>
      </c>
      <c r="G26" t="n">
        <v>38.53</v>
      </c>
      <c r="H26" t="n">
        <v>0.42</v>
      </c>
      <c r="I26" t="n">
        <v>28</v>
      </c>
      <c r="J26" t="n">
        <v>297.44</v>
      </c>
      <c r="K26" t="n">
        <v>61.2</v>
      </c>
      <c r="L26" t="n">
        <v>7</v>
      </c>
      <c r="M26" t="n">
        <v>26</v>
      </c>
      <c r="N26" t="n">
        <v>84.23999999999999</v>
      </c>
      <c r="O26" t="n">
        <v>36918.48</v>
      </c>
      <c r="P26" t="n">
        <v>258.36</v>
      </c>
      <c r="Q26" t="n">
        <v>2924.4</v>
      </c>
      <c r="R26" t="n">
        <v>83.18000000000001</v>
      </c>
      <c r="S26" t="n">
        <v>60.56</v>
      </c>
      <c r="T26" t="n">
        <v>11455.28</v>
      </c>
      <c r="U26" t="n">
        <v>0.73</v>
      </c>
      <c r="V26" t="n">
        <v>0.96</v>
      </c>
      <c r="W26" t="n">
        <v>0.22</v>
      </c>
      <c r="X26" t="n">
        <v>0.71</v>
      </c>
      <c r="Y26" t="n">
        <v>1</v>
      </c>
      <c r="Z26" t="n">
        <v>10</v>
      </c>
      <c r="AA26" t="n">
        <v>216.9834946147963</v>
      </c>
      <c r="AB26" t="n">
        <v>296.8863899680062</v>
      </c>
      <c r="AC26" t="n">
        <v>268.5519695922126</v>
      </c>
      <c r="AD26" t="n">
        <v>216983.4946147962</v>
      </c>
      <c r="AE26" t="n">
        <v>296886.3899680062</v>
      </c>
      <c r="AF26" t="n">
        <v>3.210385615647703e-06</v>
      </c>
      <c r="AG26" t="n">
        <v>7</v>
      </c>
      <c r="AH26" t="n">
        <v>268551.9695922126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4.4917</v>
      </c>
      <c r="E27" t="n">
        <v>22.26</v>
      </c>
      <c r="F27" t="n">
        <v>17.91</v>
      </c>
      <c r="G27" t="n">
        <v>41.34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253.04</v>
      </c>
      <c r="Q27" t="n">
        <v>2924.54</v>
      </c>
      <c r="R27" t="n">
        <v>81.62</v>
      </c>
      <c r="S27" t="n">
        <v>60.56</v>
      </c>
      <c r="T27" t="n">
        <v>10683.73</v>
      </c>
      <c r="U27" t="n">
        <v>0.74</v>
      </c>
      <c r="V27" t="n">
        <v>0.96</v>
      </c>
      <c r="W27" t="n">
        <v>0.19</v>
      </c>
      <c r="X27" t="n">
        <v>0.64</v>
      </c>
      <c r="Y27" t="n">
        <v>1</v>
      </c>
      <c r="Z27" t="n">
        <v>10</v>
      </c>
      <c r="AA27" t="n">
        <v>212.846927901882</v>
      </c>
      <c r="AB27" t="n">
        <v>291.2265568989561</v>
      </c>
      <c r="AC27" t="n">
        <v>263.4323030476453</v>
      </c>
      <c r="AD27" t="n">
        <v>212846.927901882</v>
      </c>
      <c r="AE27" t="n">
        <v>291226.5568989561</v>
      </c>
      <c r="AF27" t="n">
        <v>3.235960924061934e-06</v>
      </c>
      <c r="AG27" t="n">
        <v>7</v>
      </c>
      <c r="AH27" t="n">
        <v>263432.3030476453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4.4548</v>
      </c>
      <c r="E28" t="n">
        <v>22.45</v>
      </c>
      <c r="F28" t="n">
        <v>18.1</v>
      </c>
      <c r="G28" t="n">
        <v>41.76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255.02</v>
      </c>
      <c r="Q28" t="n">
        <v>2924.39</v>
      </c>
      <c r="R28" t="n">
        <v>87.72</v>
      </c>
      <c r="S28" t="n">
        <v>60.56</v>
      </c>
      <c r="T28" t="n">
        <v>13733.01</v>
      </c>
      <c r="U28" t="n">
        <v>0.6899999999999999</v>
      </c>
      <c r="V28" t="n">
        <v>0.95</v>
      </c>
      <c r="W28" t="n">
        <v>0.21</v>
      </c>
      <c r="X28" t="n">
        <v>0.82</v>
      </c>
      <c r="Y28" t="n">
        <v>1</v>
      </c>
      <c r="Z28" t="n">
        <v>10</v>
      </c>
      <c r="AA28" t="n">
        <v>215.3113855187148</v>
      </c>
      <c r="AB28" t="n">
        <v>294.5985365345017</v>
      </c>
      <c r="AC28" t="n">
        <v>266.4824656793786</v>
      </c>
      <c r="AD28" t="n">
        <v>215311.3855187148</v>
      </c>
      <c r="AE28" t="n">
        <v>294598.5365345017</v>
      </c>
      <c r="AF28" t="n">
        <v>3.209377011935593e-06</v>
      </c>
      <c r="AG28" t="n">
        <v>7</v>
      </c>
      <c r="AH28" t="n">
        <v>266482.4656793786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4.5063</v>
      </c>
      <c r="E29" t="n">
        <v>22.19</v>
      </c>
      <c r="F29" t="n">
        <v>17.95</v>
      </c>
      <c r="G29" t="n">
        <v>44.87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247.95</v>
      </c>
      <c r="Q29" t="n">
        <v>2924.39</v>
      </c>
      <c r="R29" t="n">
        <v>82.59</v>
      </c>
      <c r="S29" t="n">
        <v>60.56</v>
      </c>
      <c r="T29" t="n">
        <v>11179.14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209.6596086165614</v>
      </c>
      <c r="AB29" t="n">
        <v>286.8655260381797</v>
      </c>
      <c r="AC29" t="n">
        <v>259.4874828514747</v>
      </c>
      <c r="AD29" t="n">
        <v>209659.6086165614</v>
      </c>
      <c r="AE29" t="n">
        <v>286865.5260381797</v>
      </c>
      <c r="AF29" t="n">
        <v>3.2464792199168e-06</v>
      </c>
      <c r="AG29" t="n">
        <v>7</v>
      </c>
      <c r="AH29" t="n">
        <v>259487.4828514747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4.5269</v>
      </c>
      <c r="E30" t="n">
        <v>22.09</v>
      </c>
      <c r="F30" t="n">
        <v>17.9</v>
      </c>
      <c r="G30" t="n">
        <v>46.7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244.56</v>
      </c>
      <c r="Q30" t="n">
        <v>2924.44</v>
      </c>
      <c r="R30" t="n">
        <v>81.01000000000001</v>
      </c>
      <c r="S30" t="n">
        <v>60.56</v>
      </c>
      <c r="T30" t="n">
        <v>10395.78</v>
      </c>
      <c r="U30" t="n">
        <v>0.75</v>
      </c>
      <c r="V30" t="n">
        <v>0.96</v>
      </c>
      <c r="W30" t="n">
        <v>0.2</v>
      </c>
      <c r="X30" t="n">
        <v>0.62</v>
      </c>
      <c r="Y30" t="n">
        <v>1</v>
      </c>
      <c r="Z30" t="n">
        <v>10</v>
      </c>
      <c r="AA30" t="n">
        <v>207.142250359639</v>
      </c>
      <c r="AB30" t="n">
        <v>283.4211654130521</v>
      </c>
      <c r="AC30" t="n">
        <v>256.3718471702177</v>
      </c>
      <c r="AD30" t="n">
        <v>207142.250359639</v>
      </c>
      <c r="AE30" t="n">
        <v>283421.1654130521</v>
      </c>
      <c r="AF30" t="n">
        <v>3.261320103109284e-06</v>
      </c>
      <c r="AG30" t="n">
        <v>7</v>
      </c>
      <c r="AH30" t="n">
        <v>256371.8471702177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4.542</v>
      </c>
      <c r="E31" t="n">
        <v>22.02</v>
      </c>
      <c r="F31" t="n">
        <v>17.88</v>
      </c>
      <c r="G31" t="n">
        <v>48.77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240.85</v>
      </c>
      <c r="Q31" t="n">
        <v>2924.47</v>
      </c>
      <c r="R31" t="n">
        <v>80.08</v>
      </c>
      <c r="S31" t="n">
        <v>60.56</v>
      </c>
      <c r="T31" t="n">
        <v>9933.74</v>
      </c>
      <c r="U31" t="n">
        <v>0.76</v>
      </c>
      <c r="V31" t="n">
        <v>0.96</v>
      </c>
      <c r="W31" t="n">
        <v>0.21</v>
      </c>
      <c r="X31" t="n">
        <v>0.6</v>
      </c>
      <c r="Y31" t="n">
        <v>1</v>
      </c>
      <c r="Z31" t="n">
        <v>10</v>
      </c>
      <c r="AA31" t="n">
        <v>204.6717674409353</v>
      </c>
      <c r="AB31" t="n">
        <v>280.0409416936692</v>
      </c>
      <c r="AC31" t="n">
        <v>253.3142272584377</v>
      </c>
      <c r="AD31" t="n">
        <v>204671.7674409353</v>
      </c>
      <c r="AE31" t="n">
        <v>280040.9416936692</v>
      </c>
      <c r="AF31" t="n">
        <v>3.272198614575618e-06</v>
      </c>
      <c r="AG31" t="n">
        <v>7</v>
      </c>
      <c r="AH31" t="n">
        <v>253314.2272584377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4.5396</v>
      </c>
      <c r="E32" t="n">
        <v>22.03</v>
      </c>
      <c r="F32" t="n">
        <v>17.89</v>
      </c>
      <c r="G32" t="n">
        <v>48.8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240.37</v>
      </c>
      <c r="Q32" t="n">
        <v>2924.55</v>
      </c>
      <c r="R32" t="n">
        <v>80.13</v>
      </c>
      <c r="S32" t="n">
        <v>60.56</v>
      </c>
      <c r="T32" t="n">
        <v>9960.68</v>
      </c>
      <c r="U32" t="n">
        <v>0.76</v>
      </c>
      <c r="V32" t="n">
        <v>0.96</v>
      </c>
      <c r="W32" t="n">
        <v>0.22</v>
      </c>
      <c r="X32" t="n">
        <v>0.62</v>
      </c>
      <c r="Y32" t="n">
        <v>1</v>
      </c>
      <c r="Z32" t="n">
        <v>10</v>
      </c>
      <c r="AA32" t="n">
        <v>204.4985996064462</v>
      </c>
      <c r="AB32" t="n">
        <v>279.8040058228954</v>
      </c>
      <c r="AC32" t="n">
        <v>253.0999042146291</v>
      </c>
      <c r="AD32" t="n">
        <v>204498.5996064462</v>
      </c>
      <c r="AE32" t="n">
        <v>279804.0058228954</v>
      </c>
      <c r="AF32" t="n">
        <v>3.270469579640571e-06</v>
      </c>
      <c r="AG32" t="n">
        <v>7</v>
      </c>
      <c r="AH32" t="n">
        <v>253099.9042146291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4.5388</v>
      </c>
      <c r="E33" t="n">
        <v>22.03</v>
      </c>
      <c r="F33" t="n">
        <v>17.9</v>
      </c>
      <c r="G33" t="n">
        <v>48.81</v>
      </c>
      <c r="H33" t="n">
        <v>0.52</v>
      </c>
      <c r="I33" t="n">
        <v>22</v>
      </c>
      <c r="J33" t="n">
        <v>301.11</v>
      </c>
      <c r="K33" t="n">
        <v>61.2</v>
      </c>
      <c r="L33" t="n">
        <v>8.75</v>
      </c>
      <c r="M33" t="n">
        <v>3</v>
      </c>
      <c r="N33" t="n">
        <v>86.16</v>
      </c>
      <c r="O33" t="n">
        <v>37371.47</v>
      </c>
      <c r="P33" t="n">
        <v>239.89</v>
      </c>
      <c r="Q33" t="n">
        <v>2924.42</v>
      </c>
      <c r="R33" t="n">
        <v>80.17</v>
      </c>
      <c r="S33" t="n">
        <v>60.56</v>
      </c>
      <c r="T33" t="n">
        <v>9979.24</v>
      </c>
      <c r="U33" t="n">
        <v>0.76</v>
      </c>
      <c r="V33" t="n">
        <v>0.96</v>
      </c>
      <c r="W33" t="n">
        <v>0.22</v>
      </c>
      <c r="X33" t="n">
        <v>0.62</v>
      </c>
      <c r="Y33" t="n">
        <v>1</v>
      </c>
      <c r="Z33" t="n">
        <v>10</v>
      </c>
      <c r="AA33" t="n">
        <v>204.2753761712887</v>
      </c>
      <c r="AB33" t="n">
        <v>279.4985816709903</v>
      </c>
      <c r="AC33" t="n">
        <v>252.8236293151161</v>
      </c>
      <c r="AD33" t="n">
        <v>204275.3761712887</v>
      </c>
      <c r="AE33" t="n">
        <v>279498.5816709903</v>
      </c>
      <c r="AF33" t="n">
        <v>3.269893234662223e-06</v>
      </c>
      <c r="AG33" t="n">
        <v>7</v>
      </c>
      <c r="AH33" t="n">
        <v>252823.6293151161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4.5355</v>
      </c>
      <c r="E34" t="n">
        <v>22.05</v>
      </c>
      <c r="F34" t="n">
        <v>17.91</v>
      </c>
      <c r="G34" t="n">
        <v>48.85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239.87</v>
      </c>
      <c r="Q34" t="n">
        <v>2924.44</v>
      </c>
      <c r="R34" t="n">
        <v>80.59999999999999</v>
      </c>
      <c r="S34" t="n">
        <v>60.56</v>
      </c>
      <c r="T34" t="n">
        <v>10194.35</v>
      </c>
      <c r="U34" t="n">
        <v>0.75</v>
      </c>
      <c r="V34" t="n">
        <v>0.96</v>
      </c>
      <c r="W34" t="n">
        <v>0.23</v>
      </c>
      <c r="X34" t="n">
        <v>0.64</v>
      </c>
      <c r="Y34" t="n">
        <v>1</v>
      </c>
      <c r="Z34" t="n">
        <v>10</v>
      </c>
      <c r="AA34" t="n">
        <v>204.375210203898</v>
      </c>
      <c r="AB34" t="n">
        <v>279.635178998773</v>
      </c>
      <c r="AC34" t="n">
        <v>252.9471899856509</v>
      </c>
      <c r="AD34" t="n">
        <v>204375.210203898</v>
      </c>
      <c r="AE34" t="n">
        <v>279635.178998773</v>
      </c>
      <c r="AF34" t="n">
        <v>3.267515811626533e-06</v>
      </c>
      <c r="AG34" t="n">
        <v>7</v>
      </c>
      <c r="AH34" t="n">
        <v>252947.1899856509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3.495</v>
      </c>
      <c r="E2" t="n">
        <v>28.61</v>
      </c>
      <c r="F2" t="n">
        <v>22.02</v>
      </c>
      <c r="G2" t="n">
        <v>8.16</v>
      </c>
      <c r="H2" t="n">
        <v>0.13</v>
      </c>
      <c r="I2" t="n">
        <v>162</v>
      </c>
      <c r="J2" t="n">
        <v>133.21</v>
      </c>
      <c r="K2" t="n">
        <v>46.47</v>
      </c>
      <c r="L2" t="n">
        <v>1</v>
      </c>
      <c r="M2" t="n">
        <v>160</v>
      </c>
      <c r="N2" t="n">
        <v>20.75</v>
      </c>
      <c r="O2" t="n">
        <v>16663.42</v>
      </c>
      <c r="P2" t="n">
        <v>223.36</v>
      </c>
      <c r="Q2" t="n">
        <v>2925.11</v>
      </c>
      <c r="R2" t="n">
        <v>215.84</v>
      </c>
      <c r="S2" t="n">
        <v>60.56</v>
      </c>
      <c r="T2" t="n">
        <v>77113.14</v>
      </c>
      <c r="U2" t="n">
        <v>0.28</v>
      </c>
      <c r="V2" t="n">
        <v>0.78</v>
      </c>
      <c r="W2" t="n">
        <v>0.42</v>
      </c>
      <c r="X2" t="n">
        <v>4.74</v>
      </c>
      <c r="Y2" t="n">
        <v>1</v>
      </c>
      <c r="Z2" t="n">
        <v>10</v>
      </c>
      <c r="AA2" t="n">
        <v>246.9228171281675</v>
      </c>
      <c r="AB2" t="n">
        <v>337.85069186047</v>
      </c>
      <c r="AC2" t="n">
        <v>305.6066960058315</v>
      </c>
      <c r="AD2" t="n">
        <v>246922.8171281675</v>
      </c>
      <c r="AE2" t="n">
        <v>337850.69186047</v>
      </c>
      <c r="AF2" t="n">
        <v>2.634075821613104e-06</v>
      </c>
      <c r="AG2" t="n">
        <v>9</v>
      </c>
      <c r="AH2" t="n">
        <v>305606.6960058315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3.8275</v>
      </c>
      <c r="E3" t="n">
        <v>26.13</v>
      </c>
      <c r="F3" t="n">
        <v>20.71</v>
      </c>
      <c r="G3" t="n">
        <v>10.44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203.96</v>
      </c>
      <c r="Q3" t="n">
        <v>2924.75</v>
      </c>
      <c r="R3" t="n">
        <v>172.29</v>
      </c>
      <c r="S3" t="n">
        <v>60.56</v>
      </c>
      <c r="T3" t="n">
        <v>55554.29</v>
      </c>
      <c r="U3" t="n">
        <v>0.35</v>
      </c>
      <c r="V3" t="n">
        <v>0.83</v>
      </c>
      <c r="W3" t="n">
        <v>0.36</v>
      </c>
      <c r="X3" t="n">
        <v>3.43</v>
      </c>
      <c r="Y3" t="n">
        <v>1</v>
      </c>
      <c r="Z3" t="n">
        <v>10</v>
      </c>
      <c r="AA3" t="n">
        <v>210.6644668744622</v>
      </c>
      <c r="AB3" t="n">
        <v>288.2404174378565</v>
      </c>
      <c r="AC3" t="n">
        <v>260.7311565456391</v>
      </c>
      <c r="AD3" t="n">
        <v>210664.4668744622</v>
      </c>
      <c r="AE3" t="n">
        <v>288240.4174378566</v>
      </c>
      <c r="AF3" t="n">
        <v>2.884671017803763e-06</v>
      </c>
      <c r="AG3" t="n">
        <v>8</v>
      </c>
      <c r="AH3" t="n">
        <v>260731.1565456391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4.0673</v>
      </c>
      <c r="E4" t="n">
        <v>24.59</v>
      </c>
      <c r="F4" t="n">
        <v>19.9</v>
      </c>
      <c r="G4" t="n">
        <v>12.98</v>
      </c>
      <c r="H4" t="n">
        <v>0.2</v>
      </c>
      <c r="I4" t="n">
        <v>92</v>
      </c>
      <c r="J4" t="n">
        <v>133.88</v>
      </c>
      <c r="K4" t="n">
        <v>46.47</v>
      </c>
      <c r="L4" t="n">
        <v>1.5</v>
      </c>
      <c r="M4" t="n">
        <v>90</v>
      </c>
      <c r="N4" t="n">
        <v>20.91</v>
      </c>
      <c r="O4" t="n">
        <v>16746.01</v>
      </c>
      <c r="P4" t="n">
        <v>189.73</v>
      </c>
      <c r="Q4" t="n">
        <v>2924.78</v>
      </c>
      <c r="R4" t="n">
        <v>146.3</v>
      </c>
      <c r="S4" t="n">
        <v>60.56</v>
      </c>
      <c r="T4" t="n">
        <v>42694.75</v>
      </c>
      <c r="U4" t="n">
        <v>0.41</v>
      </c>
      <c r="V4" t="n">
        <v>0.86</v>
      </c>
      <c r="W4" t="n">
        <v>0.31</v>
      </c>
      <c r="X4" t="n">
        <v>2.62</v>
      </c>
      <c r="Y4" t="n">
        <v>1</v>
      </c>
      <c r="Z4" t="n">
        <v>10</v>
      </c>
      <c r="AA4" t="n">
        <v>193.3116268151275</v>
      </c>
      <c r="AB4" t="n">
        <v>264.4974961154133</v>
      </c>
      <c r="AC4" t="n">
        <v>239.2542263108029</v>
      </c>
      <c r="AD4" t="n">
        <v>193311.6268151274</v>
      </c>
      <c r="AE4" t="n">
        <v>264497.4961154133</v>
      </c>
      <c r="AF4" t="n">
        <v>3.065401026966231e-06</v>
      </c>
      <c r="AG4" t="n">
        <v>8</v>
      </c>
      <c r="AH4" t="n">
        <v>239254.2263108029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4.2486</v>
      </c>
      <c r="E5" t="n">
        <v>23.54</v>
      </c>
      <c r="F5" t="n">
        <v>19.34</v>
      </c>
      <c r="G5" t="n">
        <v>15.68</v>
      </c>
      <c r="H5" t="n">
        <v>0.23</v>
      </c>
      <c r="I5" t="n">
        <v>74</v>
      </c>
      <c r="J5" t="n">
        <v>134.22</v>
      </c>
      <c r="K5" t="n">
        <v>46.47</v>
      </c>
      <c r="L5" t="n">
        <v>1.75</v>
      </c>
      <c r="M5" t="n">
        <v>72</v>
      </c>
      <c r="N5" t="n">
        <v>21</v>
      </c>
      <c r="O5" t="n">
        <v>16787.35</v>
      </c>
      <c r="P5" t="n">
        <v>177.94</v>
      </c>
      <c r="Q5" t="n">
        <v>2924.72</v>
      </c>
      <c r="R5" t="n">
        <v>127.68</v>
      </c>
      <c r="S5" t="n">
        <v>60.56</v>
      </c>
      <c r="T5" t="n">
        <v>33474.08</v>
      </c>
      <c r="U5" t="n">
        <v>0.47</v>
      </c>
      <c r="V5" t="n">
        <v>0.89</v>
      </c>
      <c r="W5" t="n">
        <v>0.29</v>
      </c>
      <c r="X5" t="n">
        <v>2.06</v>
      </c>
      <c r="Y5" t="n">
        <v>1</v>
      </c>
      <c r="Z5" t="n">
        <v>10</v>
      </c>
      <c r="AA5" t="n">
        <v>172.5828546336038</v>
      </c>
      <c r="AB5" t="n">
        <v>236.1354755277797</v>
      </c>
      <c r="AC5" t="n">
        <v>213.599037161698</v>
      </c>
      <c r="AD5" t="n">
        <v>172582.8546336038</v>
      </c>
      <c r="AE5" t="n">
        <v>236135.4755277797</v>
      </c>
      <c r="AF5" t="n">
        <v>3.2020413549944e-06</v>
      </c>
      <c r="AG5" t="n">
        <v>7</v>
      </c>
      <c r="AH5" t="n">
        <v>213599.037161698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4.3897</v>
      </c>
      <c r="E6" t="n">
        <v>22.78</v>
      </c>
      <c r="F6" t="n">
        <v>18.94</v>
      </c>
      <c r="G6" t="n">
        <v>18.63</v>
      </c>
      <c r="H6" t="n">
        <v>0.26</v>
      </c>
      <c r="I6" t="n">
        <v>61</v>
      </c>
      <c r="J6" t="n">
        <v>134.55</v>
      </c>
      <c r="K6" t="n">
        <v>46.47</v>
      </c>
      <c r="L6" t="n">
        <v>2</v>
      </c>
      <c r="M6" t="n">
        <v>59</v>
      </c>
      <c r="N6" t="n">
        <v>21.09</v>
      </c>
      <c r="O6" t="n">
        <v>16828.84</v>
      </c>
      <c r="P6" t="n">
        <v>166.8</v>
      </c>
      <c r="Q6" t="n">
        <v>2924.78</v>
      </c>
      <c r="R6" t="n">
        <v>114.5</v>
      </c>
      <c r="S6" t="n">
        <v>60.56</v>
      </c>
      <c r="T6" t="n">
        <v>26947.76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162.5967729482026</v>
      </c>
      <c r="AB6" t="n">
        <v>222.4720780109893</v>
      </c>
      <c r="AC6" t="n">
        <v>201.2396551272069</v>
      </c>
      <c r="AD6" t="n">
        <v>162596.7729482026</v>
      </c>
      <c r="AE6" t="n">
        <v>222472.0780109893</v>
      </c>
      <c r="AF6" t="n">
        <v>3.308384158550799e-06</v>
      </c>
      <c r="AG6" t="n">
        <v>7</v>
      </c>
      <c r="AH6" t="n">
        <v>201239.6551272069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4.5021</v>
      </c>
      <c r="E7" t="n">
        <v>22.21</v>
      </c>
      <c r="F7" t="n">
        <v>18.64</v>
      </c>
      <c r="G7" t="n">
        <v>21.93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45</v>
      </c>
      <c r="N7" t="n">
        <v>21.17</v>
      </c>
      <c r="O7" t="n">
        <v>16870.25</v>
      </c>
      <c r="P7" t="n">
        <v>156.82</v>
      </c>
      <c r="Q7" t="n">
        <v>2924.5</v>
      </c>
      <c r="R7" t="n">
        <v>105.83</v>
      </c>
      <c r="S7" t="n">
        <v>60.56</v>
      </c>
      <c r="T7" t="n">
        <v>22666.81</v>
      </c>
      <c r="U7" t="n">
        <v>0.57</v>
      </c>
      <c r="V7" t="n">
        <v>0.92</v>
      </c>
      <c r="W7" t="n">
        <v>0.22</v>
      </c>
      <c r="X7" t="n">
        <v>1.37</v>
      </c>
      <c r="Y7" t="n">
        <v>1</v>
      </c>
      <c r="Z7" t="n">
        <v>10</v>
      </c>
      <c r="AA7" t="n">
        <v>154.5060018538865</v>
      </c>
      <c r="AB7" t="n">
        <v>211.4019280601225</v>
      </c>
      <c r="AC7" t="n">
        <v>191.2260247505943</v>
      </c>
      <c r="AD7" t="n">
        <v>154506.0018538865</v>
      </c>
      <c r="AE7" t="n">
        <v>211401.9280601225</v>
      </c>
      <c r="AF7" t="n">
        <v>3.393096639909687e-06</v>
      </c>
      <c r="AG7" t="n">
        <v>7</v>
      </c>
      <c r="AH7" t="n">
        <v>191226.0247505943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4.5157</v>
      </c>
      <c r="E8" t="n">
        <v>22.14</v>
      </c>
      <c r="F8" t="n">
        <v>18.68</v>
      </c>
      <c r="G8" t="n">
        <v>23.85</v>
      </c>
      <c r="H8" t="n">
        <v>0.33</v>
      </c>
      <c r="I8" t="n">
        <v>47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153.56</v>
      </c>
      <c r="Q8" t="n">
        <v>2924.59</v>
      </c>
      <c r="R8" t="n">
        <v>105.19</v>
      </c>
      <c r="S8" t="n">
        <v>60.56</v>
      </c>
      <c r="T8" t="n">
        <v>22365.07</v>
      </c>
      <c r="U8" t="n">
        <v>0.58</v>
      </c>
      <c r="V8" t="n">
        <v>0.92</v>
      </c>
      <c r="W8" t="n">
        <v>0.28</v>
      </c>
      <c r="X8" t="n">
        <v>1.41</v>
      </c>
      <c r="Y8" t="n">
        <v>1</v>
      </c>
      <c r="Z8" t="n">
        <v>10</v>
      </c>
      <c r="AA8" t="n">
        <v>152.4971816757997</v>
      </c>
      <c r="AB8" t="n">
        <v>208.6533716695739</v>
      </c>
      <c r="AC8" t="n">
        <v>188.7397867243357</v>
      </c>
      <c r="AD8" t="n">
        <v>152497.1816757997</v>
      </c>
      <c r="AE8" t="n">
        <v>208653.3716695739</v>
      </c>
      <c r="AF8" t="n">
        <v>3.403346548686206e-06</v>
      </c>
      <c r="AG8" t="n">
        <v>7</v>
      </c>
      <c r="AH8" t="n">
        <v>188739.7867243357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4.5377</v>
      </c>
      <c r="E9" t="n">
        <v>22.04</v>
      </c>
      <c r="F9" t="n">
        <v>18.61</v>
      </c>
      <c r="G9" t="n">
        <v>24.27</v>
      </c>
      <c r="H9" t="n">
        <v>0.36</v>
      </c>
      <c r="I9" t="n">
        <v>46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152.29</v>
      </c>
      <c r="Q9" t="n">
        <v>2924.55</v>
      </c>
      <c r="R9" t="n">
        <v>101.71</v>
      </c>
      <c r="S9" t="n">
        <v>60.56</v>
      </c>
      <c r="T9" t="n">
        <v>20627.65</v>
      </c>
      <c r="U9" t="n">
        <v>0.6</v>
      </c>
      <c r="V9" t="n">
        <v>0.92</v>
      </c>
      <c r="W9" t="n">
        <v>0.3</v>
      </c>
      <c r="X9" t="n">
        <v>1.33</v>
      </c>
      <c r="Y9" t="n">
        <v>1</v>
      </c>
      <c r="Z9" t="n">
        <v>10</v>
      </c>
      <c r="AA9" t="n">
        <v>151.3330192385707</v>
      </c>
      <c r="AB9" t="n">
        <v>207.0605132637361</v>
      </c>
      <c r="AC9" t="n">
        <v>187.2989484891597</v>
      </c>
      <c r="AD9" t="n">
        <v>151333.0192385707</v>
      </c>
      <c r="AE9" t="n">
        <v>207060.5132637361</v>
      </c>
      <c r="AF9" t="n">
        <v>3.419927283471754e-06</v>
      </c>
      <c r="AG9" t="n">
        <v>7</v>
      </c>
      <c r="AH9" t="n">
        <v>187298.9484891597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2.2269</v>
      </c>
      <c r="E2" t="n">
        <v>44.91</v>
      </c>
      <c r="F2" t="n">
        <v>26.75</v>
      </c>
      <c r="G2" t="n">
        <v>5.11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431.77</v>
      </c>
      <c r="Q2" t="n">
        <v>2926.06</v>
      </c>
      <c r="R2" t="n">
        <v>370.57</v>
      </c>
      <c r="S2" t="n">
        <v>60.56</v>
      </c>
      <c r="T2" t="n">
        <v>153718.52</v>
      </c>
      <c r="U2" t="n">
        <v>0.16</v>
      </c>
      <c r="V2" t="n">
        <v>0.64</v>
      </c>
      <c r="W2" t="n">
        <v>0.67</v>
      </c>
      <c r="X2" t="n">
        <v>9.460000000000001</v>
      </c>
      <c r="Y2" t="n">
        <v>1</v>
      </c>
      <c r="Z2" t="n">
        <v>10</v>
      </c>
      <c r="AA2" t="n">
        <v>623.1879764560127</v>
      </c>
      <c r="AB2" t="n">
        <v>852.6732825002722</v>
      </c>
      <c r="AC2" t="n">
        <v>771.2953411529136</v>
      </c>
      <c r="AD2" t="n">
        <v>623187.9764560127</v>
      </c>
      <c r="AE2" t="n">
        <v>852673.2825002722</v>
      </c>
      <c r="AF2" t="n">
        <v>1.615431951793262e-06</v>
      </c>
      <c r="AG2" t="n">
        <v>13</v>
      </c>
      <c r="AH2" t="n">
        <v>771295.3411529136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2.6664</v>
      </c>
      <c r="E3" t="n">
        <v>37.5</v>
      </c>
      <c r="F3" t="n">
        <v>23.85</v>
      </c>
      <c r="G3" t="n">
        <v>6.44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381.63</v>
      </c>
      <c r="Q3" t="n">
        <v>2925.54</v>
      </c>
      <c r="R3" t="n">
        <v>275.06</v>
      </c>
      <c r="S3" t="n">
        <v>60.56</v>
      </c>
      <c r="T3" t="n">
        <v>106425.72</v>
      </c>
      <c r="U3" t="n">
        <v>0.22</v>
      </c>
      <c r="V3" t="n">
        <v>0.72</v>
      </c>
      <c r="W3" t="n">
        <v>0.52</v>
      </c>
      <c r="X3" t="n">
        <v>6.56</v>
      </c>
      <c r="Y3" t="n">
        <v>1</v>
      </c>
      <c r="Z3" t="n">
        <v>10</v>
      </c>
      <c r="AA3" t="n">
        <v>472.8842437038589</v>
      </c>
      <c r="AB3" t="n">
        <v>647.0210844160741</v>
      </c>
      <c r="AC3" t="n">
        <v>585.2703002191987</v>
      </c>
      <c r="AD3" t="n">
        <v>472884.2437038589</v>
      </c>
      <c r="AE3" t="n">
        <v>647021.0844160741</v>
      </c>
      <c r="AF3" t="n">
        <v>1.934252887988484e-06</v>
      </c>
      <c r="AG3" t="n">
        <v>11</v>
      </c>
      <c r="AH3" t="n">
        <v>585270.3002191987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22.26</v>
      </c>
      <c r="G4" t="n">
        <v>7.81</v>
      </c>
      <c r="H4" t="n">
        <v>0.11</v>
      </c>
      <c r="I4" t="n">
        <v>171</v>
      </c>
      <c r="J4" t="n">
        <v>253.75</v>
      </c>
      <c r="K4" t="n">
        <v>59.19</v>
      </c>
      <c r="L4" t="n">
        <v>1.5</v>
      </c>
      <c r="M4" t="n">
        <v>169</v>
      </c>
      <c r="N4" t="n">
        <v>63.06</v>
      </c>
      <c r="O4" t="n">
        <v>31530.44</v>
      </c>
      <c r="P4" t="n">
        <v>353.13</v>
      </c>
      <c r="Q4" t="n">
        <v>2924.98</v>
      </c>
      <c r="R4" t="n">
        <v>223.08</v>
      </c>
      <c r="S4" t="n">
        <v>60.56</v>
      </c>
      <c r="T4" t="n">
        <v>80688.71000000001</v>
      </c>
      <c r="U4" t="n">
        <v>0.27</v>
      </c>
      <c r="V4" t="n">
        <v>0.77</v>
      </c>
      <c r="W4" t="n">
        <v>0.44</v>
      </c>
      <c r="X4" t="n">
        <v>4.98</v>
      </c>
      <c r="Y4" t="n">
        <v>1</v>
      </c>
      <c r="Z4" t="n">
        <v>10</v>
      </c>
      <c r="AA4" t="n">
        <v>398.4961968382178</v>
      </c>
      <c r="AB4" t="n">
        <v>545.2400769254918</v>
      </c>
      <c r="AC4" t="n">
        <v>493.2031292329763</v>
      </c>
      <c r="AD4" t="n">
        <v>398496.1968382178</v>
      </c>
      <c r="AE4" t="n">
        <v>545240.0769254918</v>
      </c>
      <c r="AF4" t="n">
        <v>2.170521326939072e-06</v>
      </c>
      <c r="AG4" t="n">
        <v>10</v>
      </c>
      <c r="AH4" t="n">
        <v>493203.1292329763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3.236</v>
      </c>
      <c r="E5" t="n">
        <v>30.9</v>
      </c>
      <c r="F5" t="n">
        <v>21.3</v>
      </c>
      <c r="G5" t="n">
        <v>9.19</v>
      </c>
      <c r="H5" t="n">
        <v>0.12</v>
      </c>
      <c r="I5" t="n">
        <v>139</v>
      </c>
      <c r="J5" t="n">
        <v>254.21</v>
      </c>
      <c r="K5" t="n">
        <v>59.19</v>
      </c>
      <c r="L5" t="n">
        <v>1.75</v>
      </c>
      <c r="M5" t="n">
        <v>137</v>
      </c>
      <c r="N5" t="n">
        <v>63.26</v>
      </c>
      <c r="O5" t="n">
        <v>31586.46</v>
      </c>
      <c r="P5" t="n">
        <v>335.13</v>
      </c>
      <c r="Q5" t="n">
        <v>2925.04</v>
      </c>
      <c r="R5" t="n">
        <v>192.39</v>
      </c>
      <c r="S5" t="n">
        <v>60.56</v>
      </c>
      <c r="T5" t="n">
        <v>65502.81</v>
      </c>
      <c r="U5" t="n">
        <v>0.31</v>
      </c>
      <c r="V5" t="n">
        <v>0.8100000000000001</v>
      </c>
      <c r="W5" t="n">
        <v>0.38</v>
      </c>
      <c r="X5" t="n">
        <v>4.02</v>
      </c>
      <c r="Y5" t="n">
        <v>1</v>
      </c>
      <c r="Z5" t="n">
        <v>10</v>
      </c>
      <c r="AA5" t="n">
        <v>351.9955710869059</v>
      </c>
      <c r="AB5" t="n">
        <v>481.6158693097238</v>
      </c>
      <c r="AC5" t="n">
        <v>435.6511266949209</v>
      </c>
      <c r="AD5" t="n">
        <v>351995.5710869059</v>
      </c>
      <c r="AE5" t="n">
        <v>481615.8693097238</v>
      </c>
      <c r="AF5" t="n">
        <v>2.347450624636489e-06</v>
      </c>
      <c r="AG5" t="n">
        <v>9</v>
      </c>
      <c r="AH5" t="n">
        <v>435651.1266949209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3.4301</v>
      </c>
      <c r="E6" t="n">
        <v>29.15</v>
      </c>
      <c r="F6" t="n">
        <v>20.63</v>
      </c>
      <c r="G6" t="n">
        <v>10.58</v>
      </c>
      <c r="H6" t="n">
        <v>0.14</v>
      </c>
      <c r="I6" t="n">
        <v>117</v>
      </c>
      <c r="J6" t="n">
        <v>254.66</v>
      </c>
      <c r="K6" t="n">
        <v>59.19</v>
      </c>
      <c r="L6" t="n">
        <v>2</v>
      </c>
      <c r="M6" t="n">
        <v>115</v>
      </c>
      <c r="N6" t="n">
        <v>63.47</v>
      </c>
      <c r="O6" t="n">
        <v>31642.55</v>
      </c>
      <c r="P6" t="n">
        <v>321.79</v>
      </c>
      <c r="Q6" t="n">
        <v>2925.05</v>
      </c>
      <c r="R6" t="n">
        <v>170.08</v>
      </c>
      <c r="S6" t="n">
        <v>60.56</v>
      </c>
      <c r="T6" t="n">
        <v>54460.99</v>
      </c>
      <c r="U6" t="n">
        <v>0.36</v>
      </c>
      <c r="V6" t="n">
        <v>0.83</v>
      </c>
      <c r="W6" t="n">
        <v>0.35</v>
      </c>
      <c r="X6" t="n">
        <v>3.35</v>
      </c>
      <c r="Y6" t="n">
        <v>1</v>
      </c>
      <c r="Z6" t="n">
        <v>10</v>
      </c>
      <c r="AA6" t="n">
        <v>326.5424701680444</v>
      </c>
      <c r="AB6" t="n">
        <v>446.789813720976</v>
      </c>
      <c r="AC6" t="n">
        <v>404.1488209728873</v>
      </c>
      <c r="AD6" t="n">
        <v>326542.4701680444</v>
      </c>
      <c r="AE6" t="n">
        <v>446789.8137209761</v>
      </c>
      <c r="AF6" t="n">
        <v>2.488254137072194e-06</v>
      </c>
      <c r="AG6" t="n">
        <v>9</v>
      </c>
      <c r="AH6" t="n">
        <v>404148.8209728873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3.5797</v>
      </c>
      <c r="E7" t="n">
        <v>27.94</v>
      </c>
      <c r="F7" t="n">
        <v>20.19</v>
      </c>
      <c r="G7" t="n">
        <v>12</v>
      </c>
      <c r="H7" t="n">
        <v>0.16</v>
      </c>
      <c r="I7" t="n">
        <v>101</v>
      </c>
      <c r="J7" t="n">
        <v>255.12</v>
      </c>
      <c r="K7" t="n">
        <v>59.19</v>
      </c>
      <c r="L7" t="n">
        <v>2.25</v>
      </c>
      <c r="M7" t="n">
        <v>99</v>
      </c>
      <c r="N7" t="n">
        <v>63.67</v>
      </c>
      <c r="O7" t="n">
        <v>31698.72</v>
      </c>
      <c r="P7" t="n">
        <v>312.21</v>
      </c>
      <c r="Q7" t="n">
        <v>2924.93</v>
      </c>
      <c r="R7" t="n">
        <v>155.75</v>
      </c>
      <c r="S7" t="n">
        <v>60.56</v>
      </c>
      <c r="T7" t="n">
        <v>47375.45</v>
      </c>
      <c r="U7" t="n">
        <v>0.39</v>
      </c>
      <c r="V7" t="n">
        <v>0.85</v>
      </c>
      <c r="W7" t="n">
        <v>0.33</v>
      </c>
      <c r="X7" t="n">
        <v>2.91</v>
      </c>
      <c r="Y7" t="n">
        <v>1</v>
      </c>
      <c r="Z7" t="n">
        <v>10</v>
      </c>
      <c r="AA7" t="n">
        <v>309.3528332527162</v>
      </c>
      <c r="AB7" t="n">
        <v>423.2701941401653</v>
      </c>
      <c r="AC7" t="n">
        <v>382.8738808748757</v>
      </c>
      <c r="AD7" t="n">
        <v>309352.8332527162</v>
      </c>
      <c r="AE7" t="n">
        <v>423270.1941401653</v>
      </c>
      <c r="AF7" t="n">
        <v>2.596776576332274e-06</v>
      </c>
      <c r="AG7" t="n">
        <v>9</v>
      </c>
      <c r="AH7" t="n">
        <v>382873.8808748757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3.7211</v>
      </c>
      <c r="E8" t="n">
        <v>26.87</v>
      </c>
      <c r="F8" t="n">
        <v>19.77</v>
      </c>
      <c r="G8" t="n">
        <v>13.48</v>
      </c>
      <c r="H8" t="n">
        <v>0.17</v>
      </c>
      <c r="I8" t="n">
        <v>88</v>
      </c>
      <c r="J8" t="n">
        <v>255.57</v>
      </c>
      <c r="K8" t="n">
        <v>59.19</v>
      </c>
      <c r="L8" t="n">
        <v>2.5</v>
      </c>
      <c r="M8" t="n">
        <v>86</v>
      </c>
      <c r="N8" t="n">
        <v>63.88</v>
      </c>
      <c r="O8" t="n">
        <v>31754.97</v>
      </c>
      <c r="P8" t="n">
        <v>302.79</v>
      </c>
      <c r="Q8" t="n">
        <v>2924.65</v>
      </c>
      <c r="R8" t="n">
        <v>141.93</v>
      </c>
      <c r="S8" t="n">
        <v>60.56</v>
      </c>
      <c r="T8" t="n">
        <v>40528.6</v>
      </c>
      <c r="U8" t="n">
        <v>0.43</v>
      </c>
      <c r="V8" t="n">
        <v>0.87</v>
      </c>
      <c r="W8" t="n">
        <v>0.3</v>
      </c>
      <c r="X8" t="n">
        <v>2.49</v>
      </c>
      <c r="Y8" t="n">
        <v>1</v>
      </c>
      <c r="Z8" t="n">
        <v>10</v>
      </c>
      <c r="AA8" t="n">
        <v>285.4303128488243</v>
      </c>
      <c r="AB8" t="n">
        <v>390.5383463364458</v>
      </c>
      <c r="AC8" t="n">
        <v>353.2659146861062</v>
      </c>
      <c r="AD8" t="n">
        <v>285430.3128488243</v>
      </c>
      <c r="AE8" t="n">
        <v>390538.3463364458</v>
      </c>
      <c r="AF8" t="n">
        <v>2.699350593119542e-06</v>
      </c>
      <c r="AG8" t="n">
        <v>8</v>
      </c>
      <c r="AH8" t="n">
        <v>353265.9146861061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3.8183</v>
      </c>
      <c r="E9" t="n">
        <v>26.19</v>
      </c>
      <c r="F9" t="n">
        <v>19.52</v>
      </c>
      <c r="G9" t="n">
        <v>14.83</v>
      </c>
      <c r="H9" t="n">
        <v>0.19</v>
      </c>
      <c r="I9" t="n">
        <v>79</v>
      </c>
      <c r="J9" t="n">
        <v>256.03</v>
      </c>
      <c r="K9" t="n">
        <v>59.19</v>
      </c>
      <c r="L9" t="n">
        <v>2.75</v>
      </c>
      <c r="M9" t="n">
        <v>77</v>
      </c>
      <c r="N9" t="n">
        <v>64.09</v>
      </c>
      <c r="O9" t="n">
        <v>31811.29</v>
      </c>
      <c r="P9" t="n">
        <v>296.35</v>
      </c>
      <c r="Q9" t="n">
        <v>2924.84</v>
      </c>
      <c r="R9" t="n">
        <v>133.72</v>
      </c>
      <c r="S9" t="n">
        <v>60.56</v>
      </c>
      <c r="T9" t="n">
        <v>36470.42</v>
      </c>
      <c r="U9" t="n">
        <v>0.45</v>
      </c>
      <c r="V9" t="n">
        <v>0.88</v>
      </c>
      <c r="W9" t="n">
        <v>0.29</v>
      </c>
      <c r="X9" t="n">
        <v>2.24</v>
      </c>
      <c r="Y9" t="n">
        <v>1</v>
      </c>
      <c r="Z9" t="n">
        <v>10</v>
      </c>
      <c r="AA9" t="n">
        <v>275.6789825422886</v>
      </c>
      <c r="AB9" t="n">
        <v>377.1961460127123</v>
      </c>
      <c r="AC9" t="n">
        <v>341.1970752353741</v>
      </c>
      <c r="AD9" t="n">
        <v>275678.9825422886</v>
      </c>
      <c r="AE9" t="n">
        <v>377196.1460127123</v>
      </c>
      <c r="AF9" t="n">
        <v>2.769861161943605e-06</v>
      </c>
      <c r="AG9" t="n">
        <v>8</v>
      </c>
      <c r="AH9" t="n">
        <v>341197.0752353742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19.26</v>
      </c>
      <c r="G10" t="n">
        <v>16.28</v>
      </c>
      <c r="H10" t="n">
        <v>0.21</v>
      </c>
      <c r="I10" t="n">
        <v>71</v>
      </c>
      <c r="J10" t="n">
        <v>256.49</v>
      </c>
      <c r="K10" t="n">
        <v>59.19</v>
      </c>
      <c r="L10" t="n">
        <v>3</v>
      </c>
      <c r="M10" t="n">
        <v>69</v>
      </c>
      <c r="N10" t="n">
        <v>64.29000000000001</v>
      </c>
      <c r="O10" t="n">
        <v>31867.69</v>
      </c>
      <c r="P10" t="n">
        <v>289.9</v>
      </c>
      <c r="Q10" t="n">
        <v>2924.88</v>
      </c>
      <c r="R10" t="n">
        <v>125.26</v>
      </c>
      <c r="S10" t="n">
        <v>60.56</v>
      </c>
      <c r="T10" t="n">
        <v>32282.08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266.4071703872701</v>
      </c>
      <c r="AB10" t="n">
        <v>364.5100435787325</v>
      </c>
      <c r="AC10" t="n">
        <v>329.7217166126368</v>
      </c>
      <c r="AD10" t="n">
        <v>266407.1703872701</v>
      </c>
      <c r="AE10" t="n">
        <v>364510.0435787325</v>
      </c>
      <c r="AF10" t="n">
        <v>2.84022664729272e-06</v>
      </c>
      <c r="AG10" t="n">
        <v>8</v>
      </c>
      <c r="AH10" t="n">
        <v>329721.7166126368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4.004</v>
      </c>
      <c r="E11" t="n">
        <v>24.98</v>
      </c>
      <c r="F11" t="n">
        <v>19.04</v>
      </c>
      <c r="G11" t="n">
        <v>17.85</v>
      </c>
      <c r="H11" t="n">
        <v>0.23</v>
      </c>
      <c r="I11" t="n">
        <v>64</v>
      </c>
      <c r="J11" t="n">
        <v>256.95</v>
      </c>
      <c r="K11" t="n">
        <v>59.19</v>
      </c>
      <c r="L11" t="n">
        <v>3.25</v>
      </c>
      <c r="M11" t="n">
        <v>62</v>
      </c>
      <c r="N11" t="n">
        <v>64.5</v>
      </c>
      <c r="O11" t="n">
        <v>31924.29</v>
      </c>
      <c r="P11" t="n">
        <v>283.45</v>
      </c>
      <c r="Q11" t="n">
        <v>2924.42</v>
      </c>
      <c r="R11" t="n">
        <v>118.09</v>
      </c>
      <c r="S11" t="n">
        <v>60.56</v>
      </c>
      <c r="T11" t="n">
        <v>28729.35</v>
      </c>
      <c r="U11" t="n">
        <v>0.51</v>
      </c>
      <c r="V11" t="n">
        <v>0.9</v>
      </c>
      <c r="W11" t="n">
        <v>0.26</v>
      </c>
      <c r="X11" t="n">
        <v>1.76</v>
      </c>
      <c r="Y11" t="n">
        <v>1</v>
      </c>
      <c r="Z11" t="n">
        <v>10</v>
      </c>
      <c r="AA11" t="n">
        <v>258.0031768530528</v>
      </c>
      <c r="AB11" t="n">
        <v>353.0113288670215</v>
      </c>
      <c r="AC11" t="n">
        <v>319.3204230945703</v>
      </c>
      <c r="AD11" t="n">
        <v>258003.1768530528</v>
      </c>
      <c r="AE11" t="n">
        <v>353011.3288670215</v>
      </c>
      <c r="AF11" t="n">
        <v>2.904571168431551e-06</v>
      </c>
      <c r="AG11" t="n">
        <v>8</v>
      </c>
      <c r="AH11" t="n">
        <v>319320.4230945703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4.0865</v>
      </c>
      <c r="E12" t="n">
        <v>24.47</v>
      </c>
      <c r="F12" t="n">
        <v>18.83</v>
      </c>
      <c r="G12" t="n">
        <v>19.48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277.52</v>
      </c>
      <c r="Q12" t="n">
        <v>2924.65</v>
      </c>
      <c r="R12" t="n">
        <v>110.94</v>
      </c>
      <c r="S12" t="n">
        <v>60.56</v>
      </c>
      <c r="T12" t="n">
        <v>25186.99</v>
      </c>
      <c r="U12" t="n">
        <v>0.55</v>
      </c>
      <c r="V12" t="n">
        <v>0.91</v>
      </c>
      <c r="W12" t="n">
        <v>0.26</v>
      </c>
      <c r="X12" t="n">
        <v>1.55</v>
      </c>
      <c r="Y12" t="n">
        <v>1</v>
      </c>
      <c r="Z12" t="n">
        <v>10</v>
      </c>
      <c r="AA12" t="n">
        <v>250.5506676097028</v>
      </c>
      <c r="AB12" t="n">
        <v>342.8144769387716</v>
      </c>
      <c r="AC12" t="n">
        <v>310.0967444029777</v>
      </c>
      <c r="AD12" t="n">
        <v>250550.6676097028</v>
      </c>
      <c r="AE12" t="n">
        <v>342814.4769387715</v>
      </c>
      <c r="AF12" t="n">
        <v>2.964418101847037e-06</v>
      </c>
      <c r="AG12" t="n">
        <v>8</v>
      </c>
      <c r="AH12" t="n">
        <v>310096.7444029777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4.1787</v>
      </c>
      <c r="E13" t="n">
        <v>23.93</v>
      </c>
      <c r="F13" t="n">
        <v>18.54</v>
      </c>
      <c r="G13" t="n">
        <v>20.98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269.84</v>
      </c>
      <c r="Q13" t="n">
        <v>2924.53</v>
      </c>
      <c r="R13" t="n">
        <v>101.21</v>
      </c>
      <c r="S13" t="n">
        <v>60.56</v>
      </c>
      <c r="T13" t="n">
        <v>20344.97</v>
      </c>
      <c r="U13" t="n">
        <v>0.6</v>
      </c>
      <c r="V13" t="n">
        <v>0.93</v>
      </c>
      <c r="W13" t="n">
        <v>0.24</v>
      </c>
      <c r="X13" t="n">
        <v>1.26</v>
      </c>
      <c r="Y13" t="n">
        <v>1</v>
      </c>
      <c r="Z13" t="n">
        <v>10</v>
      </c>
      <c r="AA13" t="n">
        <v>233.2123966925013</v>
      </c>
      <c r="AB13" t="n">
        <v>319.0914897593402</v>
      </c>
      <c r="AC13" t="n">
        <v>288.637845824522</v>
      </c>
      <c r="AD13" t="n">
        <v>233212.3966925013</v>
      </c>
      <c r="AE13" t="n">
        <v>319091.4897593402</v>
      </c>
      <c r="AF13" t="n">
        <v>3.031301583797434e-06</v>
      </c>
      <c r="AG13" t="n">
        <v>7</v>
      </c>
      <c r="AH13" t="n">
        <v>288637.845824522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4.1008</v>
      </c>
      <c r="E14" t="n">
        <v>24.39</v>
      </c>
      <c r="F14" t="n">
        <v>19.09</v>
      </c>
      <c r="G14" t="n">
        <v>22.46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277.03</v>
      </c>
      <c r="Q14" t="n">
        <v>2924.48</v>
      </c>
      <c r="R14" t="n">
        <v>121.9</v>
      </c>
      <c r="S14" t="n">
        <v>60.56</v>
      </c>
      <c r="T14" t="n">
        <v>30700.04</v>
      </c>
      <c r="U14" t="n">
        <v>0.5</v>
      </c>
      <c r="V14" t="n">
        <v>0.9</v>
      </c>
      <c r="W14" t="n">
        <v>0.22</v>
      </c>
      <c r="X14" t="n">
        <v>1.81</v>
      </c>
      <c r="Y14" t="n">
        <v>1</v>
      </c>
      <c r="Z14" t="n">
        <v>10</v>
      </c>
      <c r="AA14" t="n">
        <v>249.8450014738011</v>
      </c>
      <c r="AB14" t="n">
        <v>341.8489533998385</v>
      </c>
      <c r="AC14" t="n">
        <v>309.2233690754794</v>
      </c>
      <c r="AD14" t="n">
        <v>249845.0014738011</v>
      </c>
      <c r="AE14" t="n">
        <v>341848.9533998385</v>
      </c>
      <c r="AF14" t="n">
        <v>2.974791570305721e-06</v>
      </c>
      <c r="AG14" t="n">
        <v>8</v>
      </c>
      <c r="AH14" t="n">
        <v>309223.3690754793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4.2213</v>
      </c>
      <c r="E15" t="n">
        <v>23.69</v>
      </c>
      <c r="F15" t="n">
        <v>18.64</v>
      </c>
      <c r="G15" t="n">
        <v>24.31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266.54</v>
      </c>
      <c r="Q15" t="n">
        <v>2924.79</v>
      </c>
      <c r="R15" t="n">
        <v>104.99</v>
      </c>
      <c r="S15" t="n">
        <v>60.56</v>
      </c>
      <c r="T15" t="n">
        <v>22272.02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229.6759161801538</v>
      </c>
      <c r="AB15" t="n">
        <v>314.2527211038398</v>
      </c>
      <c r="AC15" t="n">
        <v>284.2608824582467</v>
      </c>
      <c r="AD15" t="n">
        <v>229675.9161801538</v>
      </c>
      <c r="AE15" t="n">
        <v>314252.7211038398</v>
      </c>
      <c r="AF15" t="n">
        <v>3.062204363961066e-06</v>
      </c>
      <c r="AG15" t="n">
        <v>7</v>
      </c>
      <c r="AH15" t="n">
        <v>284260.8824582467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4.2713</v>
      </c>
      <c r="E16" t="n">
        <v>23.41</v>
      </c>
      <c r="F16" t="n">
        <v>18.5</v>
      </c>
      <c r="G16" t="n">
        <v>25.82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261.55</v>
      </c>
      <c r="Q16" t="n">
        <v>2924.43</v>
      </c>
      <c r="R16" t="n">
        <v>100.85</v>
      </c>
      <c r="S16" t="n">
        <v>60.56</v>
      </c>
      <c r="T16" t="n">
        <v>20217.15</v>
      </c>
      <c r="U16" t="n">
        <v>0.6</v>
      </c>
      <c r="V16" t="n">
        <v>0.93</v>
      </c>
      <c r="W16" t="n">
        <v>0.23</v>
      </c>
      <c r="X16" t="n">
        <v>1.23</v>
      </c>
      <c r="Y16" t="n">
        <v>1</v>
      </c>
      <c r="Z16" t="n">
        <v>10</v>
      </c>
      <c r="AA16" t="n">
        <v>224.7840076564407</v>
      </c>
      <c r="AB16" t="n">
        <v>307.5593960459263</v>
      </c>
      <c r="AC16" t="n">
        <v>278.2063589497176</v>
      </c>
      <c r="AD16" t="n">
        <v>224784.0076564407</v>
      </c>
      <c r="AE16" t="n">
        <v>307559.3960459264</v>
      </c>
      <c r="AF16" t="n">
        <v>3.098475232697724e-06</v>
      </c>
      <c r="AG16" t="n">
        <v>7</v>
      </c>
      <c r="AH16" t="n">
        <v>278206.3589497176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4.3176</v>
      </c>
      <c r="E17" t="n">
        <v>23.16</v>
      </c>
      <c r="F17" t="n">
        <v>18.4</v>
      </c>
      <c r="G17" t="n">
        <v>27.6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256.85</v>
      </c>
      <c r="Q17" t="n">
        <v>2924.49</v>
      </c>
      <c r="R17" t="n">
        <v>97.12</v>
      </c>
      <c r="S17" t="n">
        <v>60.56</v>
      </c>
      <c r="T17" t="n">
        <v>18364.59</v>
      </c>
      <c r="U17" t="n">
        <v>0.62</v>
      </c>
      <c r="V17" t="n">
        <v>0.9399999999999999</v>
      </c>
      <c r="W17" t="n">
        <v>0.23</v>
      </c>
      <c r="X17" t="n">
        <v>1.12</v>
      </c>
      <c r="Y17" t="n">
        <v>1</v>
      </c>
      <c r="Z17" t="n">
        <v>10</v>
      </c>
      <c r="AA17" t="n">
        <v>220.3333762182125</v>
      </c>
      <c r="AB17" t="n">
        <v>301.4698457641441</v>
      </c>
      <c r="AC17" t="n">
        <v>272.6979868000892</v>
      </c>
      <c r="AD17" t="n">
        <v>220333.3762182125</v>
      </c>
      <c r="AE17" t="n">
        <v>301469.845764144</v>
      </c>
      <c r="AF17" t="n">
        <v>3.132062057147869e-06</v>
      </c>
      <c r="AG17" t="n">
        <v>7</v>
      </c>
      <c r="AH17" t="n">
        <v>272697.9868000891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4.3446</v>
      </c>
      <c r="E18" t="n">
        <v>23.02</v>
      </c>
      <c r="F18" t="n">
        <v>18.35</v>
      </c>
      <c r="G18" t="n">
        <v>28.98</v>
      </c>
      <c r="H18" t="n">
        <v>0.34</v>
      </c>
      <c r="I18" t="n">
        <v>38</v>
      </c>
      <c r="J18" t="n">
        <v>260.17</v>
      </c>
      <c r="K18" t="n">
        <v>59.19</v>
      </c>
      <c r="L18" t="n">
        <v>5</v>
      </c>
      <c r="M18" t="n">
        <v>36</v>
      </c>
      <c r="N18" t="n">
        <v>65.98</v>
      </c>
      <c r="O18" t="n">
        <v>32321.82</v>
      </c>
      <c r="P18" t="n">
        <v>253.61</v>
      </c>
      <c r="Q18" t="n">
        <v>2924.58</v>
      </c>
      <c r="R18" t="n">
        <v>95.75</v>
      </c>
      <c r="S18" t="n">
        <v>60.56</v>
      </c>
      <c r="T18" t="n">
        <v>17691.79</v>
      </c>
      <c r="U18" t="n">
        <v>0.63</v>
      </c>
      <c r="V18" t="n">
        <v>0.9399999999999999</v>
      </c>
      <c r="W18" t="n">
        <v>0.23</v>
      </c>
      <c r="X18" t="n">
        <v>1.08</v>
      </c>
      <c r="Y18" t="n">
        <v>1</v>
      </c>
      <c r="Z18" t="n">
        <v>10</v>
      </c>
      <c r="AA18" t="n">
        <v>217.5101820074434</v>
      </c>
      <c r="AB18" t="n">
        <v>297.6070268944335</v>
      </c>
      <c r="AC18" t="n">
        <v>269.2038299418022</v>
      </c>
      <c r="AD18" t="n">
        <v>217510.1820074434</v>
      </c>
      <c r="AE18" t="n">
        <v>297607.0268944335</v>
      </c>
      <c r="AF18" t="n">
        <v>3.151648326265664e-06</v>
      </c>
      <c r="AG18" t="n">
        <v>7</v>
      </c>
      <c r="AH18" t="n">
        <v>269203.8299418022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4.3914</v>
      </c>
      <c r="E19" t="n">
        <v>22.77</v>
      </c>
      <c r="F19" t="n">
        <v>18.26</v>
      </c>
      <c r="G19" t="n">
        <v>31.3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33</v>
      </c>
      <c r="N19" t="n">
        <v>66.19</v>
      </c>
      <c r="O19" t="n">
        <v>32378.93</v>
      </c>
      <c r="P19" t="n">
        <v>248.79</v>
      </c>
      <c r="Q19" t="n">
        <v>2924.42</v>
      </c>
      <c r="R19" t="n">
        <v>92.59</v>
      </c>
      <c r="S19" t="n">
        <v>60.56</v>
      </c>
      <c r="T19" t="n">
        <v>16127.46</v>
      </c>
      <c r="U19" t="n">
        <v>0.65</v>
      </c>
      <c r="V19" t="n">
        <v>0.9399999999999999</v>
      </c>
      <c r="W19" t="n">
        <v>0.22</v>
      </c>
      <c r="X19" t="n">
        <v>0.98</v>
      </c>
      <c r="Y19" t="n">
        <v>1</v>
      </c>
      <c r="Z19" t="n">
        <v>10</v>
      </c>
      <c r="AA19" t="n">
        <v>213.1347930277026</v>
      </c>
      <c r="AB19" t="n">
        <v>291.6204266638165</v>
      </c>
      <c r="AC19" t="n">
        <v>263.7885824349473</v>
      </c>
      <c r="AD19" t="n">
        <v>213134.7930277025</v>
      </c>
      <c r="AE19" t="n">
        <v>291620.4266638166</v>
      </c>
      <c r="AF19" t="n">
        <v>3.185597859403175e-06</v>
      </c>
      <c r="AG19" t="n">
        <v>7</v>
      </c>
      <c r="AH19" t="n">
        <v>263788.5824349473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4.4239</v>
      </c>
      <c r="E20" t="n">
        <v>22.6</v>
      </c>
      <c r="F20" t="n">
        <v>18.19</v>
      </c>
      <c r="G20" t="n">
        <v>33.07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31</v>
      </c>
      <c r="N20" t="n">
        <v>66.40000000000001</v>
      </c>
      <c r="O20" t="n">
        <v>32436.11</v>
      </c>
      <c r="P20" t="n">
        <v>244.78</v>
      </c>
      <c r="Q20" t="n">
        <v>2924.58</v>
      </c>
      <c r="R20" t="n">
        <v>90.25</v>
      </c>
      <c r="S20" t="n">
        <v>60.56</v>
      </c>
      <c r="T20" t="n">
        <v>14963.77</v>
      </c>
      <c r="U20" t="n">
        <v>0.67</v>
      </c>
      <c r="V20" t="n">
        <v>0.95</v>
      </c>
      <c r="W20" t="n">
        <v>0.22</v>
      </c>
      <c r="X20" t="n">
        <v>0.91</v>
      </c>
      <c r="Y20" t="n">
        <v>1</v>
      </c>
      <c r="Z20" t="n">
        <v>10</v>
      </c>
      <c r="AA20" t="n">
        <v>209.7828468584734</v>
      </c>
      <c r="AB20" t="n">
        <v>287.0341460376512</v>
      </c>
      <c r="AC20" t="n">
        <v>259.6400099948564</v>
      </c>
      <c r="AD20" t="n">
        <v>209782.8468584734</v>
      </c>
      <c r="AE20" t="n">
        <v>287034.1460376512</v>
      </c>
      <c r="AF20" t="n">
        <v>3.209173924082003e-06</v>
      </c>
      <c r="AG20" t="n">
        <v>7</v>
      </c>
      <c r="AH20" t="n">
        <v>259640.0099948564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4.4566</v>
      </c>
      <c r="E21" t="n">
        <v>22.44</v>
      </c>
      <c r="F21" t="n">
        <v>18.12</v>
      </c>
      <c r="G21" t="n">
        <v>35.07</v>
      </c>
      <c r="H21" t="n">
        <v>0.39</v>
      </c>
      <c r="I21" t="n">
        <v>31</v>
      </c>
      <c r="J21" t="n">
        <v>261.56</v>
      </c>
      <c r="K21" t="n">
        <v>59.19</v>
      </c>
      <c r="L21" t="n">
        <v>5.75</v>
      </c>
      <c r="M21" t="n">
        <v>29</v>
      </c>
      <c r="N21" t="n">
        <v>66.62</v>
      </c>
      <c r="O21" t="n">
        <v>32493.38</v>
      </c>
      <c r="P21" t="n">
        <v>239.92</v>
      </c>
      <c r="Q21" t="n">
        <v>2924.35</v>
      </c>
      <c r="R21" t="n">
        <v>88.09999999999999</v>
      </c>
      <c r="S21" t="n">
        <v>60.56</v>
      </c>
      <c r="T21" t="n">
        <v>13900.69</v>
      </c>
      <c r="U21" t="n">
        <v>0.6899999999999999</v>
      </c>
      <c r="V21" t="n">
        <v>0.95</v>
      </c>
      <c r="W21" t="n">
        <v>0.21</v>
      </c>
      <c r="X21" t="n">
        <v>0.84</v>
      </c>
      <c r="Y21" t="n">
        <v>1</v>
      </c>
      <c r="Z21" t="n">
        <v>10</v>
      </c>
      <c r="AA21" t="n">
        <v>206.0120204591836</v>
      </c>
      <c r="AB21" t="n">
        <v>281.8747350010257</v>
      </c>
      <c r="AC21" t="n">
        <v>254.9730059062858</v>
      </c>
      <c r="AD21" t="n">
        <v>206012.0204591836</v>
      </c>
      <c r="AE21" t="n">
        <v>281874.7350010257</v>
      </c>
      <c r="AF21" t="n">
        <v>3.232895072235777e-06</v>
      </c>
      <c r="AG21" t="n">
        <v>7</v>
      </c>
      <c r="AH21" t="n">
        <v>254973.0059062858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4.4729</v>
      </c>
      <c r="E22" t="n">
        <v>22.36</v>
      </c>
      <c r="F22" t="n">
        <v>18.09</v>
      </c>
      <c r="G22" t="n">
        <v>36.17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28</v>
      </c>
      <c r="N22" t="n">
        <v>66.83</v>
      </c>
      <c r="O22" t="n">
        <v>32550.72</v>
      </c>
      <c r="P22" t="n">
        <v>235.81</v>
      </c>
      <c r="Q22" t="n">
        <v>2924.48</v>
      </c>
      <c r="R22" t="n">
        <v>86.84</v>
      </c>
      <c r="S22" t="n">
        <v>60.56</v>
      </c>
      <c r="T22" t="n">
        <v>13277.3</v>
      </c>
      <c r="U22" t="n">
        <v>0.7</v>
      </c>
      <c r="V22" t="n">
        <v>0.95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203.244120983812</v>
      </c>
      <c r="AB22" t="n">
        <v>278.0875728277175</v>
      </c>
      <c r="AC22" t="n">
        <v>251.5472851754816</v>
      </c>
      <c r="AD22" t="n">
        <v>203244.120983812</v>
      </c>
      <c r="AE22" t="n">
        <v>278087.5728277175</v>
      </c>
      <c r="AF22" t="n">
        <v>3.244719375443928e-06</v>
      </c>
      <c r="AG22" t="n">
        <v>7</v>
      </c>
      <c r="AH22" t="n">
        <v>251547.2851754816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4.5129</v>
      </c>
      <c r="E23" t="n">
        <v>22.16</v>
      </c>
      <c r="F23" t="n">
        <v>17.98</v>
      </c>
      <c r="G23" t="n">
        <v>38.54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231.49</v>
      </c>
      <c r="Q23" t="n">
        <v>2924.39</v>
      </c>
      <c r="R23" t="n">
        <v>83.34999999999999</v>
      </c>
      <c r="S23" t="n">
        <v>60.56</v>
      </c>
      <c r="T23" t="n">
        <v>11538.82</v>
      </c>
      <c r="U23" t="n">
        <v>0.73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199.6000571061435</v>
      </c>
      <c r="AB23" t="n">
        <v>273.1016038655417</v>
      </c>
      <c r="AC23" t="n">
        <v>247.0371700932029</v>
      </c>
      <c r="AD23" t="n">
        <v>199600.0571061434</v>
      </c>
      <c r="AE23" t="n">
        <v>273101.6038655418</v>
      </c>
      <c r="AF23" t="n">
        <v>3.273736070433254e-06</v>
      </c>
      <c r="AG23" t="n">
        <v>7</v>
      </c>
      <c r="AH23" t="n">
        <v>247037.1700932028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4.5397</v>
      </c>
      <c r="E24" t="n">
        <v>22.03</v>
      </c>
      <c r="F24" t="n">
        <v>17.95</v>
      </c>
      <c r="G24" t="n">
        <v>41.43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226.49</v>
      </c>
      <c r="Q24" t="n">
        <v>2924.55</v>
      </c>
      <c r="R24" t="n">
        <v>83.06</v>
      </c>
      <c r="S24" t="n">
        <v>60.56</v>
      </c>
      <c r="T24" t="n">
        <v>11406.35</v>
      </c>
      <c r="U24" t="n">
        <v>0.73</v>
      </c>
      <c r="V24" t="n">
        <v>0.96</v>
      </c>
      <c r="W24" t="n">
        <v>0.19</v>
      </c>
      <c r="X24" t="n">
        <v>0.67</v>
      </c>
      <c r="Y24" t="n">
        <v>1</v>
      </c>
      <c r="Z24" t="n">
        <v>10</v>
      </c>
      <c r="AA24" t="n">
        <v>196.1043923148922</v>
      </c>
      <c r="AB24" t="n">
        <v>268.3186810803077</v>
      </c>
      <c r="AC24" t="n">
        <v>242.7107227457157</v>
      </c>
      <c r="AD24" t="n">
        <v>196104.3923148921</v>
      </c>
      <c r="AE24" t="n">
        <v>268318.6810803077</v>
      </c>
      <c r="AF24" t="n">
        <v>3.293177256076102e-06</v>
      </c>
      <c r="AG24" t="n">
        <v>7</v>
      </c>
      <c r="AH24" t="n">
        <v>242710.7227457157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4.5433</v>
      </c>
      <c r="E25" t="n">
        <v>22.01</v>
      </c>
      <c r="F25" t="n">
        <v>17.98</v>
      </c>
      <c r="G25" t="n">
        <v>43.16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224.42</v>
      </c>
      <c r="Q25" t="n">
        <v>2924.48</v>
      </c>
      <c r="R25" t="n">
        <v>83.68000000000001</v>
      </c>
      <c r="S25" t="n">
        <v>60.56</v>
      </c>
      <c r="T25" t="n">
        <v>11719.12</v>
      </c>
      <c r="U25" t="n">
        <v>0.72</v>
      </c>
      <c r="V25" t="n">
        <v>0.96</v>
      </c>
      <c r="W25" t="n">
        <v>0.2</v>
      </c>
      <c r="X25" t="n">
        <v>0.71</v>
      </c>
      <c r="Y25" t="n">
        <v>1</v>
      </c>
      <c r="Z25" t="n">
        <v>10</v>
      </c>
      <c r="AA25" t="n">
        <v>194.9182470226327</v>
      </c>
      <c r="AB25" t="n">
        <v>266.695744762402</v>
      </c>
      <c r="AC25" t="n">
        <v>241.242677192185</v>
      </c>
      <c r="AD25" t="n">
        <v>194918.2470226327</v>
      </c>
      <c r="AE25" t="n">
        <v>266695.744762402</v>
      </c>
      <c r="AF25" t="n">
        <v>3.295788758625142e-06</v>
      </c>
      <c r="AG25" t="n">
        <v>7</v>
      </c>
      <c r="AH25" t="n">
        <v>241242.677192185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4.5597</v>
      </c>
      <c r="E26" t="n">
        <v>21.93</v>
      </c>
      <c r="F26" t="n">
        <v>17.95</v>
      </c>
      <c r="G26" t="n">
        <v>44.88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7</v>
      </c>
      <c r="N26" t="n">
        <v>67.7</v>
      </c>
      <c r="O26" t="n">
        <v>32780.92</v>
      </c>
      <c r="P26" t="n">
        <v>220.64</v>
      </c>
      <c r="Q26" t="n">
        <v>2924.67</v>
      </c>
      <c r="R26" t="n">
        <v>82.06999999999999</v>
      </c>
      <c r="S26" t="n">
        <v>60.56</v>
      </c>
      <c r="T26" t="n">
        <v>10917.97</v>
      </c>
      <c r="U26" t="n">
        <v>0.74</v>
      </c>
      <c r="V26" t="n">
        <v>0.96</v>
      </c>
      <c r="W26" t="n">
        <v>0.22</v>
      </c>
      <c r="X26" t="n">
        <v>0.68</v>
      </c>
      <c r="Y26" t="n">
        <v>1</v>
      </c>
      <c r="Z26" t="n">
        <v>10</v>
      </c>
      <c r="AA26" t="n">
        <v>192.4148350815171</v>
      </c>
      <c r="AB26" t="n">
        <v>263.2704661018292</v>
      </c>
      <c r="AC26" t="n">
        <v>238.1443023195674</v>
      </c>
      <c r="AD26" t="n">
        <v>192414.8350815171</v>
      </c>
      <c r="AE26" t="n">
        <v>263270.4661018292</v>
      </c>
      <c r="AF26" t="n">
        <v>3.307685603570766e-06</v>
      </c>
      <c r="AG26" t="n">
        <v>7</v>
      </c>
      <c r="AH26" t="n">
        <v>238144.3023195674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4.5545</v>
      </c>
      <c r="E27" t="n">
        <v>21.96</v>
      </c>
      <c r="F27" t="n">
        <v>17.98</v>
      </c>
      <c r="G27" t="n">
        <v>44.94</v>
      </c>
      <c r="H27" t="n">
        <v>0.49</v>
      </c>
      <c r="I27" t="n">
        <v>24</v>
      </c>
      <c r="J27" t="n">
        <v>264.36</v>
      </c>
      <c r="K27" t="n">
        <v>59.19</v>
      </c>
      <c r="L27" t="n">
        <v>7.25</v>
      </c>
      <c r="M27" t="n">
        <v>3</v>
      </c>
      <c r="N27" t="n">
        <v>67.92</v>
      </c>
      <c r="O27" t="n">
        <v>32838.68</v>
      </c>
      <c r="P27" t="n">
        <v>221.38</v>
      </c>
      <c r="Q27" t="n">
        <v>2924.47</v>
      </c>
      <c r="R27" t="n">
        <v>82.56999999999999</v>
      </c>
      <c r="S27" t="n">
        <v>60.56</v>
      </c>
      <c r="T27" t="n">
        <v>11168.95</v>
      </c>
      <c r="U27" t="n">
        <v>0.73</v>
      </c>
      <c r="V27" t="n">
        <v>0.96</v>
      </c>
      <c r="W27" t="n">
        <v>0.23</v>
      </c>
      <c r="X27" t="n">
        <v>0.7</v>
      </c>
      <c r="Y27" t="n">
        <v>1</v>
      </c>
      <c r="Z27" t="n">
        <v>10</v>
      </c>
      <c r="AA27" t="n">
        <v>192.9779796627052</v>
      </c>
      <c r="AB27" t="n">
        <v>264.0409853619959</v>
      </c>
      <c r="AC27" t="n">
        <v>238.8412843029745</v>
      </c>
      <c r="AD27" t="n">
        <v>192977.9796627052</v>
      </c>
      <c r="AE27" t="n">
        <v>264040.9853619959</v>
      </c>
      <c r="AF27" t="n">
        <v>3.303913433222153e-06</v>
      </c>
      <c r="AG27" t="n">
        <v>7</v>
      </c>
      <c r="AH27" t="n">
        <v>238841.2843029745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4.5589</v>
      </c>
      <c r="E28" t="n">
        <v>21.94</v>
      </c>
      <c r="F28" t="n">
        <v>17.96</v>
      </c>
      <c r="G28" t="n">
        <v>44.89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221.13</v>
      </c>
      <c r="Q28" t="n">
        <v>2924.53</v>
      </c>
      <c r="R28" t="n">
        <v>81.76000000000001</v>
      </c>
      <c r="S28" t="n">
        <v>60.56</v>
      </c>
      <c r="T28" t="n">
        <v>10766.3</v>
      </c>
      <c r="U28" t="n">
        <v>0.74</v>
      </c>
      <c r="V28" t="n">
        <v>0.96</v>
      </c>
      <c r="W28" t="n">
        <v>0.23</v>
      </c>
      <c r="X28" t="n">
        <v>0.68</v>
      </c>
      <c r="Y28" t="n">
        <v>1</v>
      </c>
      <c r="Z28" t="n">
        <v>10</v>
      </c>
      <c r="AA28" t="n">
        <v>192.7048465990038</v>
      </c>
      <c r="AB28" t="n">
        <v>263.6672726544596</v>
      </c>
      <c r="AC28" t="n">
        <v>238.5032382117363</v>
      </c>
      <c r="AD28" t="n">
        <v>192704.8465990038</v>
      </c>
      <c r="AE28" t="n">
        <v>263667.2726544596</v>
      </c>
      <c r="AF28" t="n">
        <v>3.307105269670979e-06</v>
      </c>
      <c r="AG28" t="n">
        <v>7</v>
      </c>
      <c r="AH28" t="n">
        <v>238503.2382117363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4.5588</v>
      </c>
      <c r="E29" t="n">
        <v>21.94</v>
      </c>
      <c r="F29" t="n">
        <v>17.96</v>
      </c>
      <c r="G29" t="n">
        <v>44.89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221.45</v>
      </c>
      <c r="Q29" t="n">
        <v>2924.53</v>
      </c>
      <c r="R29" t="n">
        <v>81.7</v>
      </c>
      <c r="S29" t="n">
        <v>60.56</v>
      </c>
      <c r="T29" t="n">
        <v>10736.57</v>
      </c>
      <c r="U29" t="n">
        <v>0.74</v>
      </c>
      <c r="V29" t="n">
        <v>0.96</v>
      </c>
      <c r="W29" t="n">
        <v>0.24</v>
      </c>
      <c r="X29" t="n">
        <v>0.68</v>
      </c>
      <c r="Y29" t="n">
        <v>1</v>
      </c>
      <c r="Z29" t="n">
        <v>10</v>
      </c>
      <c r="AA29" t="n">
        <v>192.8774793960726</v>
      </c>
      <c r="AB29" t="n">
        <v>263.9034764634304</v>
      </c>
      <c r="AC29" t="n">
        <v>238.7168990606932</v>
      </c>
      <c r="AD29" t="n">
        <v>192877.4793960726</v>
      </c>
      <c r="AE29" t="n">
        <v>263903.4764634304</v>
      </c>
      <c r="AF29" t="n">
        <v>3.307032727933505e-06</v>
      </c>
      <c r="AG29" t="n">
        <v>7</v>
      </c>
      <c r="AH29" t="n">
        <v>238716.8990606932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3.2703</v>
      </c>
      <c r="E2" t="n">
        <v>30.58</v>
      </c>
      <c r="F2" t="n">
        <v>22.68</v>
      </c>
      <c r="G2" t="n">
        <v>7.4</v>
      </c>
      <c r="H2" t="n">
        <v>0.12</v>
      </c>
      <c r="I2" t="n">
        <v>184</v>
      </c>
      <c r="J2" t="n">
        <v>150.44</v>
      </c>
      <c r="K2" t="n">
        <v>49.1</v>
      </c>
      <c r="L2" t="n">
        <v>1</v>
      </c>
      <c r="M2" t="n">
        <v>182</v>
      </c>
      <c r="N2" t="n">
        <v>25.34</v>
      </c>
      <c r="O2" t="n">
        <v>18787.76</v>
      </c>
      <c r="P2" t="n">
        <v>253.11</v>
      </c>
      <c r="Q2" t="n">
        <v>2924.93</v>
      </c>
      <c r="R2" t="n">
        <v>237.12</v>
      </c>
      <c r="S2" t="n">
        <v>60.56</v>
      </c>
      <c r="T2" t="n">
        <v>87643.57000000001</v>
      </c>
      <c r="U2" t="n">
        <v>0.26</v>
      </c>
      <c r="V2" t="n">
        <v>0.76</v>
      </c>
      <c r="W2" t="n">
        <v>0.46</v>
      </c>
      <c r="X2" t="n">
        <v>5.4</v>
      </c>
      <c r="Y2" t="n">
        <v>1</v>
      </c>
      <c r="Z2" t="n">
        <v>10</v>
      </c>
      <c r="AA2" t="n">
        <v>282.7390762712643</v>
      </c>
      <c r="AB2" t="n">
        <v>386.8560777220497</v>
      </c>
      <c r="AC2" t="n">
        <v>349.9350766201716</v>
      </c>
      <c r="AD2" t="n">
        <v>282739.0762712643</v>
      </c>
      <c r="AE2" t="n">
        <v>386856.0777220497</v>
      </c>
      <c r="AF2" t="n">
        <v>2.4471707695368e-06</v>
      </c>
      <c r="AG2" t="n">
        <v>9</v>
      </c>
      <c r="AH2" t="n">
        <v>349935.0766201716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3.6331</v>
      </c>
      <c r="E3" t="n">
        <v>27.52</v>
      </c>
      <c r="F3" t="n">
        <v>21.15</v>
      </c>
      <c r="G3" t="n">
        <v>9.470000000000001</v>
      </c>
      <c r="H3" t="n">
        <v>0.15</v>
      </c>
      <c r="I3" t="n">
        <v>134</v>
      </c>
      <c r="J3" t="n">
        <v>150.78</v>
      </c>
      <c r="K3" t="n">
        <v>49.1</v>
      </c>
      <c r="L3" t="n">
        <v>1.25</v>
      </c>
      <c r="M3" t="n">
        <v>132</v>
      </c>
      <c r="N3" t="n">
        <v>25.44</v>
      </c>
      <c r="O3" t="n">
        <v>18830.65</v>
      </c>
      <c r="P3" t="n">
        <v>230.91</v>
      </c>
      <c r="Q3" t="n">
        <v>2925.02</v>
      </c>
      <c r="R3" t="n">
        <v>186.88</v>
      </c>
      <c r="S3" t="n">
        <v>60.56</v>
      </c>
      <c r="T3" t="n">
        <v>62776.66</v>
      </c>
      <c r="U3" t="n">
        <v>0.32</v>
      </c>
      <c r="V3" t="n">
        <v>0.8100000000000001</v>
      </c>
      <c r="W3" t="n">
        <v>0.38</v>
      </c>
      <c r="X3" t="n">
        <v>3.87</v>
      </c>
      <c r="Y3" t="n">
        <v>1</v>
      </c>
      <c r="Z3" t="n">
        <v>10</v>
      </c>
      <c r="AA3" t="n">
        <v>237.9068322757702</v>
      </c>
      <c r="AB3" t="n">
        <v>325.5146236282469</v>
      </c>
      <c r="AC3" t="n">
        <v>294.4479648119072</v>
      </c>
      <c r="AD3" t="n">
        <v>237906.8322757702</v>
      </c>
      <c r="AE3" t="n">
        <v>325514.6236282468</v>
      </c>
      <c r="AF3" t="n">
        <v>2.71865459523718e-06</v>
      </c>
      <c r="AG3" t="n">
        <v>8</v>
      </c>
      <c r="AH3" t="n">
        <v>294447.9648119073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3.8838</v>
      </c>
      <c r="E4" t="n">
        <v>25.75</v>
      </c>
      <c r="F4" t="n">
        <v>20.26</v>
      </c>
      <c r="G4" t="n">
        <v>11.58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215.9</v>
      </c>
      <c r="Q4" t="n">
        <v>2924.83</v>
      </c>
      <c r="R4" t="n">
        <v>157.86</v>
      </c>
      <c r="S4" t="n">
        <v>60.56</v>
      </c>
      <c r="T4" t="n">
        <v>48407.88</v>
      </c>
      <c r="U4" t="n">
        <v>0.38</v>
      </c>
      <c r="V4" t="n">
        <v>0.85</v>
      </c>
      <c r="W4" t="n">
        <v>0.33</v>
      </c>
      <c r="X4" t="n">
        <v>2.98</v>
      </c>
      <c r="Y4" t="n">
        <v>1</v>
      </c>
      <c r="Z4" t="n">
        <v>10</v>
      </c>
      <c r="AA4" t="n">
        <v>217.0384044407486</v>
      </c>
      <c r="AB4" t="n">
        <v>296.9615200143248</v>
      </c>
      <c r="AC4" t="n">
        <v>268.6199293323563</v>
      </c>
      <c r="AD4" t="n">
        <v>217038.4044407487</v>
      </c>
      <c r="AE4" t="n">
        <v>296961.5200143247</v>
      </c>
      <c r="AF4" t="n">
        <v>2.906253809964536e-06</v>
      </c>
      <c r="AG4" t="n">
        <v>8</v>
      </c>
      <c r="AH4" t="n">
        <v>268619.9293323563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4.0725</v>
      </c>
      <c r="E5" t="n">
        <v>24.55</v>
      </c>
      <c r="F5" t="n">
        <v>19.68</v>
      </c>
      <c r="G5" t="n">
        <v>13.89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204.32</v>
      </c>
      <c r="Q5" t="n">
        <v>2924.94</v>
      </c>
      <c r="R5" t="n">
        <v>138.88</v>
      </c>
      <c r="S5" t="n">
        <v>60.56</v>
      </c>
      <c r="T5" t="n">
        <v>39021.77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202.9164317613756</v>
      </c>
      <c r="AB5" t="n">
        <v>277.639213976952</v>
      </c>
      <c r="AC5" t="n">
        <v>251.1417170641573</v>
      </c>
      <c r="AD5" t="n">
        <v>202916.4317613756</v>
      </c>
      <c r="AE5" t="n">
        <v>277639.213976952</v>
      </c>
      <c r="AF5" t="n">
        <v>3.047458324599767e-06</v>
      </c>
      <c r="AG5" t="n">
        <v>8</v>
      </c>
      <c r="AH5" t="n">
        <v>251141.7170641574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4.2177</v>
      </c>
      <c r="E6" t="n">
        <v>23.71</v>
      </c>
      <c r="F6" t="n">
        <v>19.26</v>
      </c>
      <c r="G6" t="n">
        <v>16.28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69</v>
      </c>
      <c r="N6" t="n">
        <v>25.73</v>
      </c>
      <c r="O6" t="n">
        <v>18959.54</v>
      </c>
      <c r="P6" t="n">
        <v>194.54</v>
      </c>
      <c r="Q6" t="n">
        <v>2924.92</v>
      </c>
      <c r="R6" t="n">
        <v>125.23</v>
      </c>
      <c r="S6" t="n">
        <v>60.56</v>
      </c>
      <c r="T6" t="n">
        <v>32264.04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184.0101638030152</v>
      </c>
      <c r="AB6" t="n">
        <v>251.7708240706609</v>
      </c>
      <c r="AC6" t="n">
        <v>227.7421699840012</v>
      </c>
      <c r="AD6" t="n">
        <v>184010.1638030153</v>
      </c>
      <c r="AE6" t="n">
        <v>251770.8240706609</v>
      </c>
      <c r="AF6" t="n">
        <v>3.15611171900907e-06</v>
      </c>
      <c r="AG6" t="n">
        <v>7</v>
      </c>
      <c r="AH6" t="n">
        <v>227742.1699840011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4.3456</v>
      </c>
      <c r="E7" t="n">
        <v>23.01</v>
      </c>
      <c r="F7" t="n">
        <v>18.9</v>
      </c>
      <c r="G7" t="n">
        <v>18.9</v>
      </c>
      <c r="H7" t="n">
        <v>0.26</v>
      </c>
      <c r="I7" t="n">
        <v>60</v>
      </c>
      <c r="J7" t="n">
        <v>152.18</v>
      </c>
      <c r="K7" t="n">
        <v>49.1</v>
      </c>
      <c r="L7" t="n">
        <v>2.25</v>
      </c>
      <c r="M7" t="n">
        <v>58</v>
      </c>
      <c r="N7" t="n">
        <v>25.83</v>
      </c>
      <c r="O7" t="n">
        <v>19002.56</v>
      </c>
      <c r="P7" t="n">
        <v>184.61</v>
      </c>
      <c r="Q7" t="n">
        <v>2924.56</v>
      </c>
      <c r="R7" t="n">
        <v>113.28</v>
      </c>
      <c r="S7" t="n">
        <v>60.56</v>
      </c>
      <c r="T7" t="n">
        <v>26342.65</v>
      </c>
      <c r="U7" t="n">
        <v>0.53</v>
      </c>
      <c r="V7" t="n">
        <v>0.91</v>
      </c>
      <c r="W7" t="n">
        <v>0.26</v>
      </c>
      <c r="X7" t="n">
        <v>1.62</v>
      </c>
      <c r="Y7" t="n">
        <v>1</v>
      </c>
      <c r="Z7" t="n">
        <v>10</v>
      </c>
      <c r="AA7" t="n">
        <v>174.6260631850142</v>
      </c>
      <c r="AB7" t="n">
        <v>238.9310836078175</v>
      </c>
      <c r="AC7" t="n">
        <v>216.1278363302385</v>
      </c>
      <c r="AD7" t="n">
        <v>174626.0631850142</v>
      </c>
      <c r="AE7" t="n">
        <v>238931.0836078175</v>
      </c>
      <c r="AF7" t="n">
        <v>3.251819495489441e-06</v>
      </c>
      <c r="AG7" t="n">
        <v>7</v>
      </c>
      <c r="AH7" t="n">
        <v>216127.8363302385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4.4444</v>
      </c>
      <c r="E8" t="n">
        <v>22.5</v>
      </c>
      <c r="F8" t="n">
        <v>18.64</v>
      </c>
      <c r="G8" t="n">
        <v>21.5</v>
      </c>
      <c r="H8" t="n">
        <v>0.29</v>
      </c>
      <c r="I8" t="n">
        <v>52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175.67</v>
      </c>
      <c r="Q8" t="n">
        <v>2924.6</v>
      </c>
      <c r="R8" t="n">
        <v>105.34</v>
      </c>
      <c r="S8" t="n">
        <v>60.56</v>
      </c>
      <c r="T8" t="n">
        <v>22415.76</v>
      </c>
      <c r="U8" t="n">
        <v>0.57</v>
      </c>
      <c r="V8" t="n">
        <v>0.92</v>
      </c>
      <c r="W8" t="n">
        <v>0.22</v>
      </c>
      <c r="X8" t="n">
        <v>1.36</v>
      </c>
      <c r="Y8" t="n">
        <v>1</v>
      </c>
      <c r="Z8" t="n">
        <v>10</v>
      </c>
      <c r="AA8" t="n">
        <v>167.0668106114609</v>
      </c>
      <c r="AB8" t="n">
        <v>228.5881807460001</v>
      </c>
      <c r="AC8" t="n">
        <v>206.7720456011943</v>
      </c>
      <c r="AD8" t="n">
        <v>167066.8106114609</v>
      </c>
      <c r="AE8" t="n">
        <v>228588.1807460001</v>
      </c>
      <c r="AF8" t="n">
        <v>3.325751694991087e-06</v>
      </c>
      <c r="AG8" t="n">
        <v>7</v>
      </c>
      <c r="AH8" t="n">
        <v>206772.0456011943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4.4814</v>
      </c>
      <c r="E9" t="n">
        <v>22.31</v>
      </c>
      <c r="F9" t="n">
        <v>18.63</v>
      </c>
      <c r="G9" t="n">
        <v>24.3</v>
      </c>
      <c r="H9" t="n">
        <v>0.32</v>
      </c>
      <c r="I9" t="n">
        <v>46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170.17</v>
      </c>
      <c r="Q9" t="n">
        <v>2924.49</v>
      </c>
      <c r="R9" t="n">
        <v>104.84</v>
      </c>
      <c r="S9" t="n">
        <v>60.56</v>
      </c>
      <c r="T9" t="n">
        <v>22196.4</v>
      </c>
      <c r="U9" t="n">
        <v>0.58</v>
      </c>
      <c r="V9" t="n">
        <v>0.92</v>
      </c>
      <c r="W9" t="n">
        <v>0.24</v>
      </c>
      <c r="X9" t="n">
        <v>1.36</v>
      </c>
      <c r="Y9" t="n">
        <v>1</v>
      </c>
      <c r="Z9" t="n">
        <v>10</v>
      </c>
      <c r="AA9" t="n">
        <v>163.2117386214913</v>
      </c>
      <c r="AB9" t="n">
        <v>223.3135011755534</v>
      </c>
      <c r="AC9" t="n">
        <v>202.0007740458901</v>
      </c>
      <c r="AD9" t="n">
        <v>163211.7386214914</v>
      </c>
      <c r="AE9" t="n">
        <v>223313.5011755534</v>
      </c>
      <c r="AF9" t="n">
        <v>3.353438854723486e-06</v>
      </c>
      <c r="AG9" t="n">
        <v>7</v>
      </c>
      <c r="AH9" t="n">
        <v>202000.7740458901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4.5482</v>
      </c>
      <c r="E10" t="n">
        <v>21.99</v>
      </c>
      <c r="F10" t="n">
        <v>18.46</v>
      </c>
      <c r="G10" t="n">
        <v>27.01</v>
      </c>
      <c r="H10" t="n">
        <v>0.35</v>
      </c>
      <c r="I10" t="n">
        <v>41</v>
      </c>
      <c r="J10" t="n">
        <v>153.23</v>
      </c>
      <c r="K10" t="n">
        <v>49.1</v>
      </c>
      <c r="L10" t="n">
        <v>3</v>
      </c>
      <c r="M10" t="n">
        <v>12</v>
      </c>
      <c r="N10" t="n">
        <v>26.13</v>
      </c>
      <c r="O10" t="n">
        <v>19131.85</v>
      </c>
      <c r="P10" t="n">
        <v>163.31</v>
      </c>
      <c r="Q10" t="n">
        <v>2924.47</v>
      </c>
      <c r="R10" t="n">
        <v>97.93000000000001</v>
      </c>
      <c r="S10" t="n">
        <v>60.56</v>
      </c>
      <c r="T10" t="n">
        <v>18763.64</v>
      </c>
      <c r="U10" t="n">
        <v>0.62</v>
      </c>
      <c r="V10" t="n">
        <v>0.93</v>
      </c>
      <c r="W10" t="n">
        <v>0.27</v>
      </c>
      <c r="X10" t="n">
        <v>1.18</v>
      </c>
      <c r="Y10" t="n">
        <v>1</v>
      </c>
      <c r="Z10" t="n">
        <v>10</v>
      </c>
      <c r="AA10" t="n">
        <v>157.9547831405034</v>
      </c>
      <c r="AB10" t="n">
        <v>216.1207027659616</v>
      </c>
      <c r="AC10" t="n">
        <v>195.4944462213515</v>
      </c>
      <c r="AD10" t="n">
        <v>157954.7831405034</v>
      </c>
      <c r="AE10" t="n">
        <v>216120.7027659616</v>
      </c>
      <c r="AF10" t="n">
        <v>3.40342540256468e-06</v>
      </c>
      <c r="AG10" t="n">
        <v>7</v>
      </c>
      <c r="AH10" t="n">
        <v>195494.4462213515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4.5413</v>
      </c>
      <c r="E11" t="n">
        <v>22.02</v>
      </c>
      <c r="F11" t="n">
        <v>18.49</v>
      </c>
      <c r="G11" t="n">
        <v>27.06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2</v>
      </c>
      <c r="N11" t="n">
        <v>26.23</v>
      </c>
      <c r="O11" t="n">
        <v>19175.02</v>
      </c>
      <c r="P11" t="n">
        <v>163.09</v>
      </c>
      <c r="Q11" t="n">
        <v>2924.54</v>
      </c>
      <c r="R11" t="n">
        <v>98.63</v>
      </c>
      <c r="S11" t="n">
        <v>60.56</v>
      </c>
      <c r="T11" t="n">
        <v>19114.76</v>
      </c>
      <c r="U11" t="n">
        <v>0.61</v>
      </c>
      <c r="V11" t="n">
        <v>0.93</v>
      </c>
      <c r="W11" t="n">
        <v>0.28</v>
      </c>
      <c r="X11" t="n">
        <v>1.21</v>
      </c>
      <c r="Y11" t="n">
        <v>1</v>
      </c>
      <c r="Z11" t="n">
        <v>10</v>
      </c>
      <c r="AA11" t="n">
        <v>158.0033075812388</v>
      </c>
      <c r="AB11" t="n">
        <v>216.187096046523</v>
      </c>
      <c r="AC11" t="n">
        <v>195.5545030203997</v>
      </c>
      <c r="AD11" t="n">
        <v>158003.3075812388</v>
      </c>
      <c r="AE11" t="n">
        <v>216187.096046523</v>
      </c>
      <c r="AF11" t="n">
        <v>3.398262121425395e-06</v>
      </c>
      <c r="AG11" t="n">
        <v>7</v>
      </c>
      <c r="AH11" t="n">
        <v>195554.5030203997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4.5556</v>
      </c>
      <c r="E12" t="n">
        <v>21.95</v>
      </c>
      <c r="F12" t="n">
        <v>18.45</v>
      </c>
      <c r="G12" t="n">
        <v>27.68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162.92</v>
      </c>
      <c r="Q12" t="n">
        <v>2924.4</v>
      </c>
      <c r="R12" t="n">
        <v>97.34999999999999</v>
      </c>
      <c r="S12" t="n">
        <v>60.56</v>
      </c>
      <c r="T12" t="n">
        <v>18481.84</v>
      </c>
      <c r="U12" t="n">
        <v>0.62</v>
      </c>
      <c r="V12" t="n">
        <v>0.93</v>
      </c>
      <c r="W12" t="n">
        <v>0.28</v>
      </c>
      <c r="X12" t="n">
        <v>1.18</v>
      </c>
      <c r="Y12" t="n">
        <v>1</v>
      </c>
      <c r="Z12" t="n">
        <v>10</v>
      </c>
      <c r="AA12" t="n">
        <v>157.5834405039285</v>
      </c>
      <c r="AB12" t="n">
        <v>215.6126153881191</v>
      </c>
      <c r="AC12" t="n">
        <v>195.034849989745</v>
      </c>
      <c r="AD12" t="n">
        <v>157583.4405039285</v>
      </c>
      <c r="AE12" t="n">
        <v>215612.6153881191</v>
      </c>
      <c r="AF12" t="n">
        <v>3.40896283451116e-06</v>
      </c>
      <c r="AG12" t="n">
        <v>7</v>
      </c>
      <c r="AH12" t="n">
        <v>195034.849989745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2.8581</v>
      </c>
      <c r="E2" t="n">
        <v>34.99</v>
      </c>
      <c r="F2" t="n">
        <v>24.03</v>
      </c>
      <c r="G2" t="n">
        <v>6.32</v>
      </c>
      <c r="H2" t="n">
        <v>0.1</v>
      </c>
      <c r="I2" t="n">
        <v>228</v>
      </c>
      <c r="J2" t="n">
        <v>185.69</v>
      </c>
      <c r="K2" t="n">
        <v>53.44</v>
      </c>
      <c r="L2" t="n">
        <v>1</v>
      </c>
      <c r="M2" t="n">
        <v>226</v>
      </c>
      <c r="N2" t="n">
        <v>36.26</v>
      </c>
      <c r="O2" t="n">
        <v>23136.14</v>
      </c>
      <c r="P2" t="n">
        <v>313.41</v>
      </c>
      <c r="Q2" t="n">
        <v>2925.72</v>
      </c>
      <c r="R2" t="n">
        <v>281.58</v>
      </c>
      <c r="S2" t="n">
        <v>60.56</v>
      </c>
      <c r="T2" t="n">
        <v>109656.63</v>
      </c>
      <c r="U2" t="n">
        <v>0.22</v>
      </c>
      <c r="V2" t="n">
        <v>0.72</v>
      </c>
      <c r="W2" t="n">
        <v>0.53</v>
      </c>
      <c r="X2" t="n">
        <v>6.75</v>
      </c>
      <c r="Y2" t="n">
        <v>1</v>
      </c>
      <c r="Z2" t="n">
        <v>10</v>
      </c>
      <c r="AA2" t="n">
        <v>384.9839927286242</v>
      </c>
      <c r="AB2" t="n">
        <v>526.7520831463725</v>
      </c>
      <c r="AC2" t="n">
        <v>476.4796036320738</v>
      </c>
      <c r="AD2" t="n">
        <v>384983.9927286242</v>
      </c>
      <c r="AE2" t="n">
        <v>526752.0831463725</v>
      </c>
      <c r="AF2" t="n">
        <v>2.111889297120107e-06</v>
      </c>
      <c r="AG2" t="n">
        <v>11</v>
      </c>
      <c r="AH2" t="n">
        <v>476479.6036320738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3.2594</v>
      </c>
      <c r="E3" t="n">
        <v>30.68</v>
      </c>
      <c r="F3" t="n">
        <v>22.07</v>
      </c>
      <c r="G3" t="n">
        <v>8.029999999999999</v>
      </c>
      <c r="H3" t="n">
        <v>0.12</v>
      </c>
      <c r="I3" t="n">
        <v>165</v>
      </c>
      <c r="J3" t="n">
        <v>186.07</v>
      </c>
      <c r="K3" t="n">
        <v>53.44</v>
      </c>
      <c r="L3" t="n">
        <v>1.25</v>
      </c>
      <c r="M3" t="n">
        <v>163</v>
      </c>
      <c r="N3" t="n">
        <v>36.39</v>
      </c>
      <c r="O3" t="n">
        <v>23182.76</v>
      </c>
      <c r="P3" t="n">
        <v>283.58</v>
      </c>
      <c r="Q3" t="n">
        <v>2925.08</v>
      </c>
      <c r="R3" t="n">
        <v>217.36</v>
      </c>
      <c r="S3" t="n">
        <v>60.56</v>
      </c>
      <c r="T3" t="n">
        <v>77861.53</v>
      </c>
      <c r="U3" t="n">
        <v>0.28</v>
      </c>
      <c r="V3" t="n">
        <v>0.78</v>
      </c>
      <c r="W3" t="n">
        <v>0.42</v>
      </c>
      <c r="X3" t="n">
        <v>4.79</v>
      </c>
      <c r="Y3" t="n">
        <v>1</v>
      </c>
      <c r="Z3" t="n">
        <v>10</v>
      </c>
      <c r="AA3" t="n">
        <v>308.3717394260109</v>
      </c>
      <c r="AB3" t="n">
        <v>421.9278182836621</v>
      </c>
      <c r="AC3" t="n">
        <v>381.6596194860809</v>
      </c>
      <c r="AD3" t="n">
        <v>308371.7394260109</v>
      </c>
      <c r="AE3" t="n">
        <v>421927.8182836621</v>
      </c>
      <c r="AF3" t="n">
        <v>2.40841537211199e-06</v>
      </c>
      <c r="AG3" t="n">
        <v>9</v>
      </c>
      <c r="AH3" t="n">
        <v>381659.6194860809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3.5375</v>
      </c>
      <c r="E4" t="n">
        <v>28.27</v>
      </c>
      <c r="F4" t="n">
        <v>21</v>
      </c>
      <c r="G4" t="n">
        <v>9.77</v>
      </c>
      <c r="H4" t="n">
        <v>0.14</v>
      </c>
      <c r="I4" t="n">
        <v>129</v>
      </c>
      <c r="J4" t="n">
        <v>186.45</v>
      </c>
      <c r="K4" t="n">
        <v>53.44</v>
      </c>
      <c r="L4" t="n">
        <v>1.5</v>
      </c>
      <c r="M4" t="n">
        <v>127</v>
      </c>
      <c r="N4" t="n">
        <v>36.51</v>
      </c>
      <c r="O4" t="n">
        <v>23229.42</v>
      </c>
      <c r="P4" t="n">
        <v>265.6</v>
      </c>
      <c r="Q4" t="n">
        <v>2924.9</v>
      </c>
      <c r="R4" t="n">
        <v>182.04</v>
      </c>
      <c r="S4" t="n">
        <v>60.56</v>
      </c>
      <c r="T4" t="n">
        <v>60380.86</v>
      </c>
      <c r="U4" t="n">
        <v>0.33</v>
      </c>
      <c r="V4" t="n">
        <v>0.82</v>
      </c>
      <c r="W4" t="n">
        <v>0.37</v>
      </c>
      <c r="X4" t="n">
        <v>3.72</v>
      </c>
      <c r="Y4" t="n">
        <v>1</v>
      </c>
      <c r="Z4" t="n">
        <v>10</v>
      </c>
      <c r="AA4" t="n">
        <v>277.1095391004982</v>
      </c>
      <c r="AB4" t="n">
        <v>379.1534966073559</v>
      </c>
      <c r="AC4" t="n">
        <v>342.9676190364237</v>
      </c>
      <c r="AD4" t="n">
        <v>277109.5391004983</v>
      </c>
      <c r="AE4" t="n">
        <v>379153.4966073559</v>
      </c>
      <c r="AF4" t="n">
        <v>2.613907277059018e-06</v>
      </c>
      <c r="AG4" t="n">
        <v>9</v>
      </c>
      <c r="AH4" t="n">
        <v>342967.6190364237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3.7556</v>
      </c>
      <c r="E5" t="n">
        <v>26.63</v>
      </c>
      <c r="F5" t="n">
        <v>20.25</v>
      </c>
      <c r="G5" t="n">
        <v>11.57</v>
      </c>
      <c r="H5" t="n">
        <v>0.17</v>
      </c>
      <c r="I5" t="n">
        <v>105</v>
      </c>
      <c r="J5" t="n">
        <v>186.83</v>
      </c>
      <c r="K5" t="n">
        <v>53.44</v>
      </c>
      <c r="L5" t="n">
        <v>1.75</v>
      </c>
      <c r="M5" t="n">
        <v>103</v>
      </c>
      <c r="N5" t="n">
        <v>36.64</v>
      </c>
      <c r="O5" t="n">
        <v>23276.13</v>
      </c>
      <c r="P5" t="n">
        <v>252.3</v>
      </c>
      <c r="Q5" t="n">
        <v>2924.69</v>
      </c>
      <c r="R5" t="n">
        <v>157.46</v>
      </c>
      <c r="S5" t="n">
        <v>60.56</v>
      </c>
      <c r="T5" t="n">
        <v>48208.39</v>
      </c>
      <c r="U5" t="n">
        <v>0.38</v>
      </c>
      <c r="V5" t="n">
        <v>0.85</v>
      </c>
      <c r="W5" t="n">
        <v>0.33</v>
      </c>
      <c r="X5" t="n">
        <v>2.97</v>
      </c>
      <c r="Y5" t="n">
        <v>1</v>
      </c>
      <c r="Z5" t="n">
        <v>10</v>
      </c>
      <c r="AA5" t="n">
        <v>247.8827628275007</v>
      </c>
      <c r="AB5" t="n">
        <v>339.1641319161123</v>
      </c>
      <c r="AC5" t="n">
        <v>306.7947831859884</v>
      </c>
      <c r="AD5" t="n">
        <v>247882.7628275007</v>
      </c>
      <c r="AE5" t="n">
        <v>339164.1319161123</v>
      </c>
      <c r="AF5" t="n">
        <v>2.775064358932254e-06</v>
      </c>
      <c r="AG5" t="n">
        <v>8</v>
      </c>
      <c r="AH5" t="n">
        <v>306794.7831859884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3.9188</v>
      </c>
      <c r="E6" t="n">
        <v>25.52</v>
      </c>
      <c r="F6" t="n">
        <v>19.77</v>
      </c>
      <c r="G6" t="n">
        <v>13.48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242.14</v>
      </c>
      <c r="Q6" t="n">
        <v>2924.61</v>
      </c>
      <c r="R6" t="n">
        <v>142.08</v>
      </c>
      <c r="S6" t="n">
        <v>60.56</v>
      </c>
      <c r="T6" t="n">
        <v>40605.15</v>
      </c>
      <c r="U6" t="n">
        <v>0.43</v>
      </c>
      <c r="V6" t="n">
        <v>0.87</v>
      </c>
      <c r="W6" t="n">
        <v>0.3</v>
      </c>
      <c r="X6" t="n">
        <v>2.5</v>
      </c>
      <c r="Y6" t="n">
        <v>1</v>
      </c>
      <c r="Z6" t="n">
        <v>10</v>
      </c>
      <c r="AA6" t="n">
        <v>233.8368859036459</v>
      </c>
      <c r="AB6" t="n">
        <v>319.9459434485473</v>
      </c>
      <c r="AC6" t="n">
        <v>289.4107516528649</v>
      </c>
      <c r="AD6" t="n">
        <v>233836.8859036459</v>
      </c>
      <c r="AE6" t="n">
        <v>319945.9434485473</v>
      </c>
      <c r="AF6" t="n">
        <v>2.89565507769297e-06</v>
      </c>
      <c r="AG6" t="n">
        <v>8</v>
      </c>
      <c r="AH6" t="n">
        <v>289410.7516528649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4.0483</v>
      </c>
      <c r="E7" t="n">
        <v>24.7</v>
      </c>
      <c r="F7" t="n">
        <v>19.4</v>
      </c>
      <c r="G7" t="n">
        <v>15.32</v>
      </c>
      <c r="H7" t="n">
        <v>0.21</v>
      </c>
      <c r="I7" t="n">
        <v>76</v>
      </c>
      <c r="J7" t="n">
        <v>187.59</v>
      </c>
      <c r="K7" t="n">
        <v>53.44</v>
      </c>
      <c r="L7" t="n">
        <v>2.25</v>
      </c>
      <c r="M7" t="n">
        <v>74</v>
      </c>
      <c r="N7" t="n">
        <v>36.9</v>
      </c>
      <c r="O7" t="n">
        <v>23369.68</v>
      </c>
      <c r="P7" t="n">
        <v>233.62</v>
      </c>
      <c r="Q7" t="n">
        <v>2924.61</v>
      </c>
      <c r="R7" t="n">
        <v>129.76</v>
      </c>
      <c r="S7" t="n">
        <v>60.56</v>
      </c>
      <c r="T7" t="n">
        <v>34507.03</v>
      </c>
      <c r="U7" t="n">
        <v>0.47</v>
      </c>
      <c r="V7" t="n">
        <v>0.89</v>
      </c>
      <c r="W7" t="n">
        <v>0.29</v>
      </c>
      <c r="X7" t="n">
        <v>2.13</v>
      </c>
      <c r="Y7" t="n">
        <v>1</v>
      </c>
      <c r="Z7" t="n">
        <v>10</v>
      </c>
      <c r="AA7" t="n">
        <v>223.231439688027</v>
      </c>
      <c r="AB7" t="n">
        <v>305.4351040570791</v>
      </c>
      <c r="AC7" t="n">
        <v>276.2848064068227</v>
      </c>
      <c r="AD7" t="n">
        <v>223231.439688027</v>
      </c>
      <c r="AE7" t="n">
        <v>305435.1040570791</v>
      </c>
      <c r="AF7" t="n">
        <v>2.991344404160572e-06</v>
      </c>
      <c r="AG7" t="n">
        <v>8</v>
      </c>
      <c r="AH7" t="n">
        <v>276284.8064068227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4.1612</v>
      </c>
      <c r="E8" t="n">
        <v>24.03</v>
      </c>
      <c r="F8" t="n">
        <v>19.11</v>
      </c>
      <c r="G8" t="n">
        <v>17.37</v>
      </c>
      <c r="H8" t="n">
        <v>0.24</v>
      </c>
      <c r="I8" t="n">
        <v>66</v>
      </c>
      <c r="J8" t="n">
        <v>187.97</v>
      </c>
      <c r="K8" t="n">
        <v>53.44</v>
      </c>
      <c r="L8" t="n">
        <v>2.5</v>
      </c>
      <c r="M8" t="n">
        <v>64</v>
      </c>
      <c r="N8" t="n">
        <v>37.03</v>
      </c>
      <c r="O8" t="n">
        <v>23416.52</v>
      </c>
      <c r="P8" t="n">
        <v>225.82</v>
      </c>
      <c r="Q8" t="n">
        <v>2924.63</v>
      </c>
      <c r="R8" t="n">
        <v>120.06</v>
      </c>
      <c r="S8" t="n">
        <v>60.56</v>
      </c>
      <c r="T8" t="n">
        <v>29704.48</v>
      </c>
      <c r="U8" t="n">
        <v>0.5</v>
      </c>
      <c r="V8" t="n">
        <v>0.9</v>
      </c>
      <c r="W8" t="n">
        <v>0.27</v>
      </c>
      <c r="X8" t="n">
        <v>1.83</v>
      </c>
      <c r="Y8" t="n">
        <v>1</v>
      </c>
      <c r="Z8" t="n">
        <v>10</v>
      </c>
      <c r="AA8" t="n">
        <v>205.7970930978246</v>
      </c>
      <c r="AB8" t="n">
        <v>281.5806619032883</v>
      </c>
      <c r="AC8" t="n">
        <v>254.7069987322623</v>
      </c>
      <c r="AD8" t="n">
        <v>205797.0930978245</v>
      </c>
      <c r="AE8" t="n">
        <v>281580.6619032883</v>
      </c>
      <c r="AF8" t="n">
        <v>3.074767762911092e-06</v>
      </c>
      <c r="AG8" t="n">
        <v>7</v>
      </c>
      <c r="AH8" t="n">
        <v>254706.9987322623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4.2633</v>
      </c>
      <c r="E9" t="n">
        <v>23.46</v>
      </c>
      <c r="F9" t="n">
        <v>18.83</v>
      </c>
      <c r="G9" t="n">
        <v>19.48</v>
      </c>
      <c r="H9" t="n">
        <v>0.26</v>
      </c>
      <c r="I9" t="n">
        <v>58</v>
      </c>
      <c r="J9" t="n">
        <v>188.35</v>
      </c>
      <c r="K9" t="n">
        <v>53.44</v>
      </c>
      <c r="L9" t="n">
        <v>2.75</v>
      </c>
      <c r="M9" t="n">
        <v>56</v>
      </c>
      <c r="N9" t="n">
        <v>37.16</v>
      </c>
      <c r="O9" t="n">
        <v>23463.4</v>
      </c>
      <c r="P9" t="n">
        <v>217.86</v>
      </c>
      <c r="Q9" t="n">
        <v>2924.48</v>
      </c>
      <c r="R9" t="n">
        <v>110.93</v>
      </c>
      <c r="S9" t="n">
        <v>60.56</v>
      </c>
      <c r="T9" t="n">
        <v>25180.33</v>
      </c>
      <c r="U9" t="n">
        <v>0.55</v>
      </c>
      <c r="V9" t="n">
        <v>0.91</v>
      </c>
      <c r="W9" t="n">
        <v>0.26</v>
      </c>
      <c r="X9" t="n">
        <v>1.55</v>
      </c>
      <c r="Y9" t="n">
        <v>1</v>
      </c>
      <c r="Z9" t="n">
        <v>10</v>
      </c>
      <c r="AA9" t="n">
        <v>197.6273897366468</v>
      </c>
      <c r="AB9" t="n">
        <v>270.4025133426557</v>
      </c>
      <c r="AC9" t="n">
        <v>244.5956769816229</v>
      </c>
      <c r="AD9" t="n">
        <v>197627.3897366468</v>
      </c>
      <c r="AE9" t="n">
        <v>270402.5133426557</v>
      </c>
      <c r="AF9" t="n">
        <v>3.150210853508329e-06</v>
      </c>
      <c r="AG9" t="n">
        <v>7</v>
      </c>
      <c r="AH9" t="n">
        <v>244595.6769816229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4.3433</v>
      </c>
      <c r="E10" t="n">
        <v>23.02</v>
      </c>
      <c r="F10" t="n">
        <v>18.62</v>
      </c>
      <c r="G10" t="n">
        <v>21.48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50</v>
      </c>
      <c r="N10" t="n">
        <v>37.29</v>
      </c>
      <c r="O10" t="n">
        <v>23510.33</v>
      </c>
      <c r="P10" t="n">
        <v>210.71</v>
      </c>
      <c r="Q10" t="n">
        <v>2924.48</v>
      </c>
      <c r="R10" t="n">
        <v>104.81</v>
      </c>
      <c r="S10" t="n">
        <v>60.56</v>
      </c>
      <c r="T10" t="n">
        <v>22152.17</v>
      </c>
      <c r="U10" t="n">
        <v>0.58</v>
      </c>
      <c r="V10" t="n">
        <v>0.92</v>
      </c>
      <c r="W10" t="n">
        <v>0.22</v>
      </c>
      <c r="X10" t="n">
        <v>1.34</v>
      </c>
      <c r="Y10" t="n">
        <v>1</v>
      </c>
      <c r="Z10" t="n">
        <v>10</v>
      </c>
      <c r="AA10" t="n">
        <v>190.9923174697377</v>
      </c>
      <c r="AB10" t="n">
        <v>261.3241147483458</v>
      </c>
      <c r="AC10" t="n">
        <v>236.3837080075386</v>
      </c>
      <c r="AD10" t="n">
        <v>190992.3174697377</v>
      </c>
      <c r="AE10" t="n">
        <v>261324.1147483458</v>
      </c>
      <c r="AF10" t="n">
        <v>3.209323950940052e-06</v>
      </c>
      <c r="AG10" t="n">
        <v>7</v>
      </c>
      <c r="AH10" t="n">
        <v>236383.7080075386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4.3673</v>
      </c>
      <c r="E11" t="n">
        <v>22.9</v>
      </c>
      <c r="F11" t="n">
        <v>18.68</v>
      </c>
      <c r="G11" t="n">
        <v>23.85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45</v>
      </c>
      <c r="N11" t="n">
        <v>37.42</v>
      </c>
      <c r="O11" t="n">
        <v>23557.3</v>
      </c>
      <c r="P11" t="n">
        <v>207.75</v>
      </c>
      <c r="Q11" t="n">
        <v>2924.58</v>
      </c>
      <c r="R11" t="n">
        <v>106.54</v>
      </c>
      <c r="S11" t="n">
        <v>60.56</v>
      </c>
      <c r="T11" t="n">
        <v>23040.36</v>
      </c>
      <c r="U11" t="n">
        <v>0.57</v>
      </c>
      <c r="V11" t="n">
        <v>0.92</v>
      </c>
      <c r="W11" t="n">
        <v>0.24</v>
      </c>
      <c r="X11" t="n">
        <v>1.4</v>
      </c>
      <c r="Y11" t="n">
        <v>1</v>
      </c>
      <c r="Z11" t="n">
        <v>10</v>
      </c>
      <c r="AA11" t="n">
        <v>188.6796882568474</v>
      </c>
      <c r="AB11" t="n">
        <v>258.1598734332706</v>
      </c>
      <c r="AC11" t="n">
        <v>233.5214574425325</v>
      </c>
      <c r="AD11" t="n">
        <v>188679.6882568474</v>
      </c>
      <c r="AE11" t="n">
        <v>258159.8734332706</v>
      </c>
      <c r="AF11" t="n">
        <v>3.227057880169569e-06</v>
      </c>
      <c r="AG11" t="n">
        <v>7</v>
      </c>
      <c r="AH11" t="n">
        <v>233521.4574425325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4.4411</v>
      </c>
      <c r="E12" t="n">
        <v>22.52</v>
      </c>
      <c r="F12" t="n">
        <v>18.48</v>
      </c>
      <c r="G12" t="n">
        <v>26.41</v>
      </c>
      <c r="H12" t="n">
        <v>0.33</v>
      </c>
      <c r="I12" t="n">
        <v>42</v>
      </c>
      <c r="J12" t="n">
        <v>189.49</v>
      </c>
      <c r="K12" t="n">
        <v>53.44</v>
      </c>
      <c r="L12" t="n">
        <v>3.5</v>
      </c>
      <c r="M12" t="n">
        <v>40</v>
      </c>
      <c r="N12" t="n">
        <v>37.55</v>
      </c>
      <c r="O12" t="n">
        <v>23604.32</v>
      </c>
      <c r="P12" t="n">
        <v>200.21</v>
      </c>
      <c r="Q12" t="n">
        <v>2924.64</v>
      </c>
      <c r="R12" t="n">
        <v>100</v>
      </c>
      <c r="S12" t="n">
        <v>60.56</v>
      </c>
      <c r="T12" t="n">
        <v>19792.6</v>
      </c>
      <c r="U12" t="n">
        <v>0.61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182.32403149165</v>
      </c>
      <c r="AB12" t="n">
        <v>249.4637834553445</v>
      </c>
      <c r="AC12" t="n">
        <v>225.655310087058</v>
      </c>
      <c r="AD12" t="n">
        <v>182324.03149165</v>
      </c>
      <c r="AE12" t="n">
        <v>249463.7834553445</v>
      </c>
      <c r="AF12" t="n">
        <v>3.281589712550333e-06</v>
      </c>
      <c r="AG12" t="n">
        <v>7</v>
      </c>
      <c r="AH12" t="n">
        <v>225655.3100870581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4.4981</v>
      </c>
      <c r="E13" t="n">
        <v>22.23</v>
      </c>
      <c r="F13" t="n">
        <v>18.35</v>
      </c>
      <c r="G13" t="n">
        <v>28.97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193.2</v>
      </c>
      <c r="Q13" t="n">
        <v>2924.74</v>
      </c>
      <c r="R13" t="n">
        <v>95.43000000000001</v>
      </c>
      <c r="S13" t="n">
        <v>60.56</v>
      </c>
      <c r="T13" t="n">
        <v>17528.67</v>
      </c>
      <c r="U13" t="n">
        <v>0.63</v>
      </c>
      <c r="V13" t="n">
        <v>0.9399999999999999</v>
      </c>
      <c r="W13" t="n">
        <v>0.23</v>
      </c>
      <c r="X13" t="n">
        <v>1.07</v>
      </c>
      <c r="Y13" t="n">
        <v>1</v>
      </c>
      <c r="Z13" t="n">
        <v>10</v>
      </c>
      <c r="AA13" t="n">
        <v>176.9358001525164</v>
      </c>
      <c r="AB13" t="n">
        <v>242.0913676251557</v>
      </c>
      <c r="AC13" t="n">
        <v>218.9865072764495</v>
      </c>
      <c r="AD13" t="n">
        <v>176935.8001525163</v>
      </c>
      <c r="AE13" t="n">
        <v>242091.3676251557</v>
      </c>
      <c r="AF13" t="n">
        <v>3.323707794470437e-06</v>
      </c>
      <c r="AG13" t="n">
        <v>7</v>
      </c>
      <c r="AH13" t="n">
        <v>218986.5072764495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4.5434</v>
      </c>
      <c r="E14" t="n">
        <v>22.01</v>
      </c>
      <c r="F14" t="n">
        <v>18.24</v>
      </c>
      <c r="G14" t="n">
        <v>31.27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30</v>
      </c>
      <c r="N14" t="n">
        <v>37.82</v>
      </c>
      <c r="O14" t="n">
        <v>23698.48</v>
      </c>
      <c r="P14" t="n">
        <v>187.33</v>
      </c>
      <c r="Q14" t="n">
        <v>2924.49</v>
      </c>
      <c r="R14" t="n">
        <v>91.7</v>
      </c>
      <c r="S14" t="n">
        <v>60.56</v>
      </c>
      <c r="T14" t="n">
        <v>15680.51</v>
      </c>
      <c r="U14" t="n">
        <v>0.66</v>
      </c>
      <c r="V14" t="n">
        <v>0.9399999999999999</v>
      </c>
      <c r="W14" t="n">
        <v>0.23</v>
      </c>
      <c r="X14" t="n">
        <v>0.96</v>
      </c>
      <c r="Y14" t="n">
        <v>1</v>
      </c>
      <c r="Z14" t="n">
        <v>10</v>
      </c>
      <c r="AA14" t="n">
        <v>172.5866036097118</v>
      </c>
      <c r="AB14" t="n">
        <v>236.1406050422837</v>
      </c>
      <c r="AC14" t="n">
        <v>213.6036771225372</v>
      </c>
      <c r="AD14" t="n">
        <v>172586.6036097118</v>
      </c>
      <c r="AE14" t="n">
        <v>236140.6050422837</v>
      </c>
      <c r="AF14" t="n">
        <v>3.35718058589115e-06</v>
      </c>
      <c r="AG14" t="n">
        <v>7</v>
      </c>
      <c r="AH14" t="n">
        <v>213603.6771225372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4.5632</v>
      </c>
      <c r="E15" t="n">
        <v>21.91</v>
      </c>
      <c r="F15" t="n">
        <v>18.22</v>
      </c>
      <c r="G15" t="n">
        <v>33.12</v>
      </c>
      <c r="H15" t="n">
        <v>0.4</v>
      </c>
      <c r="I15" t="n">
        <v>33</v>
      </c>
      <c r="J15" t="n">
        <v>190.63</v>
      </c>
      <c r="K15" t="n">
        <v>53.44</v>
      </c>
      <c r="L15" t="n">
        <v>4.25</v>
      </c>
      <c r="M15" t="n">
        <v>10</v>
      </c>
      <c r="N15" t="n">
        <v>37.95</v>
      </c>
      <c r="O15" t="n">
        <v>23745.63</v>
      </c>
      <c r="P15" t="n">
        <v>183.5</v>
      </c>
      <c r="Q15" t="n">
        <v>2924.47</v>
      </c>
      <c r="R15" t="n">
        <v>90.43000000000001</v>
      </c>
      <c r="S15" t="n">
        <v>60.56</v>
      </c>
      <c r="T15" t="n">
        <v>15054.56</v>
      </c>
      <c r="U15" t="n">
        <v>0.67</v>
      </c>
      <c r="V15" t="n">
        <v>0.9399999999999999</v>
      </c>
      <c r="W15" t="n">
        <v>0.24</v>
      </c>
      <c r="X15" t="n">
        <v>0.9399999999999999</v>
      </c>
      <c r="Y15" t="n">
        <v>1</v>
      </c>
      <c r="Z15" t="n">
        <v>10</v>
      </c>
      <c r="AA15" t="n">
        <v>170.0605087576762</v>
      </c>
      <c r="AB15" t="n">
        <v>232.6842906222907</v>
      </c>
      <c r="AC15" t="n">
        <v>210.4772284998195</v>
      </c>
      <c r="AD15" t="n">
        <v>170060.5087576762</v>
      </c>
      <c r="AE15" t="n">
        <v>232684.2906222907</v>
      </c>
      <c r="AF15" t="n">
        <v>3.371811077505502e-06</v>
      </c>
      <c r="AG15" t="n">
        <v>7</v>
      </c>
      <c r="AH15" t="n">
        <v>210477.2284998195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4.579</v>
      </c>
      <c r="E16" t="n">
        <v>21.84</v>
      </c>
      <c r="F16" t="n">
        <v>18.18</v>
      </c>
      <c r="G16" t="n">
        <v>34.09</v>
      </c>
      <c r="H16" t="n">
        <v>0.42</v>
      </c>
      <c r="I16" t="n">
        <v>32</v>
      </c>
      <c r="J16" t="n">
        <v>191.02</v>
      </c>
      <c r="K16" t="n">
        <v>53.44</v>
      </c>
      <c r="L16" t="n">
        <v>4.5</v>
      </c>
      <c r="M16" t="n">
        <v>4</v>
      </c>
      <c r="N16" t="n">
        <v>38.08</v>
      </c>
      <c r="O16" t="n">
        <v>23792.83</v>
      </c>
      <c r="P16" t="n">
        <v>182.2</v>
      </c>
      <c r="Q16" t="n">
        <v>2924.36</v>
      </c>
      <c r="R16" t="n">
        <v>88.73999999999999</v>
      </c>
      <c r="S16" t="n">
        <v>60.56</v>
      </c>
      <c r="T16" t="n">
        <v>14216.37</v>
      </c>
      <c r="U16" t="n">
        <v>0.68</v>
      </c>
      <c r="V16" t="n">
        <v>0.95</v>
      </c>
      <c r="W16" t="n">
        <v>0.25</v>
      </c>
      <c r="X16" t="n">
        <v>0.9</v>
      </c>
      <c r="Y16" t="n">
        <v>1</v>
      </c>
      <c r="Z16" t="n">
        <v>10</v>
      </c>
      <c r="AA16" t="n">
        <v>168.9728165700486</v>
      </c>
      <c r="AB16" t="n">
        <v>231.1960621855868</v>
      </c>
      <c r="AC16" t="n">
        <v>209.1310344963723</v>
      </c>
      <c r="AD16" t="n">
        <v>168972.8165700486</v>
      </c>
      <c r="AE16" t="n">
        <v>231196.0621855868</v>
      </c>
      <c r="AF16" t="n">
        <v>3.383485914248267e-06</v>
      </c>
      <c r="AG16" t="n">
        <v>7</v>
      </c>
      <c r="AH16" t="n">
        <v>209131.0344963723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4.5783</v>
      </c>
      <c r="E17" t="n">
        <v>21.84</v>
      </c>
      <c r="F17" t="n">
        <v>18.18</v>
      </c>
      <c r="G17" t="n">
        <v>34.09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182.6</v>
      </c>
      <c r="Q17" t="n">
        <v>2924.35</v>
      </c>
      <c r="R17" t="n">
        <v>88.73</v>
      </c>
      <c r="S17" t="n">
        <v>60.56</v>
      </c>
      <c r="T17" t="n">
        <v>14209.47</v>
      </c>
      <c r="U17" t="n">
        <v>0.68</v>
      </c>
      <c r="V17" t="n">
        <v>0.95</v>
      </c>
      <c r="W17" t="n">
        <v>0.26</v>
      </c>
      <c r="X17" t="n">
        <v>0.91</v>
      </c>
      <c r="Y17" t="n">
        <v>1</v>
      </c>
      <c r="Z17" t="n">
        <v>10</v>
      </c>
      <c r="AA17" t="n">
        <v>169.2006092033572</v>
      </c>
      <c r="AB17" t="n">
        <v>231.5077381159812</v>
      </c>
      <c r="AC17" t="n">
        <v>209.4129645134099</v>
      </c>
      <c r="AD17" t="n">
        <v>169200.6092033572</v>
      </c>
      <c r="AE17" t="n">
        <v>231507.7381159812</v>
      </c>
      <c r="AF17" t="n">
        <v>3.382968674645739e-06</v>
      </c>
      <c r="AG17" t="n">
        <v>7</v>
      </c>
      <c r="AH17" t="n">
        <v>209412.9645134099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3.7377</v>
      </c>
      <c r="E2" t="n">
        <v>26.75</v>
      </c>
      <c r="F2" t="n">
        <v>21.33</v>
      </c>
      <c r="G2" t="n">
        <v>9.140000000000001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192.58</v>
      </c>
      <c r="Q2" t="n">
        <v>2924.94</v>
      </c>
      <c r="R2" t="n">
        <v>192.62</v>
      </c>
      <c r="S2" t="n">
        <v>60.56</v>
      </c>
      <c r="T2" t="n">
        <v>65614.13</v>
      </c>
      <c r="U2" t="n">
        <v>0.31</v>
      </c>
      <c r="V2" t="n">
        <v>0.8100000000000001</v>
      </c>
      <c r="W2" t="n">
        <v>0.39</v>
      </c>
      <c r="X2" t="n">
        <v>4.05</v>
      </c>
      <c r="Y2" t="n">
        <v>1</v>
      </c>
      <c r="Z2" t="n">
        <v>10</v>
      </c>
      <c r="AA2" t="n">
        <v>205.6392856781172</v>
      </c>
      <c r="AB2" t="n">
        <v>281.364742829673</v>
      </c>
      <c r="AC2" t="n">
        <v>254.5116866719884</v>
      </c>
      <c r="AD2" t="n">
        <v>205639.2856781172</v>
      </c>
      <c r="AE2" t="n">
        <v>281364.742829673</v>
      </c>
      <c r="AF2" t="n">
        <v>2.839328821357525e-06</v>
      </c>
      <c r="AG2" t="n">
        <v>8</v>
      </c>
      <c r="AH2" t="n">
        <v>254511.6866719884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4.0478</v>
      </c>
      <c r="E3" t="n">
        <v>24.7</v>
      </c>
      <c r="F3" t="n">
        <v>20.18</v>
      </c>
      <c r="G3" t="n">
        <v>11.87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100</v>
      </c>
      <c r="N3" t="n">
        <v>16.72</v>
      </c>
      <c r="O3" t="n">
        <v>14585.96</v>
      </c>
      <c r="P3" t="n">
        <v>175.13</v>
      </c>
      <c r="Q3" t="n">
        <v>2924.92</v>
      </c>
      <c r="R3" t="n">
        <v>155.29</v>
      </c>
      <c r="S3" t="n">
        <v>60.56</v>
      </c>
      <c r="T3" t="n">
        <v>47138.52</v>
      </c>
      <c r="U3" t="n">
        <v>0.39</v>
      </c>
      <c r="V3" t="n">
        <v>0.85</v>
      </c>
      <c r="W3" t="n">
        <v>0.33</v>
      </c>
      <c r="X3" t="n">
        <v>2.9</v>
      </c>
      <c r="Y3" t="n">
        <v>1</v>
      </c>
      <c r="Z3" t="n">
        <v>10</v>
      </c>
      <c r="AA3" t="n">
        <v>183.9842657707833</v>
      </c>
      <c r="AB3" t="n">
        <v>251.7353892404206</v>
      </c>
      <c r="AC3" t="n">
        <v>227.7101170042259</v>
      </c>
      <c r="AD3" t="n">
        <v>183984.2657707833</v>
      </c>
      <c r="AE3" t="n">
        <v>251735.3892404206</v>
      </c>
      <c r="AF3" t="n">
        <v>3.074895043232734e-06</v>
      </c>
      <c r="AG3" t="n">
        <v>8</v>
      </c>
      <c r="AH3" t="n">
        <v>227710.1170042259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4.2725</v>
      </c>
      <c r="E4" t="n">
        <v>23.41</v>
      </c>
      <c r="F4" t="n">
        <v>19.46</v>
      </c>
      <c r="G4" t="n">
        <v>14.97</v>
      </c>
      <c r="H4" t="n">
        <v>0.23</v>
      </c>
      <c r="I4" t="n">
        <v>78</v>
      </c>
      <c r="J4" t="n">
        <v>116.69</v>
      </c>
      <c r="K4" t="n">
        <v>43.4</v>
      </c>
      <c r="L4" t="n">
        <v>1.5</v>
      </c>
      <c r="M4" t="n">
        <v>76</v>
      </c>
      <c r="N4" t="n">
        <v>16.79</v>
      </c>
      <c r="O4" t="n">
        <v>14625.77</v>
      </c>
      <c r="P4" t="n">
        <v>160.93</v>
      </c>
      <c r="Q4" t="n">
        <v>2924.86</v>
      </c>
      <c r="R4" t="n">
        <v>131.61</v>
      </c>
      <c r="S4" t="n">
        <v>60.56</v>
      </c>
      <c r="T4" t="n">
        <v>35418.58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161.1561238609753</v>
      </c>
      <c r="AB4" t="n">
        <v>220.5009183728939</v>
      </c>
      <c r="AC4" t="n">
        <v>199.4566201984308</v>
      </c>
      <c r="AD4" t="n">
        <v>161156.1238609753</v>
      </c>
      <c r="AE4" t="n">
        <v>220500.9183728939</v>
      </c>
      <c r="AF4" t="n">
        <v>3.245587497458337e-06</v>
      </c>
      <c r="AG4" t="n">
        <v>7</v>
      </c>
      <c r="AH4" t="n">
        <v>199456.6201984308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4.4373</v>
      </c>
      <c r="E5" t="n">
        <v>22.54</v>
      </c>
      <c r="F5" t="n">
        <v>18.97</v>
      </c>
      <c r="G5" t="n">
        <v>18.36</v>
      </c>
      <c r="H5" t="n">
        <v>0.26</v>
      </c>
      <c r="I5" t="n">
        <v>62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148.33</v>
      </c>
      <c r="Q5" t="n">
        <v>2924.51</v>
      </c>
      <c r="R5" t="n">
        <v>115.47</v>
      </c>
      <c r="S5" t="n">
        <v>60.56</v>
      </c>
      <c r="T5" t="n">
        <v>27430.61</v>
      </c>
      <c r="U5" t="n">
        <v>0.52</v>
      </c>
      <c r="V5" t="n">
        <v>0.91</v>
      </c>
      <c r="W5" t="n">
        <v>0.27</v>
      </c>
      <c r="X5" t="n">
        <v>1.69</v>
      </c>
      <c r="Y5" t="n">
        <v>1</v>
      </c>
      <c r="Z5" t="n">
        <v>10</v>
      </c>
      <c r="AA5" t="n">
        <v>150.252983356718</v>
      </c>
      <c r="AB5" t="n">
        <v>205.5827605223656</v>
      </c>
      <c r="AC5" t="n">
        <v>185.9622303953862</v>
      </c>
      <c r="AD5" t="n">
        <v>150252.983356718</v>
      </c>
      <c r="AE5" t="n">
        <v>205582.7605223656</v>
      </c>
      <c r="AF5" t="n">
        <v>3.37077715681027e-06</v>
      </c>
      <c r="AG5" t="n">
        <v>7</v>
      </c>
      <c r="AH5" t="n">
        <v>185962.2303953862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4.4959</v>
      </c>
      <c r="E6" t="n">
        <v>22.24</v>
      </c>
      <c r="F6" t="n">
        <v>18.84</v>
      </c>
      <c r="G6" t="n">
        <v>20.56</v>
      </c>
      <c r="H6" t="n">
        <v>0.3</v>
      </c>
      <c r="I6" t="n">
        <v>55</v>
      </c>
      <c r="J6" t="n">
        <v>117.34</v>
      </c>
      <c r="K6" t="n">
        <v>43.4</v>
      </c>
      <c r="L6" t="n">
        <v>2</v>
      </c>
      <c r="M6" t="n">
        <v>12</v>
      </c>
      <c r="N6" t="n">
        <v>16.94</v>
      </c>
      <c r="O6" t="n">
        <v>14705.49</v>
      </c>
      <c r="P6" t="n">
        <v>142.91</v>
      </c>
      <c r="Q6" t="n">
        <v>2924.67</v>
      </c>
      <c r="R6" t="n">
        <v>109.78</v>
      </c>
      <c r="S6" t="n">
        <v>60.56</v>
      </c>
      <c r="T6" t="n">
        <v>24618.63</v>
      </c>
      <c r="U6" t="n">
        <v>0.55</v>
      </c>
      <c r="V6" t="n">
        <v>0.91</v>
      </c>
      <c r="W6" t="n">
        <v>0.31</v>
      </c>
      <c r="X6" t="n">
        <v>1.57</v>
      </c>
      <c r="Y6" t="n">
        <v>1</v>
      </c>
      <c r="Z6" t="n">
        <v>10</v>
      </c>
      <c r="AA6" t="n">
        <v>146.086091138549</v>
      </c>
      <c r="AB6" t="n">
        <v>199.8814347591592</v>
      </c>
      <c r="AC6" t="n">
        <v>180.8050311611574</v>
      </c>
      <c r="AD6" t="n">
        <v>146086.091138549</v>
      </c>
      <c r="AE6" t="n">
        <v>199881.4347591592</v>
      </c>
      <c r="AF6" t="n">
        <v>3.415292411895362e-06</v>
      </c>
      <c r="AG6" t="n">
        <v>7</v>
      </c>
      <c r="AH6" t="n">
        <v>180805.0311611574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4.4876</v>
      </c>
      <c r="E7" t="n">
        <v>22.28</v>
      </c>
      <c r="F7" t="n">
        <v>18.89</v>
      </c>
      <c r="G7" t="n">
        <v>20.6</v>
      </c>
      <c r="H7" t="n">
        <v>0.34</v>
      </c>
      <c r="I7" t="n">
        <v>55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143.02</v>
      </c>
      <c r="Q7" t="n">
        <v>2924.62</v>
      </c>
      <c r="R7" t="n">
        <v>110.49</v>
      </c>
      <c r="S7" t="n">
        <v>60.56</v>
      </c>
      <c r="T7" t="n">
        <v>24974.64</v>
      </c>
      <c r="U7" t="n">
        <v>0.55</v>
      </c>
      <c r="V7" t="n">
        <v>0.91</v>
      </c>
      <c r="W7" t="n">
        <v>0.33</v>
      </c>
      <c r="X7" t="n">
        <v>1.61</v>
      </c>
      <c r="Y7" t="n">
        <v>1</v>
      </c>
      <c r="Z7" t="n">
        <v>10</v>
      </c>
      <c r="AA7" t="n">
        <v>146.3316103012823</v>
      </c>
      <c r="AB7" t="n">
        <v>200.2173649091515</v>
      </c>
      <c r="AC7" t="n">
        <v>181.1089006091155</v>
      </c>
      <c r="AD7" t="n">
        <v>146331.6103012823</v>
      </c>
      <c r="AE7" t="n">
        <v>200217.3649091515</v>
      </c>
      <c r="AF7" t="n">
        <v>3.408987350168293e-06</v>
      </c>
      <c r="AG7" t="n">
        <v>7</v>
      </c>
      <c r="AH7" t="n">
        <v>181108.9006091155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4.1539</v>
      </c>
      <c r="E2" t="n">
        <v>24.07</v>
      </c>
      <c r="F2" t="n">
        <v>20.19</v>
      </c>
      <c r="G2" t="n">
        <v>11.76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141.48</v>
      </c>
      <c r="Q2" t="n">
        <v>2924.76</v>
      </c>
      <c r="R2" t="n">
        <v>155.33</v>
      </c>
      <c r="S2" t="n">
        <v>60.56</v>
      </c>
      <c r="T2" t="n">
        <v>47156.33</v>
      </c>
      <c r="U2" t="n">
        <v>0.39</v>
      </c>
      <c r="V2" t="n">
        <v>0.85</v>
      </c>
      <c r="W2" t="n">
        <v>0.33</v>
      </c>
      <c r="X2" t="n">
        <v>2.91</v>
      </c>
      <c r="Y2" t="n">
        <v>1</v>
      </c>
      <c r="Z2" t="n">
        <v>10</v>
      </c>
      <c r="AA2" t="n">
        <v>150.9194156749413</v>
      </c>
      <c r="AB2" t="n">
        <v>206.4946026210772</v>
      </c>
      <c r="AC2" t="n">
        <v>186.7870475639754</v>
      </c>
      <c r="AD2" t="n">
        <v>150919.4156749413</v>
      </c>
      <c r="AE2" t="n">
        <v>206494.6026210772</v>
      </c>
      <c r="AF2" t="n">
        <v>3.19936538456675e-06</v>
      </c>
      <c r="AG2" t="n">
        <v>7</v>
      </c>
      <c r="AH2" t="n">
        <v>186787.0475639754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4.3638</v>
      </c>
      <c r="E3" t="n">
        <v>22.92</v>
      </c>
      <c r="F3" t="n">
        <v>19.52</v>
      </c>
      <c r="G3" t="n">
        <v>15.21</v>
      </c>
      <c r="H3" t="n">
        <v>0.24</v>
      </c>
      <c r="I3" t="n">
        <v>77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127.76</v>
      </c>
      <c r="Q3" t="n">
        <v>2924.94</v>
      </c>
      <c r="R3" t="n">
        <v>131.7</v>
      </c>
      <c r="S3" t="n">
        <v>60.56</v>
      </c>
      <c r="T3" t="n">
        <v>35468.62</v>
      </c>
      <c r="U3" t="n">
        <v>0.46</v>
      </c>
      <c r="V3" t="n">
        <v>0.88</v>
      </c>
      <c r="W3" t="n">
        <v>0.35</v>
      </c>
      <c r="X3" t="n">
        <v>2.24</v>
      </c>
      <c r="Y3" t="n">
        <v>1</v>
      </c>
      <c r="Z3" t="n">
        <v>10</v>
      </c>
      <c r="AA3" t="n">
        <v>138.5586268856328</v>
      </c>
      <c r="AB3" t="n">
        <v>189.5820260800392</v>
      </c>
      <c r="AC3" t="n">
        <v>171.4885835910584</v>
      </c>
      <c r="AD3" t="n">
        <v>138558.6268856328</v>
      </c>
      <c r="AE3" t="n">
        <v>189582.0260800392</v>
      </c>
      <c r="AF3" t="n">
        <v>3.361031961571628e-06</v>
      </c>
      <c r="AG3" t="n">
        <v>7</v>
      </c>
      <c r="AH3" t="n">
        <v>171488.5835910584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4.3735</v>
      </c>
      <c r="E4" t="n">
        <v>22.86</v>
      </c>
      <c r="F4" t="n">
        <v>19.51</v>
      </c>
      <c r="G4" t="n">
        <v>15.61</v>
      </c>
      <c r="H4" t="n">
        <v>0.29</v>
      </c>
      <c r="I4" t="n">
        <v>75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126.96</v>
      </c>
      <c r="Q4" t="n">
        <v>2924.57</v>
      </c>
      <c r="R4" t="n">
        <v>130.19</v>
      </c>
      <c r="S4" t="n">
        <v>60.56</v>
      </c>
      <c r="T4" t="n">
        <v>34724.64</v>
      </c>
      <c r="U4" t="n">
        <v>0.47</v>
      </c>
      <c r="V4" t="n">
        <v>0.88</v>
      </c>
      <c r="W4" t="n">
        <v>0.38</v>
      </c>
      <c r="X4" t="n">
        <v>2.23</v>
      </c>
      <c r="Y4" t="n">
        <v>1</v>
      </c>
      <c r="Z4" t="n">
        <v>10</v>
      </c>
      <c r="AA4" t="n">
        <v>137.9341295743223</v>
      </c>
      <c r="AB4" t="n">
        <v>188.7275613078276</v>
      </c>
      <c r="AC4" t="n">
        <v>170.7156677374576</v>
      </c>
      <c r="AD4" t="n">
        <v>137934.1295743223</v>
      </c>
      <c r="AE4" t="n">
        <v>188727.5613078276</v>
      </c>
      <c r="AF4" t="n">
        <v>3.368502975373187e-06</v>
      </c>
      <c r="AG4" t="n">
        <v>7</v>
      </c>
      <c r="AH4" t="n">
        <v>170715.6677374576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2.0618</v>
      </c>
      <c r="E19" t="n">
        <v>48.5</v>
      </c>
      <c r="F19" t="n">
        <v>27.69</v>
      </c>
      <c r="G19" t="n">
        <v>4.84</v>
      </c>
      <c r="H19" t="n">
        <v>0.06</v>
      </c>
      <c r="I19" t="n">
        <v>343</v>
      </c>
      <c r="J19" t="n">
        <v>274.09</v>
      </c>
      <c r="K19" t="n">
        <v>60.56</v>
      </c>
      <c r="L19" t="n">
        <v>1</v>
      </c>
      <c r="M19" t="n">
        <v>341</v>
      </c>
      <c r="N19" t="n">
        <v>72.53</v>
      </c>
      <c r="O19" t="n">
        <v>34038.11</v>
      </c>
      <c r="P19" t="n">
        <v>471.54</v>
      </c>
      <c r="Q19" t="n">
        <v>2926.22</v>
      </c>
      <c r="R19" t="n">
        <v>401.61</v>
      </c>
      <c r="S19" t="n">
        <v>60.56</v>
      </c>
      <c r="T19" t="n">
        <v>169093.37</v>
      </c>
      <c r="U19" t="n">
        <v>0.15</v>
      </c>
      <c r="V19" t="n">
        <v>0.62</v>
      </c>
      <c r="W19" t="n">
        <v>0.71</v>
      </c>
      <c r="X19" t="n">
        <v>10.4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24.4</v>
      </c>
      <c r="G20" t="n">
        <v>6.1</v>
      </c>
      <c r="H20" t="n">
        <v>0.08</v>
      </c>
      <c r="I20" t="n">
        <v>240</v>
      </c>
      <c r="J20" t="n">
        <v>274.57</v>
      </c>
      <c r="K20" t="n">
        <v>60.56</v>
      </c>
      <c r="L20" t="n">
        <v>1.25</v>
      </c>
      <c r="M20" t="n">
        <v>238</v>
      </c>
      <c r="N20" t="n">
        <v>72.76000000000001</v>
      </c>
      <c r="O20" t="n">
        <v>34097.72</v>
      </c>
      <c r="P20" t="n">
        <v>412.47</v>
      </c>
      <c r="Q20" t="n">
        <v>2925.61</v>
      </c>
      <c r="R20" t="n">
        <v>293.48</v>
      </c>
      <c r="S20" t="n">
        <v>60.56</v>
      </c>
      <c r="T20" t="n">
        <v>115542.87</v>
      </c>
      <c r="U20" t="n">
        <v>0.21</v>
      </c>
      <c r="V20" t="n">
        <v>0.71</v>
      </c>
      <c r="W20" t="n">
        <v>0.55</v>
      </c>
      <c r="X20" t="n">
        <v>7.12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2.8436</v>
      </c>
      <c r="E21" t="n">
        <v>35.17</v>
      </c>
      <c r="F21" t="n">
        <v>22.66</v>
      </c>
      <c r="G21" t="n">
        <v>7.39</v>
      </c>
      <c r="H21" t="n">
        <v>0.1</v>
      </c>
      <c r="I21" t="n">
        <v>184</v>
      </c>
      <c r="J21" t="n">
        <v>275.05</v>
      </c>
      <c r="K21" t="n">
        <v>60.56</v>
      </c>
      <c r="L21" t="n">
        <v>1.5</v>
      </c>
      <c r="M21" t="n">
        <v>182</v>
      </c>
      <c r="N21" t="n">
        <v>73</v>
      </c>
      <c r="O21" t="n">
        <v>34157.42</v>
      </c>
      <c r="P21" t="n">
        <v>380.21</v>
      </c>
      <c r="Q21" t="n">
        <v>2924.99</v>
      </c>
      <c r="R21" t="n">
        <v>236.34</v>
      </c>
      <c r="S21" t="n">
        <v>60.56</v>
      </c>
      <c r="T21" t="n">
        <v>87252.55</v>
      </c>
      <c r="U21" t="n">
        <v>0.26</v>
      </c>
      <c r="V21" t="n">
        <v>0.76</v>
      </c>
      <c r="W21" t="n">
        <v>0.46</v>
      </c>
      <c r="X21" t="n">
        <v>5.38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3.0985</v>
      </c>
      <c r="E22" t="n">
        <v>32.27</v>
      </c>
      <c r="F22" t="n">
        <v>21.59</v>
      </c>
      <c r="G22" t="n">
        <v>8.69</v>
      </c>
      <c r="H22" t="n">
        <v>0.11</v>
      </c>
      <c r="I22" t="n">
        <v>149</v>
      </c>
      <c r="J22" t="n">
        <v>275.54</v>
      </c>
      <c r="K22" t="n">
        <v>60.56</v>
      </c>
      <c r="L22" t="n">
        <v>1.75</v>
      </c>
      <c r="M22" t="n">
        <v>147</v>
      </c>
      <c r="N22" t="n">
        <v>73.23</v>
      </c>
      <c r="O22" t="n">
        <v>34217.22</v>
      </c>
      <c r="P22" t="n">
        <v>359.61</v>
      </c>
      <c r="Q22" t="n">
        <v>2924.9</v>
      </c>
      <c r="R22" t="n">
        <v>201.6</v>
      </c>
      <c r="S22" t="n">
        <v>60.56</v>
      </c>
      <c r="T22" t="n">
        <v>70061.25</v>
      </c>
      <c r="U22" t="n">
        <v>0.3</v>
      </c>
      <c r="V22" t="n">
        <v>0.8</v>
      </c>
      <c r="W22" t="n">
        <v>0.4</v>
      </c>
      <c r="X22" t="n">
        <v>4.31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3.2905</v>
      </c>
      <c r="E23" t="n">
        <v>30.39</v>
      </c>
      <c r="F23" t="n">
        <v>20.91</v>
      </c>
      <c r="G23" t="n">
        <v>9.960000000000001</v>
      </c>
      <c r="H23" t="n">
        <v>0.13</v>
      </c>
      <c r="I23" t="n">
        <v>126</v>
      </c>
      <c r="J23" t="n">
        <v>276.02</v>
      </c>
      <c r="K23" t="n">
        <v>60.56</v>
      </c>
      <c r="L23" t="n">
        <v>2</v>
      </c>
      <c r="M23" t="n">
        <v>124</v>
      </c>
      <c r="N23" t="n">
        <v>73.47</v>
      </c>
      <c r="O23" t="n">
        <v>34277.1</v>
      </c>
      <c r="P23" t="n">
        <v>345.87</v>
      </c>
      <c r="Q23" t="n">
        <v>2924.72</v>
      </c>
      <c r="R23" t="n">
        <v>179.11</v>
      </c>
      <c r="S23" t="n">
        <v>60.56</v>
      </c>
      <c r="T23" t="n">
        <v>58930.69</v>
      </c>
      <c r="U23" t="n">
        <v>0.34</v>
      </c>
      <c r="V23" t="n">
        <v>0.82</v>
      </c>
      <c r="W23" t="n">
        <v>0.37</v>
      </c>
      <c r="X23" t="n">
        <v>3.63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3.4598</v>
      </c>
      <c r="E24" t="n">
        <v>28.9</v>
      </c>
      <c r="F24" t="n">
        <v>20.36</v>
      </c>
      <c r="G24" t="n">
        <v>11.31</v>
      </c>
      <c r="H24" t="n">
        <v>0.14</v>
      </c>
      <c r="I24" t="n">
        <v>108</v>
      </c>
      <c r="J24" t="n">
        <v>276.51</v>
      </c>
      <c r="K24" t="n">
        <v>60.56</v>
      </c>
      <c r="L24" t="n">
        <v>2.25</v>
      </c>
      <c r="M24" t="n">
        <v>106</v>
      </c>
      <c r="N24" t="n">
        <v>73.70999999999999</v>
      </c>
      <c r="O24" t="n">
        <v>34337.08</v>
      </c>
      <c r="P24" t="n">
        <v>334.29</v>
      </c>
      <c r="Q24" t="n">
        <v>2924.69</v>
      </c>
      <c r="R24" t="n">
        <v>161.29</v>
      </c>
      <c r="S24" t="n">
        <v>60.56</v>
      </c>
      <c r="T24" t="n">
        <v>50112.06</v>
      </c>
      <c r="U24" t="n">
        <v>0.38</v>
      </c>
      <c r="V24" t="n">
        <v>0.85</v>
      </c>
      <c r="W24" t="n">
        <v>0.34</v>
      </c>
      <c r="X24" t="n">
        <v>3.08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3.5935</v>
      </c>
      <c r="E25" t="n">
        <v>27.83</v>
      </c>
      <c r="F25" t="n">
        <v>19.97</v>
      </c>
      <c r="G25" t="n">
        <v>12.61</v>
      </c>
      <c r="H25" t="n">
        <v>0.16</v>
      </c>
      <c r="I25" t="n">
        <v>95</v>
      </c>
      <c r="J25" t="n">
        <v>277</v>
      </c>
      <c r="K25" t="n">
        <v>60.56</v>
      </c>
      <c r="L25" t="n">
        <v>2.5</v>
      </c>
      <c r="M25" t="n">
        <v>93</v>
      </c>
      <c r="N25" t="n">
        <v>73.94</v>
      </c>
      <c r="O25" t="n">
        <v>34397.15</v>
      </c>
      <c r="P25" t="n">
        <v>325.42</v>
      </c>
      <c r="Q25" t="n">
        <v>2924.64</v>
      </c>
      <c r="R25" t="n">
        <v>148.25</v>
      </c>
      <c r="S25" t="n">
        <v>60.56</v>
      </c>
      <c r="T25" t="n">
        <v>43652.65</v>
      </c>
      <c r="U25" t="n">
        <v>0.41</v>
      </c>
      <c r="V25" t="n">
        <v>0.86</v>
      </c>
      <c r="W25" t="n">
        <v>0.31</v>
      </c>
      <c r="X25" t="n">
        <v>2.69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3.711</v>
      </c>
      <c r="E26" t="n">
        <v>26.95</v>
      </c>
      <c r="F26" t="n">
        <v>19.66</v>
      </c>
      <c r="G26" t="n">
        <v>14.04</v>
      </c>
      <c r="H26" t="n">
        <v>0.18</v>
      </c>
      <c r="I26" t="n">
        <v>84</v>
      </c>
      <c r="J26" t="n">
        <v>277.48</v>
      </c>
      <c r="K26" t="n">
        <v>60.56</v>
      </c>
      <c r="L26" t="n">
        <v>2.75</v>
      </c>
      <c r="M26" t="n">
        <v>82</v>
      </c>
      <c r="N26" t="n">
        <v>74.18000000000001</v>
      </c>
      <c r="O26" t="n">
        <v>34457.31</v>
      </c>
      <c r="P26" t="n">
        <v>317.84</v>
      </c>
      <c r="Q26" t="n">
        <v>2924.83</v>
      </c>
      <c r="R26" t="n">
        <v>138.1</v>
      </c>
      <c r="S26" t="n">
        <v>60.56</v>
      </c>
      <c r="T26" t="n">
        <v>38634.76</v>
      </c>
      <c r="U26" t="n">
        <v>0.44</v>
      </c>
      <c r="V26" t="n">
        <v>0.88</v>
      </c>
      <c r="W26" t="n">
        <v>0.3</v>
      </c>
      <c r="X26" t="n">
        <v>2.38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3.8049</v>
      </c>
      <c r="E27" t="n">
        <v>26.28</v>
      </c>
      <c r="F27" t="n">
        <v>19.41</v>
      </c>
      <c r="G27" t="n">
        <v>15.32</v>
      </c>
      <c r="H27" t="n">
        <v>0.19</v>
      </c>
      <c r="I27" t="n">
        <v>76</v>
      </c>
      <c r="J27" t="n">
        <v>277.97</v>
      </c>
      <c r="K27" t="n">
        <v>60.56</v>
      </c>
      <c r="L27" t="n">
        <v>3</v>
      </c>
      <c r="M27" t="n">
        <v>74</v>
      </c>
      <c r="N27" t="n">
        <v>74.42</v>
      </c>
      <c r="O27" t="n">
        <v>34517.57</v>
      </c>
      <c r="P27" t="n">
        <v>311.52</v>
      </c>
      <c r="Q27" t="n">
        <v>2924.72</v>
      </c>
      <c r="R27" t="n">
        <v>129.88</v>
      </c>
      <c r="S27" t="n">
        <v>60.56</v>
      </c>
      <c r="T27" t="n">
        <v>34566.78</v>
      </c>
      <c r="U27" t="n">
        <v>0.47</v>
      </c>
      <c r="V27" t="n">
        <v>0.89</v>
      </c>
      <c r="W27" t="n">
        <v>0.29</v>
      </c>
      <c r="X27" t="n">
        <v>2.13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3.8909</v>
      </c>
      <c r="E28" t="n">
        <v>25.7</v>
      </c>
      <c r="F28" t="n">
        <v>19.2</v>
      </c>
      <c r="G28" t="n">
        <v>16.69</v>
      </c>
      <c r="H28" t="n">
        <v>0.21</v>
      </c>
      <c r="I28" t="n">
        <v>69</v>
      </c>
      <c r="J28" t="n">
        <v>278.46</v>
      </c>
      <c r="K28" t="n">
        <v>60.56</v>
      </c>
      <c r="L28" t="n">
        <v>3.25</v>
      </c>
      <c r="M28" t="n">
        <v>67</v>
      </c>
      <c r="N28" t="n">
        <v>74.66</v>
      </c>
      <c r="O28" t="n">
        <v>34577.92</v>
      </c>
      <c r="P28" t="n">
        <v>305.53</v>
      </c>
      <c r="Q28" t="n">
        <v>2924.64</v>
      </c>
      <c r="R28" t="n">
        <v>123.02</v>
      </c>
      <c r="S28" t="n">
        <v>60.56</v>
      </c>
      <c r="T28" t="n">
        <v>31170.09</v>
      </c>
      <c r="U28" t="n">
        <v>0.49</v>
      </c>
      <c r="V28" t="n">
        <v>0.9</v>
      </c>
      <c r="W28" t="n">
        <v>0.27</v>
      </c>
      <c r="X28" t="n">
        <v>1.92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3.9693</v>
      </c>
      <c r="E29" t="n">
        <v>25.19</v>
      </c>
      <c r="F29" t="n">
        <v>19</v>
      </c>
      <c r="G29" t="n">
        <v>18.1</v>
      </c>
      <c r="H29" t="n">
        <v>0.22</v>
      </c>
      <c r="I29" t="n">
        <v>63</v>
      </c>
      <c r="J29" t="n">
        <v>278.95</v>
      </c>
      <c r="K29" t="n">
        <v>60.56</v>
      </c>
      <c r="L29" t="n">
        <v>3.5</v>
      </c>
      <c r="M29" t="n">
        <v>61</v>
      </c>
      <c r="N29" t="n">
        <v>74.90000000000001</v>
      </c>
      <c r="O29" t="n">
        <v>34638.36</v>
      </c>
      <c r="P29" t="n">
        <v>299.91</v>
      </c>
      <c r="Q29" t="n">
        <v>2924.64</v>
      </c>
      <c r="R29" t="n">
        <v>116.63</v>
      </c>
      <c r="S29" t="n">
        <v>60.56</v>
      </c>
      <c r="T29" t="n">
        <v>28002.71</v>
      </c>
      <c r="U29" t="n">
        <v>0.52</v>
      </c>
      <c r="V29" t="n">
        <v>0.91</v>
      </c>
      <c r="W29" t="n">
        <v>0.26</v>
      </c>
      <c r="X29" t="n">
        <v>1.72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4.0385</v>
      </c>
      <c r="E30" t="n">
        <v>24.76</v>
      </c>
      <c r="F30" t="n">
        <v>18.83</v>
      </c>
      <c r="G30" t="n">
        <v>19.48</v>
      </c>
      <c r="H30" t="n">
        <v>0.24</v>
      </c>
      <c r="I30" t="n">
        <v>58</v>
      </c>
      <c r="J30" t="n">
        <v>279.44</v>
      </c>
      <c r="K30" t="n">
        <v>60.56</v>
      </c>
      <c r="L30" t="n">
        <v>3.75</v>
      </c>
      <c r="M30" t="n">
        <v>56</v>
      </c>
      <c r="N30" t="n">
        <v>75.14</v>
      </c>
      <c r="O30" t="n">
        <v>34698.9</v>
      </c>
      <c r="P30" t="n">
        <v>294.69</v>
      </c>
      <c r="Q30" t="n">
        <v>2924.65</v>
      </c>
      <c r="R30" t="n">
        <v>110.74</v>
      </c>
      <c r="S30" t="n">
        <v>60.56</v>
      </c>
      <c r="T30" t="n">
        <v>25084.22</v>
      </c>
      <c r="U30" t="n">
        <v>0.55</v>
      </c>
      <c r="V30" t="n">
        <v>0.91</v>
      </c>
      <c r="W30" t="n">
        <v>0.26</v>
      </c>
      <c r="X30" t="n">
        <v>1.55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4.1335</v>
      </c>
      <c r="E31" t="n">
        <v>24.19</v>
      </c>
      <c r="F31" t="n">
        <v>18.52</v>
      </c>
      <c r="G31" t="n">
        <v>20.97</v>
      </c>
      <c r="H31" t="n">
        <v>0.25</v>
      </c>
      <c r="I31" t="n">
        <v>53</v>
      </c>
      <c r="J31" t="n">
        <v>279.94</v>
      </c>
      <c r="K31" t="n">
        <v>60.56</v>
      </c>
      <c r="L31" t="n">
        <v>4</v>
      </c>
      <c r="M31" t="n">
        <v>51</v>
      </c>
      <c r="N31" t="n">
        <v>75.38</v>
      </c>
      <c r="O31" t="n">
        <v>34759.54</v>
      </c>
      <c r="P31" t="n">
        <v>286.81</v>
      </c>
      <c r="Q31" t="n">
        <v>2924.49</v>
      </c>
      <c r="R31" t="n">
        <v>100.97</v>
      </c>
      <c r="S31" t="n">
        <v>60.56</v>
      </c>
      <c r="T31" t="n">
        <v>20226.38</v>
      </c>
      <c r="U31" t="n">
        <v>0.6</v>
      </c>
      <c r="V31" t="n">
        <v>0.93</v>
      </c>
      <c r="W31" t="n">
        <v>0.23</v>
      </c>
      <c r="X31" t="n">
        <v>1.25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4.0611</v>
      </c>
      <c r="E32" t="n">
        <v>24.62</v>
      </c>
      <c r="F32" t="n">
        <v>19.06</v>
      </c>
      <c r="G32" t="n">
        <v>22.42</v>
      </c>
      <c r="H32" t="n">
        <v>0.27</v>
      </c>
      <c r="I32" t="n">
        <v>51</v>
      </c>
      <c r="J32" t="n">
        <v>280.43</v>
      </c>
      <c r="K32" t="n">
        <v>60.56</v>
      </c>
      <c r="L32" t="n">
        <v>4.25</v>
      </c>
      <c r="M32" t="n">
        <v>49</v>
      </c>
      <c r="N32" t="n">
        <v>75.62</v>
      </c>
      <c r="O32" t="n">
        <v>34820.27</v>
      </c>
      <c r="P32" t="n">
        <v>294.44</v>
      </c>
      <c r="Q32" t="n">
        <v>2924.57</v>
      </c>
      <c r="R32" t="n">
        <v>120.91</v>
      </c>
      <c r="S32" t="n">
        <v>60.56</v>
      </c>
      <c r="T32" t="n">
        <v>30206.7</v>
      </c>
      <c r="U32" t="n">
        <v>0.5</v>
      </c>
      <c r="V32" t="n">
        <v>0.9</v>
      </c>
      <c r="W32" t="n">
        <v>0.22</v>
      </c>
      <c r="X32" t="n">
        <v>1.78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4.1591</v>
      </c>
      <c r="E33" t="n">
        <v>24.04</v>
      </c>
      <c r="F33" t="n">
        <v>18.69</v>
      </c>
      <c r="G33" t="n">
        <v>23.86</v>
      </c>
      <c r="H33" t="n">
        <v>0.29</v>
      </c>
      <c r="I33" t="n">
        <v>47</v>
      </c>
      <c r="J33" t="n">
        <v>280.92</v>
      </c>
      <c r="K33" t="n">
        <v>60.56</v>
      </c>
      <c r="L33" t="n">
        <v>4.5</v>
      </c>
      <c r="M33" t="n">
        <v>45</v>
      </c>
      <c r="N33" t="n">
        <v>75.87</v>
      </c>
      <c r="O33" t="n">
        <v>34881.09</v>
      </c>
      <c r="P33" t="n">
        <v>285.52</v>
      </c>
      <c r="Q33" t="n">
        <v>2924.5</v>
      </c>
      <c r="R33" t="n">
        <v>106.95</v>
      </c>
      <c r="S33" t="n">
        <v>60.56</v>
      </c>
      <c r="T33" t="n">
        <v>23243.71</v>
      </c>
      <c r="U33" t="n">
        <v>0.57</v>
      </c>
      <c r="V33" t="n">
        <v>0.92</v>
      </c>
      <c r="W33" t="n">
        <v>0.24</v>
      </c>
      <c r="X33" t="n">
        <v>1.41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4.2099</v>
      </c>
      <c r="E34" t="n">
        <v>23.75</v>
      </c>
      <c r="F34" t="n">
        <v>18.55</v>
      </c>
      <c r="G34" t="n">
        <v>25.3</v>
      </c>
      <c r="H34" t="n">
        <v>0.3</v>
      </c>
      <c r="I34" t="n">
        <v>44</v>
      </c>
      <c r="J34" t="n">
        <v>281.41</v>
      </c>
      <c r="K34" t="n">
        <v>60.56</v>
      </c>
      <c r="L34" t="n">
        <v>4.75</v>
      </c>
      <c r="M34" t="n">
        <v>42</v>
      </c>
      <c r="N34" t="n">
        <v>76.11</v>
      </c>
      <c r="O34" t="n">
        <v>34942.02</v>
      </c>
      <c r="P34" t="n">
        <v>280.45</v>
      </c>
      <c r="Q34" t="n">
        <v>2924.44</v>
      </c>
      <c r="R34" t="n">
        <v>102.45</v>
      </c>
      <c r="S34" t="n">
        <v>60.56</v>
      </c>
      <c r="T34" t="n">
        <v>21007.56</v>
      </c>
      <c r="U34" t="n">
        <v>0.59</v>
      </c>
      <c r="V34" t="n">
        <v>0.93</v>
      </c>
      <c r="W34" t="n">
        <v>0.23</v>
      </c>
      <c r="X34" t="n">
        <v>1.28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4.2575</v>
      </c>
      <c r="E35" t="n">
        <v>23.49</v>
      </c>
      <c r="F35" t="n">
        <v>18.45</v>
      </c>
      <c r="G35" t="n">
        <v>26.99</v>
      </c>
      <c r="H35" t="n">
        <v>0.32</v>
      </c>
      <c r="I35" t="n">
        <v>41</v>
      </c>
      <c r="J35" t="n">
        <v>281.91</v>
      </c>
      <c r="K35" t="n">
        <v>60.56</v>
      </c>
      <c r="L35" t="n">
        <v>5</v>
      </c>
      <c r="M35" t="n">
        <v>39</v>
      </c>
      <c r="N35" t="n">
        <v>76.34999999999999</v>
      </c>
      <c r="O35" t="n">
        <v>35003.04</v>
      </c>
      <c r="P35" t="n">
        <v>276.45</v>
      </c>
      <c r="Q35" t="n">
        <v>2924.69</v>
      </c>
      <c r="R35" t="n">
        <v>98.69</v>
      </c>
      <c r="S35" t="n">
        <v>60.56</v>
      </c>
      <c r="T35" t="n">
        <v>19145.39</v>
      </c>
      <c r="U35" t="n">
        <v>0.61</v>
      </c>
      <c r="V35" t="n">
        <v>0.93</v>
      </c>
      <c r="W35" t="n">
        <v>0.23</v>
      </c>
      <c r="X35" t="n">
        <v>1.17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4.2891</v>
      </c>
      <c r="E36" t="n">
        <v>23.32</v>
      </c>
      <c r="F36" t="n">
        <v>18.38</v>
      </c>
      <c r="G36" t="n">
        <v>28.27</v>
      </c>
      <c r="H36" t="n">
        <v>0.33</v>
      </c>
      <c r="I36" t="n">
        <v>39</v>
      </c>
      <c r="J36" t="n">
        <v>282.4</v>
      </c>
      <c r="K36" t="n">
        <v>60.56</v>
      </c>
      <c r="L36" t="n">
        <v>5.25</v>
      </c>
      <c r="M36" t="n">
        <v>37</v>
      </c>
      <c r="N36" t="n">
        <v>76.59999999999999</v>
      </c>
      <c r="O36" t="n">
        <v>35064.15</v>
      </c>
      <c r="P36" t="n">
        <v>271.95</v>
      </c>
      <c r="Q36" t="n">
        <v>2924.64</v>
      </c>
      <c r="R36" t="n">
        <v>96.51000000000001</v>
      </c>
      <c r="S36" t="n">
        <v>60.56</v>
      </c>
      <c r="T36" t="n">
        <v>18063.8</v>
      </c>
      <c r="U36" t="n">
        <v>0.63</v>
      </c>
      <c r="V36" t="n">
        <v>0.9399999999999999</v>
      </c>
      <c r="W36" t="n">
        <v>0.23</v>
      </c>
      <c r="X36" t="n">
        <v>1.1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4.3363</v>
      </c>
      <c r="E37" t="n">
        <v>23.06</v>
      </c>
      <c r="F37" t="n">
        <v>18.28</v>
      </c>
      <c r="G37" t="n">
        <v>30.47</v>
      </c>
      <c r="H37" t="n">
        <v>0.35</v>
      </c>
      <c r="I37" t="n">
        <v>36</v>
      </c>
      <c r="J37" t="n">
        <v>282.9</v>
      </c>
      <c r="K37" t="n">
        <v>60.56</v>
      </c>
      <c r="L37" t="n">
        <v>5.5</v>
      </c>
      <c r="M37" t="n">
        <v>34</v>
      </c>
      <c r="N37" t="n">
        <v>76.84999999999999</v>
      </c>
      <c r="O37" t="n">
        <v>35125.37</v>
      </c>
      <c r="P37" t="n">
        <v>268.2</v>
      </c>
      <c r="Q37" t="n">
        <v>2924.43</v>
      </c>
      <c r="R37" t="n">
        <v>93.31999999999999</v>
      </c>
      <c r="S37" t="n">
        <v>60.56</v>
      </c>
      <c r="T37" t="n">
        <v>16487.4</v>
      </c>
      <c r="U37" t="n">
        <v>0.65</v>
      </c>
      <c r="V37" t="n">
        <v>0.9399999999999999</v>
      </c>
      <c r="W37" t="n">
        <v>0.22</v>
      </c>
      <c r="X37" t="n">
        <v>1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4.37</v>
      </c>
      <c r="E38" t="n">
        <v>22.88</v>
      </c>
      <c r="F38" t="n">
        <v>18.21</v>
      </c>
      <c r="G38" t="n">
        <v>32.13</v>
      </c>
      <c r="H38" t="n">
        <v>0.36</v>
      </c>
      <c r="I38" t="n">
        <v>34</v>
      </c>
      <c r="J38" t="n">
        <v>283.4</v>
      </c>
      <c r="K38" t="n">
        <v>60.56</v>
      </c>
      <c r="L38" t="n">
        <v>5.75</v>
      </c>
      <c r="M38" t="n">
        <v>32</v>
      </c>
      <c r="N38" t="n">
        <v>77.09</v>
      </c>
      <c r="O38" t="n">
        <v>35186.68</v>
      </c>
      <c r="P38" t="n">
        <v>264.25</v>
      </c>
      <c r="Q38" t="n">
        <v>2924.58</v>
      </c>
      <c r="R38" t="n">
        <v>90.88</v>
      </c>
      <c r="S38" t="n">
        <v>60.56</v>
      </c>
      <c r="T38" t="n">
        <v>15274.68</v>
      </c>
      <c r="U38" t="n">
        <v>0.67</v>
      </c>
      <c r="V38" t="n">
        <v>0.95</v>
      </c>
      <c r="W38" t="n">
        <v>0.22</v>
      </c>
      <c r="X38" t="n">
        <v>0.93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4.3824</v>
      </c>
      <c r="E39" t="n">
        <v>22.82</v>
      </c>
      <c r="F39" t="n">
        <v>18.19</v>
      </c>
      <c r="G39" t="n">
        <v>33.08</v>
      </c>
      <c r="H39" t="n">
        <v>0.38</v>
      </c>
      <c r="I39" t="n">
        <v>33</v>
      </c>
      <c r="J39" t="n">
        <v>283.9</v>
      </c>
      <c r="K39" t="n">
        <v>60.56</v>
      </c>
      <c r="L39" t="n">
        <v>6</v>
      </c>
      <c r="M39" t="n">
        <v>31</v>
      </c>
      <c r="N39" t="n">
        <v>77.34</v>
      </c>
      <c r="O39" t="n">
        <v>35248.1</v>
      </c>
      <c r="P39" t="n">
        <v>260.5</v>
      </c>
      <c r="Q39" t="n">
        <v>2924.4</v>
      </c>
      <c r="R39" t="n">
        <v>90.45</v>
      </c>
      <c r="S39" t="n">
        <v>60.56</v>
      </c>
      <c r="T39" t="n">
        <v>15067.18</v>
      </c>
      <c r="U39" t="n">
        <v>0.67</v>
      </c>
      <c r="V39" t="n">
        <v>0.95</v>
      </c>
      <c r="W39" t="n">
        <v>0.22</v>
      </c>
      <c r="X39" t="n">
        <v>0.92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4.4154</v>
      </c>
      <c r="E40" t="n">
        <v>22.65</v>
      </c>
      <c r="F40" t="n">
        <v>18.13</v>
      </c>
      <c r="G40" t="n">
        <v>35.09</v>
      </c>
      <c r="H40" t="n">
        <v>0.39</v>
      </c>
      <c r="I40" t="n">
        <v>31</v>
      </c>
      <c r="J40" t="n">
        <v>284.4</v>
      </c>
      <c r="K40" t="n">
        <v>60.56</v>
      </c>
      <c r="L40" t="n">
        <v>6.25</v>
      </c>
      <c r="M40" t="n">
        <v>29</v>
      </c>
      <c r="N40" t="n">
        <v>77.59</v>
      </c>
      <c r="O40" t="n">
        <v>35309.61</v>
      </c>
      <c r="P40" t="n">
        <v>257</v>
      </c>
      <c r="Q40" t="n">
        <v>2924.37</v>
      </c>
      <c r="R40" t="n">
        <v>88.42</v>
      </c>
      <c r="S40" t="n">
        <v>60.56</v>
      </c>
      <c r="T40" t="n">
        <v>14061.5</v>
      </c>
      <c r="U40" t="n">
        <v>0.68</v>
      </c>
      <c r="V40" t="n">
        <v>0.95</v>
      </c>
      <c r="W40" t="n">
        <v>0.21</v>
      </c>
      <c r="X40" t="n">
        <v>0.85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4.4499</v>
      </c>
      <c r="E41" t="n">
        <v>22.47</v>
      </c>
      <c r="F41" t="n">
        <v>18.06</v>
      </c>
      <c r="G41" t="n">
        <v>37.36</v>
      </c>
      <c r="H41" t="n">
        <v>0.41</v>
      </c>
      <c r="I41" t="n">
        <v>29</v>
      </c>
      <c r="J41" t="n">
        <v>284.89</v>
      </c>
      <c r="K41" t="n">
        <v>60.56</v>
      </c>
      <c r="L41" t="n">
        <v>6.5</v>
      </c>
      <c r="M41" t="n">
        <v>27</v>
      </c>
      <c r="N41" t="n">
        <v>77.84</v>
      </c>
      <c r="O41" t="n">
        <v>35371.22</v>
      </c>
      <c r="P41" t="n">
        <v>252.57</v>
      </c>
      <c r="Q41" t="n">
        <v>2924.51</v>
      </c>
      <c r="R41" t="n">
        <v>86.03</v>
      </c>
      <c r="S41" t="n">
        <v>60.56</v>
      </c>
      <c r="T41" t="n">
        <v>12874.46</v>
      </c>
      <c r="U41" t="n">
        <v>0.7</v>
      </c>
      <c r="V41" t="n">
        <v>0.95</v>
      </c>
      <c r="W41" t="n">
        <v>0.21</v>
      </c>
      <c r="X41" t="n">
        <v>0.78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4.4763</v>
      </c>
      <c r="E42" t="n">
        <v>22.34</v>
      </c>
      <c r="F42" t="n">
        <v>17.98</v>
      </c>
      <c r="G42" t="n">
        <v>38.52</v>
      </c>
      <c r="H42" t="n">
        <v>0.42</v>
      </c>
      <c r="I42" t="n">
        <v>28</v>
      </c>
      <c r="J42" t="n">
        <v>285.39</v>
      </c>
      <c r="K42" t="n">
        <v>60.56</v>
      </c>
      <c r="L42" t="n">
        <v>6.75</v>
      </c>
      <c r="M42" t="n">
        <v>26</v>
      </c>
      <c r="N42" t="n">
        <v>78.09</v>
      </c>
      <c r="O42" t="n">
        <v>35432.93</v>
      </c>
      <c r="P42" t="n">
        <v>249.04</v>
      </c>
      <c r="Q42" t="n">
        <v>2924.42</v>
      </c>
      <c r="R42" t="n">
        <v>82.97</v>
      </c>
      <c r="S42" t="n">
        <v>60.56</v>
      </c>
      <c r="T42" t="n">
        <v>11352.18</v>
      </c>
      <c r="U42" t="n">
        <v>0.73</v>
      </c>
      <c r="V42" t="n">
        <v>0.96</v>
      </c>
      <c r="W42" t="n">
        <v>0.21</v>
      </c>
      <c r="X42" t="n">
        <v>0.7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4.5072</v>
      </c>
      <c r="E43" t="n">
        <v>22.19</v>
      </c>
      <c r="F43" t="n">
        <v>17.93</v>
      </c>
      <c r="G43" t="n">
        <v>41.37</v>
      </c>
      <c r="H43" t="n">
        <v>0.44</v>
      </c>
      <c r="I43" t="n">
        <v>26</v>
      </c>
      <c r="J43" t="n">
        <v>285.9</v>
      </c>
      <c r="K43" t="n">
        <v>60.56</v>
      </c>
      <c r="L43" t="n">
        <v>7</v>
      </c>
      <c r="M43" t="n">
        <v>24</v>
      </c>
      <c r="N43" t="n">
        <v>78.34</v>
      </c>
      <c r="O43" t="n">
        <v>35494.74</v>
      </c>
      <c r="P43" t="n">
        <v>244.15</v>
      </c>
      <c r="Q43" t="n">
        <v>2924.61</v>
      </c>
      <c r="R43" t="n">
        <v>82.15000000000001</v>
      </c>
      <c r="S43" t="n">
        <v>60.56</v>
      </c>
      <c r="T43" t="n">
        <v>10950.37</v>
      </c>
      <c r="U43" t="n">
        <v>0.74</v>
      </c>
      <c r="V43" t="n">
        <v>0.96</v>
      </c>
      <c r="W43" t="n">
        <v>0.19</v>
      </c>
      <c r="X43" t="n">
        <v>0.65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4.4795</v>
      </c>
      <c r="E44" t="n">
        <v>22.32</v>
      </c>
      <c r="F44" t="n">
        <v>18.07</v>
      </c>
      <c r="G44" t="n">
        <v>41.69</v>
      </c>
      <c r="H44" t="n">
        <v>0.45</v>
      </c>
      <c r="I44" t="n">
        <v>26</v>
      </c>
      <c r="J44" t="n">
        <v>286.4</v>
      </c>
      <c r="K44" t="n">
        <v>60.56</v>
      </c>
      <c r="L44" t="n">
        <v>7.25</v>
      </c>
      <c r="M44" t="n">
        <v>24</v>
      </c>
      <c r="N44" t="n">
        <v>78.59</v>
      </c>
      <c r="O44" t="n">
        <v>35556.78</v>
      </c>
      <c r="P44" t="n">
        <v>244.64</v>
      </c>
      <c r="Q44" t="n">
        <v>2924.55</v>
      </c>
      <c r="R44" t="n">
        <v>86.48</v>
      </c>
      <c r="S44" t="n">
        <v>60.56</v>
      </c>
      <c r="T44" t="n">
        <v>13115.87</v>
      </c>
      <c r="U44" t="n">
        <v>0.7</v>
      </c>
      <c r="V44" t="n">
        <v>0.95</v>
      </c>
      <c r="W44" t="n">
        <v>0.21</v>
      </c>
      <c r="X44" t="n">
        <v>0.79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4.5213</v>
      </c>
      <c r="E45" t="n">
        <v>22.12</v>
      </c>
      <c r="F45" t="n">
        <v>17.96</v>
      </c>
      <c r="G45" t="n">
        <v>44.91</v>
      </c>
      <c r="H45" t="n">
        <v>0.47</v>
      </c>
      <c r="I45" t="n">
        <v>24</v>
      </c>
      <c r="J45" t="n">
        <v>286.9</v>
      </c>
      <c r="K45" t="n">
        <v>60.56</v>
      </c>
      <c r="L45" t="n">
        <v>7.5</v>
      </c>
      <c r="M45" t="n">
        <v>22</v>
      </c>
      <c r="N45" t="n">
        <v>78.84999999999999</v>
      </c>
      <c r="O45" t="n">
        <v>35618.8</v>
      </c>
      <c r="P45" t="n">
        <v>238.74</v>
      </c>
      <c r="Q45" t="n">
        <v>2924.55</v>
      </c>
      <c r="R45" t="n">
        <v>83.09</v>
      </c>
      <c r="S45" t="n">
        <v>60.56</v>
      </c>
      <c r="T45" t="n">
        <v>11430.52</v>
      </c>
      <c r="U45" t="n">
        <v>0.73</v>
      </c>
      <c r="V45" t="n">
        <v>0.96</v>
      </c>
      <c r="W45" t="n">
        <v>0.2</v>
      </c>
      <c r="X45" t="n">
        <v>0.6899999999999999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4.5422</v>
      </c>
      <c r="E46" t="n">
        <v>22.02</v>
      </c>
      <c r="F46" t="n">
        <v>17.91</v>
      </c>
      <c r="G46" t="n">
        <v>46.73</v>
      </c>
      <c r="H46" t="n">
        <v>0.48</v>
      </c>
      <c r="I46" t="n">
        <v>23</v>
      </c>
      <c r="J46" t="n">
        <v>287.41</v>
      </c>
      <c r="K46" t="n">
        <v>60.56</v>
      </c>
      <c r="L46" t="n">
        <v>7.75</v>
      </c>
      <c r="M46" t="n">
        <v>15</v>
      </c>
      <c r="N46" t="n">
        <v>79.09999999999999</v>
      </c>
      <c r="O46" t="n">
        <v>35680.92</v>
      </c>
      <c r="P46" t="n">
        <v>235.16</v>
      </c>
      <c r="Q46" t="n">
        <v>2924.38</v>
      </c>
      <c r="R46" t="n">
        <v>81.23</v>
      </c>
      <c r="S46" t="n">
        <v>60.56</v>
      </c>
      <c r="T46" t="n">
        <v>10506.06</v>
      </c>
      <c r="U46" t="n">
        <v>0.75</v>
      </c>
      <c r="V46" t="n">
        <v>0.96</v>
      </c>
      <c r="W46" t="n">
        <v>0.21</v>
      </c>
      <c r="X46" t="n">
        <v>0.64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4.5366</v>
      </c>
      <c r="E47" t="n">
        <v>22.04</v>
      </c>
      <c r="F47" t="n">
        <v>17.94</v>
      </c>
      <c r="G47" t="n">
        <v>46.8</v>
      </c>
      <c r="H47" t="n">
        <v>0.49</v>
      </c>
      <c r="I47" t="n">
        <v>23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233.73</v>
      </c>
      <c r="Q47" t="n">
        <v>2924.4</v>
      </c>
      <c r="R47" t="n">
        <v>81.52</v>
      </c>
      <c r="S47" t="n">
        <v>60.56</v>
      </c>
      <c r="T47" t="n">
        <v>10648.49</v>
      </c>
      <c r="U47" t="n">
        <v>0.74</v>
      </c>
      <c r="V47" t="n">
        <v>0.96</v>
      </c>
      <c r="W47" t="n">
        <v>0.22</v>
      </c>
      <c r="X47" t="n">
        <v>0.66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4.5366</v>
      </c>
      <c r="E48" t="n">
        <v>22.04</v>
      </c>
      <c r="F48" t="n">
        <v>17.94</v>
      </c>
      <c r="G48" t="n">
        <v>46.8</v>
      </c>
      <c r="H48" t="n">
        <v>0.51</v>
      </c>
      <c r="I48" t="n">
        <v>23</v>
      </c>
      <c r="J48" t="n">
        <v>288.42</v>
      </c>
      <c r="K48" t="n">
        <v>60.56</v>
      </c>
      <c r="L48" t="n">
        <v>8.25</v>
      </c>
      <c r="M48" t="n">
        <v>3</v>
      </c>
      <c r="N48" t="n">
        <v>79.61</v>
      </c>
      <c r="O48" t="n">
        <v>35805.48</v>
      </c>
      <c r="P48" t="n">
        <v>233.18</v>
      </c>
      <c r="Q48" t="n">
        <v>2924.59</v>
      </c>
      <c r="R48" t="n">
        <v>81.5</v>
      </c>
      <c r="S48" t="n">
        <v>60.56</v>
      </c>
      <c r="T48" t="n">
        <v>10642.03</v>
      </c>
      <c r="U48" t="n">
        <v>0.74</v>
      </c>
      <c r="V48" t="n">
        <v>0.96</v>
      </c>
      <c r="W48" t="n">
        <v>0.22</v>
      </c>
      <c r="X48" t="n">
        <v>0.66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4.5534</v>
      </c>
      <c r="E49" t="n">
        <v>21.96</v>
      </c>
      <c r="F49" t="n">
        <v>17.91</v>
      </c>
      <c r="G49" t="n">
        <v>48.85</v>
      </c>
      <c r="H49" t="n">
        <v>0.52</v>
      </c>
      <c r="I49" t="n">
        <v>22</v>
      </c>
      <c r="J49" t="n">
        <v>288.92</v>
      </c>
      <c r="K49" t="n">
        <v>60.56</v>
      </c>
      <c r="L49" t="n">
        <v>8.5</v>
      </c>
      <c r="M49" t="n">
        <v>1</v>
      </c>
      <c r="N49" t="n">
        <v>79.87</v>
      </c>
      <c r="O49" t="n">
        <v>35867.91</v>
      </c>
      <c r="P49" t="n">
        <v>232.65</v>
      </c>
      <c r="Q49" t="n">
        <v>2924.4</v>
      </c>
      <c r="R49" t="n">
        <v>80.55</v>
      </c>
      <c r="S49" t="n">
        <v>60.56</v>
      </c>
      <c r="T49" t="n">
        <v>10168.41</v>
      </c>
      <c r="U49" t="n">
        <v>0.75</v>
      </c>
      <c r="V49" t="n">
        <v>0.96</v>
      </c>
      <c r="W49" t="n">
        <v>0.22</v>
      </c>
      <c r="X49" t="n">
        <v>0.63</v>
      </c>
      <c r="Y49" t="n">
        <v>1</v>
      </c>
      <c r="Z49" t="n">
        <v>10</v>
      </c>
    </row>
    <row r="50">
      <c r="A50" t="n">
        <v>31</v>
      </c>
      <c r="B50" t="n">
        <v>140</v>
      </c>
      <c r="C50" t="inlineStr">
        <is>
          <t xml:space="preserve">CONCLUIDO	</t>
        </is>
      </c>
      <c r="D50" t="n">
        <v>4.5537</v>
      </c>
      <c r="E50" t="n">
        <v>21.96</v>
      </c>
      <c r="F50" t="n">
        <v>17.91</v>
      </c>
      <c r="G50" t="n">
        <v>48.85</v>
      </c>
      <c r="H50" t="n">
        <v>0.54</v>
      </c>
      <c r="I50" t="n">
        <v>22</v>
      </c>
      <c r="J50" t="n">
        <v>289.43</v>
      </c>
      <c r="K50" t="n">
        <v>60.56</v>
      </c>
      <c r="L50" t="n">
        <v>8.75</v>
      </c>
      <c r="M50" t="n">
        <v>1</v>
      </c>
      <c r="N50" t="n">
        <v>80.12</v>
      </c>
      <c r="O50" t="n">
        <v>35930.44</v>
      </c>
      <c r="P50" t="n">
        <v>232.97</v>
      </c>
      <c r="Q50" t="n">
        <v>2924.47</v>
      </c>
      <c r="R50" t="n">
        <v>80.41</v>
      </c>
      <c r="S50" t="n">
        <v>60.56</v>
      </c>
      <c r="T50" t="n">
        <v>10099.67</v>
      </c>
      <c r="U50" t="n">
        <v>0.75</v>
      </c>
      <c r="V50" t="n">
        <v>0.96</v>
      </c>
      <c r="W50" t="n">
        <v>0.23</v>
      </c>
      <c r="X50" t="n">
        <v>0.63</v>
      </c>
      <c r="Y50" t="n">
        <v>1</v>
      </c>
      <c r="Z50" t="n">
        <v>10</v>
      </c>
    </row>
    <row r="51">
      <c r="A51" t="n">
        <v>32</v>
      </c>
      <c r="B51" t="n">
        <v>140</v>
      </c>
      <c r="C51" t="inlineStr">
        <is>
          <t xml:space="preserve">CONCLUIDO	</t>
        </is>
      </c>
      <c r="D51" t="n">
        <v>4.5537</v>
      </c>
      <c r="E51" t="n">
        <v>21.96</v>
      </c>
      <c r="F51" t="n">
        <v>17.91</v>
      </c>
      <c r="G51" t="n">
        <v>48.85</v>
      </c>
      <c r="H51" t="n">
        <v>0.55</v>
      </c>
      <c r="I51" t="n">
        <v>22</v>
      </c>
      <c r="J51" t="n">
        <v>289.94</v>
      </c>
      <c r="K51" t="n">
        <v>60.56</v>
      </c>
      <c r="L51" t="n">
        <v>9</v>
      </c>
      <c r="M51" t="n">
        <v>0</v>
      </c>
      <c r="N51" t="n">
        <v>80.38</v>
      </c>
      <c r="O51" t="n">
        <v>35993.08</v>
      </c>
      <c r="P51" t="n">
        <v>233.52</v>
      </c>
      <c r="Q51" t="n">
        <v>2924.4</v>
      </c>
      <c r="R51" t="n">
        <v>80.37</v>
      </c>
      <c r="S51" t="n">
        <v>60.56</v>
      </c>
      <c r="T51" t="n">
        <v>10080.28</v>
      </c>
      <c r="U51" t="n">
        <v>0.75</v>
      </c>
      <c r="V51" t="n">
        <v>0.96</v>
      </c>
      <c r="W51" t="n">
        <v>0.23</v>
      </c>
      <c r="X51" t="n">
        <v>0.63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4.1539</v>
      </c>
      <c r="E52" t="n">
        <v>24.07</v>
      </c>
      <c r="F52" t="n">
        <v>20.19</v>
      </c>
      <c r="G52" t="n">
        <v>11.76</v>
      </c>
      <c r="H52" t="n">
        <v>0.2</v>
      </c>
      <c r="I52" t="n">
        <v>103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141.48</v>
      </c>
      <c r="Q52" t="n">
        <v>2924.76</v>
      </c>
      <c r="R52" t="n">
        <v>155.33</v>
      </c>
      <c r="S52" t="n">
        <v>60.56</v>
      </c>
      <c r="T52" t="n">
        <v>47156.33</v>
      </c>
      <c r="U52" t="n">
        <v>0.39</v>
      </c>
      <c r="V52" t="n">
        <v>0.85</v>
      </c>
      <c r="W52" t="n">
        <v>0.33</v>
      </c>
      <c r="X52" t="n">
        <v>2.91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4.3638</v>
      </c>
      <c r="E53" t="n">
        <v>22.92</v>
      </c>
      <c r="F53" t="n">
        <v>19.52</v>
      </c>
      <c r="G53" t="n">
        <v>15.21</v>
      </c>
      <c r="H53" t="n">
        <v>0.24</v>
      </c>
      <c r="I53" t="n">
        <v>77</v>
      </c>
      <c r="J53" t="n">
        <v>90.18000000000001</v>
      </c>
      <c r="K53" t="n">
        <v>37.55</v>
      </c>
      <c r="L53" t="n">
        <v>1.25</v>
      </c>
      <c r="M53" t="n">
        <v>31</v>
      </c>
      <c r="N53" t="n">
        <v>11.37</v>
      </c>
      <c r="O53" t="n">
        <v>11355.7</v>
      </c>
      <c r="P53" t="n">
        <v>127.76</v>
      </c>
      <c r="Q53" t="n">
        <v>2924.94</v>
      </c>
      <c r="R53" t="n">
        <v>131.7</v>
      </c>
      <c r="S53" t="n">
        <v>60.56</v>
      </c>
      <c r="T53" t="n">
        <v>35468.62</v>
      </c>
      <c r="U53" t="n">
        <v>0.46</v>
      </c>
      <c r="V53" t="n">
        <v>0.88</v>
      </c>
      <c r="W53" t="n">
        <v>0.35</v>
      </c>
      <c r="X53" t="n">
        <v>2.24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4.3735</v>
      </c>
      <c r="E54" t="n">
        <v>22.86</v>
      </c>
      <c r="F54" t="n">
        <v>19.51</v>
      </c>
      <c r="G54" t="n">
        <v>15.61</v>
      </c>
      <c r="H54" t="n">
        <v>0.29</v>
      </c>
      <c r="I54" t="n">
        <v>75</v>
      </c>
      <c r="J54" t="n">
        <v>90.48</v>
      </c>
      <c r="K54" t="n">
        <v>37.55</v>
      </c>
      <c r="L54" t="n">
        <v>1.5</v>
      </c>
      <c r="M54" t="n">
        <v>0</v>
      </c>
      <c r="N54" t="n">
        <v>11.43</v>
      </c>
      <c r="O54" t="n">
        <v>11393.43</v>
      </c>
      <c r="P54" t="n">
        <v>126.96</v>
      </c>
      <c r="Q54" t="n">
        <v>2924.57</v>
      </c>
      <c r="R54" t="n">
        <v>130.19</v>
      </c>
      <c r="S54" t="n">
        <v>60.56</v>
      </c>
      <c r="T54" t="n">
        <v>34724.64</v>
      </c>
      <c r="U54" t="n">
        <v>0.47</v>
      </c>
      <c r="V54" t="n">
        <v>0.88</v>
      </c>
      <c r="W54" t="n">
        <v>0.38</v>
      </c>
      <c r="X54" t="n">
        <v>2.23</v>
      </c>
      <c r="Y54" t="n">
        <v>1</v>
      </c>
      <c r="Z54" t="n">
        <v>10</v>
      </c>
    </row>
    <row r="55">
      <c r="A55" t="n">
        <v>0</v>
      </c>
      <c r="B55" t="n">
        <v>125</v>
      </c>
      <c r="C55" t="inlineStr">
        <is>
          <t xml:space="preserve">CONCLUIDO	</t>
        </is>
      </c>
      <c r="D55" t="n">
        <v>2.3139</v>
      </c>
      <c r="E55" t="n">
        <v>43.22</v>
      </c>
      <c r="F55" t="n">
        <v>26.29</v>
      </c>
      <c r="G55" t="n">
        <v>5.26</v>
      </c>
      <c r="H55" t="n">
        <v>0.07000000000000001</v>
      </c>
      <c r="I55" t="n">
        <v>300</v>
      </c>
      <c r="J55" t="n">
        <v>242.64</v>
      </c>
      <c r="K55" t="n">
        <v>58.47</v>
      </c>
      <c r="L55" t="n">
        <v>1</v>
      </c>
      <c r="M55" t="n">
        <v>298</v>
      </c>
      <c r="N55" t="n">
        <v>58.17</v>
      </c>
      <c r="O55" t="n">
        <v>30160.1</v>
      </c>
      <c r="P55" t="n">
        <v>412.75</v>
      </c>
      <c r="Q55" t="n">
        <v>2926.21</v>
      </c>
      <c r="R55" t="n">
        <v>355.53</v>
      </c>
      <c r="S55" t="n">
        <v>60.56</v>
      </c>
      <c r="T55" t="n">
        <v>146269.69</v>
      </c>
      <c r="U55" t="n">
        <v>0.17</v>
      </c>
      <c r="V55" t="n">
        <v>0.65</v>
      </c>
      <c r="W55" t="n">
        <v>0.65</v>
      </c>
      <c r="X55" t="n">
        <v>9.01</v>
      </c>
      <c r="Y55" t="n">
        <v>1</v>
      </c>
      <c r="Z55" t="n">
        <v>10</v>
      </c>
    </row>
    <row r="56">
      <c r="A56" t="n">
        <v>1</v>
      </c>
      <c r="B56" t="n">
        <v>125</v>
      </c>
      <c r="C56" t="inlineStr">
        <is>
          <t xml:space="preserve">CONCLUIDO	</t>
        </is>
      </c>
      <c r="D56" t="n">
        <v>2.7484</v>
      </c>
      <c r="E56" t="n">
        <v>36.38</v>
      </c>
      <c r="F56" t="n">
        <v>23.57</v>
      </c>
      <c r="G56" t="n">
        <v>6.64</v>
      </c>
      <c r="H56" t="n">
        <v>0.09</v>
      </c>
      <c r="I56" t="n">
        <v>213</v>
      </c>
      <c r="J56" t="n">
        <v>243.08</v>
      </c>
      <c r="K56" t="n">
        <v>58.47</v>
      </c>
      <c r="L56" t="n">
        <v>1.25</v>
      </c>
      <c r="M56" t="n">
        <v>211</v>
      </c>
      <c r="N56" t="n">
        <v>58.36</v>
      </c>
      <c r="O56" t="n">
        <v>30214.33</v>
      </c>
      <c r="P56" t="n">
        <v>366.61</v>
      </c>
      <c r="Q56" t="n">
        <v>2925.55</v>
      </c>
      <c r="R56" t="n">
        <v>266.45</v>
      </c>
      <c r="S56" t="n">
        <v>60.56</v>
      </c>
      <c r="T56" t="n">
        <v>102166.1</v>
      </c>
      <c r="U56" t="n">
        <v>0.23</v>
      </c>
      <c r="V56" t="n">
        <v>0.73</v>
      </c>
      <c r="W56" t="n">
        <v>0.5</v>
      </c>
      <c r="X56" t="n">
        <v>6.29</v>
      </c>
      <c r="Y56" t="n">
        <v>1</v>
      </c>
      <c r="Z56" t="n">
        <v>10</v>
      </c>
    </row>
    <row r="57">
      <c r="A57" t="n">
        <v>2</v>
      </c>
      <c r="B57" t="n">
        <v>125</v>
      </c>
      <c r="C57" t="inlineStr">
        <is>
          <t xml:space="preserve">CONCLUIDO	</t>
        </is>
      </c>
      <c r="D57" t="n">
        <v>3.0665</v>
      </c>
      <c r="E57" t="n">
        <v>32.61</v>
      </c>
      <c r="F57" t="n">
        <v>22.06</v>
      </c>
      <c r="G57" t="n">
        <v>8.02</v>
      </c>
      <c r="H57" t="n">
        <v>0.11</v>
      </c>
      <c r="I57" t="n">
        <v>165</v>
      </c>
      <c r="J57" t="n">
        <v>243.52</v>
      </c>
      <c r="K57" t="n">
        <v>58.47</v>
      </c>
      <c r="L57" t="n">
        <v>1.5</v>
      </c>
      <c r="M57" t="n">
        <v>163</v>
      </c>
      <c r="N57" t="n">
        <v>58.55</v>
      </c>
      <c r="O57" t="n">
        <v>30268.64</v>
      </c>
      <c r="P57" t="n">
        <v>340.06</v>
      </c>
      <c r="Q57" t="n">
        <v>2924.98</v>
      </c>
      <c r="R57" t="n">
        <v>217.18</v>
      </c>
      <c r="S57" t="n">
        <v>60.56</v>
      </c>
      <c r="T57" t="n">
        <v>77771.97</v>
      </c>
      <c r="U57" t="n">
        <v>0.28</v>
      </c>
      <c r="V57" t="n">
        <v>0.78</v>
      </c>
      <c r="W57" t="n">
        <v>0.42</v>
      </c>
      <c r="X57" t="n">
        <v>4.78</v>
      </c>
      <c r="Y57" t="n">
        <v>1</v>
      </c>
      <c r="Z57" t="n">
        <v>10</v>
      </c>
    </row>
    <row r="58">
      <c r="A58" t="n">
        <v>3</v>
      </c>
      <c r="B58" t="n">
        <v>125</v>
      </c>
      <c r="C58" t="inlineStr">
        <is>
          <t xml:space="preserve">CONCLUIDO	</t>
        </is>
      </c>
      <c r="D58" t="n">
        <v>3.3073</v>
      </c>
      <c r="E58" t="n">
        <v>30.24</v>
      </c>
      <c r="F58" t="n">
        <v>21.15</v>
      </c>
      <c r="G58" t="n">
        <v>9.470000000000001</v>
      </c>
      <c r="H58" t="n">
        <v>0.13</v>
      </c>
      <c r="I58" t="n">
        <v>134</v>
      </c>
      <c r="J58" t="n">
        <v>243.96</v>
      </c>
      <c r="K58" t="n">
        <v>58.47</v>
      </c>
      <c r="L58" t="n">
        <v>1.75</v>
      </c>
      <c r="M58" t="n">
        <v>132</v>
      </c>
      <c r="N58" t="n">
        <v>58.74</v>
      </c>
      <c r="O58" t="n">
        <v>30323.01</v>
      </c>
      <c r="P58" t="n">
        <v>323.09</v>
      </c>
      <c r="Q58" t="n">
        <v>2924.89</v>
      </c>
      <c r="R58" t="n">
        <v>186.97</v>
      </c>
      <c r="S58" t="n">
        <v>60.56</v>
      </c>
      <c r="T58" t="n">
        <v>62821.3</v>
      </c>
      <c r="U58" t="n">
        <v>0.32</v>
      </c>
      <c r="V58" t="n">
        <v>0.8100000000000001</v>
      </c>
      <c r="W58" t="n">
        <v>0.38</v>
      </c>
      <c r="X58" t="n">
        <v>3.87</v>
      </c>
      <c r="Y58" t="n">
        <v>1</v>
      </c>
      <c r="Z58" t="n">
        <v>10</v>
      </c>
    </row>
    <row r="59">
      <c r="A59" t="n">
        <v>4</v>
      </c>
      <c r="B59" t="n">
        <v>125</v>
      </c>
      <c r="C59" t="inlineStr">
        <is>
          <t xml:space="preserve">CONCLUIDO	</t>
        </is>
      </c>
      <c r="D59" t="n">
        <v>3.4959</v>
      </c>
      <c r="E59" t="n">
        <v>28.6</v>
      </c>
      <c r="F59" t="n">
        <v>20.51</v>
      </c>
      <c r="G59" t="n">
        <v>10.89</v>
      </c>
      <c r="H59" t="n">
        <v>0.15</v>
      </c>
      <c r="I59" t="n">
        <v>113</v>
      </c>
      <c r="J59" t="n">
        <v>244.41</v>
      </c>
      <c r="K59" t="n">
        <v>58.47</v>
      </c>
      <c r="L59" t="n">
        <v>2</v>
      </c>
      <c r="M59" t="n">
        <v>111</v>
      </c>
      <c r="N59" t="n">
        <v>58.93</v>
      </c>
      <c r="O59" t="n">
        <v>30377.45</v>
      </c>
      <c r="P59" t="n">
        <v>310.43</v>
      </c>
      <c r="Q59" t="n">
        <v>2924.68</v>
      </c>
      <c r="R59" t="n">
        <v>166.18</v>
      </c>
      <c r="S59" t="n">
        <v>60.56</v>
      </c>
      <c r="T59" t="n">
        <v>52527.83</v>
      </c>
      <c r="U59" t="n">
        <v>0.36</v>
      </c>
      <c r="V59" t="n">
        <v>0.84</v>
      </c>
      <c r="W59" t="n">
        <v>0.35</v>
      </c>
      <c r="X59" t="n">
        <v>3.23</v>
      </c>
      <c r="Y59" t="n">
        <v>1</v>
      </c>
      <c r="Z59" t="n">
        <v>10</v>
      </c>
    </row>
    <row r="60">
      <c r="A60" t="n">
        <v>5</v>
      </c>
      <c r="B60" t="n">
        <v>125</v>
      </c>
      <c r="C60" t="inlineStr">
        <is>
          <t xml:space="preserve">CONCLUIDO	</t>
        </is>
      </c>
      <c r="D60" t="n">
        <v>3.6567</v>
      </c>
      <c r="E60" t="n">
        <v>27.35</v>
      </c>
      <c r="F60" t="n">
        <v>20.01</v>
      </c>
      <c r="G60" t="n">
        <v>12.38</v>
      </c>
      <c r="H60" t="n">
        <v>0.16</v>
      </c>
      <c r="I60" t="n">
        <v>97</v>
      </c>
      <c r="J60" t="n">
        <v>244.85</v>
      </c>
      <c r="K60" t="n">
        <v>58.47</v>
      </c>
      <c r="L60" t="n">
        <v>2.25</v>
      </c>
      <c r="M60" t="n">
        <v>95</v>
      </c>
      <c r="N60" t="n">
        <v>59.12</v>
      </c>
      <c r="O60" t="n">
        <v>30431.96</v>
      </c>
      <c r="P60" t="n">
        <v>299.84</v>
      </c>
      <c r="Q60" t="n">
        <v>2924.75</v>
      </c>
      <c r="R60" t="n">
        <v>149.64</v>
      </c>
      <c r="S60" t="n">
        <v>60.56</v>
      </c>
      <c r="T60" t="n">
        <v>44337.61</v>
      </c>
      <c r="U60" t="n">
        <v>0.4</v>
      </c>
      <c r="V60" t="n">
        <v>0.86</v>
      </c>
      <c r="W60" t="n">
        <v>0.32</v>
      </c>
      <c r="X60" t="n">
        <v>2.73</v>
      </c>
      <c r="Y60" t="n">
        <v>1</v>
      </c>
      <c r="Z60" t="n">
        <v>10</v>
      </c>
    </row>
    <row r="61">
      <c r="A61" t="n">
        <v>6</v>
      </c>
      <c r="B61" t="n">
        <v>125</v>
      </c>
      <c r="C61" t="inlineStr">
        <is>
          <t xml:space="preserve">CONCLUIDO	</t>
        </is>
      </c>
      <c r="D61" t="n">
        <v>3.7794</v>
      </c>
      <c r="E61" t="n">
        <v>26.46</v>
      </c>
      <c r="F61" t="n">
        <v>19.69</v>
      </c>
      <c r="G61" t="n">
        <v>13.9</v>
      </c>
      <c r="H61" t="n">
        <v>0.18</v>
      </c>
      <c r="I61" t="n">
        <v>85</v>
      </c>
      <c r="J61" t="n">
        <v>245.29</v>
      </c>
      <c r="K61" t="n">
        <v>58.47</v>
      </c>
      <c r="L61" t="n">
        <v>2.5</v>
      </c>
      <c r="M61" t="n">
        <v>83</v>
      </c>
      <c r="N61" t="n">
        <v>59.32</v>
      </c>
      <c r="O61" t="n">
        <v>30486.54</v>
      </c>
      <c r="P61" t="n">
        <v>292.14</v>
      </c>
      <c r="Q61" t="n">
        <v>2924.7</v>
      </c>
      <c r="R61" t="n">
        <v>139.19</v>
      </c>
      <c r="S61" t="n">
        <v>60.56</v>
      </c>
      <c r="T61" t="n">
        <v>39174.78</v>
      </c>
      <c r="U61" t="n">
        <v>0.44</v>
      </c>
      <c r="V61" t="n">
        <v>0.87</v>
      </c>
      <c r="W61" t="n">
        <v>0.3</v>
      </c>
      <c r="X61" t="n">
        <v>2.41</v>
      </c>
      <c r="Y61" t="n">
        <v>1</v>
      </c>
      <c r="Z61" t="n">
        <v>10</v>
      </c>
    </row>
    <row r="62">
      <c r="A62" t="n">
        <v>7</v>
      </c>
      <c r="B62" t="n">
        <v>125</v>
      </c>
      <c r="C62" t="inlineStr">
        <is>
          <t xml:space="preserve">CONCLUIDO	</t>
        </is>
      </c>
      <c r="D62" t="n">
        <v>3.884</v>
      </c>
      <c r="E62" t="n">
        <v>25.75</v>
      </c>
      <c r="F62" t="n">
        <v>19.4</v>
      </c>
      <c r="G62" t="n">
        <v>15.32</v>
      </c>
      <c r="H62" t="n">
        <v>0.2</v>
      </c>
      <c r="I62" t="n">
        <v>76</v>
      </c>
      <c r="J62" t="n">
        <v>245.73</v>
      </c>
      <c r="K62" t="n">
        <v>58.47</v>
      </c>
      <c r="L62" t="n">
        <v>2.75</v>
      </c>
      <c r="M62" t="n">
        <v>74</v>
      </c>
      <c r="N62" t="n">
        <v>59.51</v>
      </c>
      <c r="O62" t="n">
        <v>30541.19</v>
      </c>
      <c r="P62" t="n">
        <v>284.99</v>
      </c>
      <c r="Q62" t="n">
        <v>2924.61</v>
      </c>
      <c r="R62" t="n">
        <v>129.76</v>
      </c>
      <c r="S62" t="n">
        <v>60.56</v>
      </c>
      <c r="T62" t="n">
        <v>34503.57</v>
      </c>
      <c r="U62" t="n">
        <v>0.47</v>
      </c>
      <c r="V62" t="n">
        <v>0.89</v>
      </c>
      <c r="W62" t="n">
        <v>0.29</v>
      </c>
      <c r="X62" t="n">
        <v>2.12</v>
      </c>
      <c r="Y62" t="n">
        <v>1</v>
      </c>
      <c r="Z62" t="n">
        <v>10</v>
      </c>
    </row>
    <row r="63">
      <c r="A63" t="n">
        <v>8</v>
      </c>
      <c r="B63" t="n">
        <v>125</v>
      </c>
      <c r="C63" t="inlineStr">
        <is>
          <t xml:space="preserve">CONCLUIDO	</t>
        </is>
      </c>
      <c r="D63" t="n">
        <v>3.978</v>
      </c>
      <c r="E63" t="n">
        <v>25.14</v>
      </c>
      <c r="F63" t="n">
        <v>19.17</v>
      </c>
      <c r="G63" t="n">
        <v>16.91</v>
      </c>
      <c r="H63" t="n">
        <v>0.22</v>
      </c>
      <c r="I63" t="n">
        <v>68</v>
      </c>
      <c r="J63" t="n">
        <v>246.18</v>
      </c>
      <c r="K63" t="n">
        <v>58.47</v>
      </c>
      <c r="L63" t="n">
        <v>3</v>
      </c>
      <c r="M63" t="n">
        <v>66</v>
      </c>
      <c r="N63" t="n">
        <v>59.7</v>
      </c>
      <c r="O63" t="n">
        <v>30595.91</v>
      </c>
      <c r="P63" t="n">
        <v>278.68</v>
      </c>
      <c r="Q63" t="n">
        <v>2924.54</v>
      </c>
      <c r="R63" t="n">
        <v>122.18</v>
      </c>
      <c r="S63" t="n">
        <v>60.56</v>
      </c>
      <c r="T63" t="n">
        <v>30753.09</v>
      </c>
      <c r="U63" t="n">
        <v>0.5</v>
      </c>
      <c r="V63" t="n">
        <v>0.9</v>
      </c>
      <c r="W63" t="n">
        <v>0.27</v>
      </c>
      <c r="X63" t="n">
        <v>1.89</v>
      </c>
      <c r="Y63" t="n">
        <v>1</v>
      </c>
      <c r="Z63" t="n">
        <v>10</v>
      </c>
    </row>
    <row r="64">
      <c r="A64" t="n">
        <v>9</v>
      </c>
      <c r="B64" t="n">
        <v>125</v>
      </c>
      <c r="C64" t="inlineStr">
        <is>
          <t xml:space="preserve">CONCLUIDO	</t>
        </is>
      </c>
      <c r="D64" t="n">
        <v>4.056</v>
      </c>
      <c r="E64" t="n">
        <v>24.65</v>
      </c>
      <c r="F64" t="n">
        <v>18.97</v>
      </c>
      <c r="G64" t="n">
        <v>18.36</v>
      </c>
      <c r="H64" t="n">
        <v>0.23</v>
      </c>
      <c r="I64" t="n">
        <v>62</v>
      </c>
      <c r="J64" t="n">
        <v>246.62</v>
      </c>
      <c r="K64" t="n">
        <v>58.47</v>
      </c>
      <c r="L64" t="n">
        <v>3.25</v>
      </c>
      <c r="M64" t="n">
        <v>60</v>
      </c>
      <c r="N64" t="n">
        <v>59.9</v>
      </c>
      <c r="O64" t="n">
        <v>30650.7</v>
      </c>
      <c r="P64" t="n">
        <v>272.66</v>
      </c>
      <c r="Q64" t="n">
        <v>2924.75</v>
      </c>
      <c r="R64" t="n">
        <v>115.64</v>
      </c>
      <c r="S64" t="n">
        <v>60.56</v>
      </c>
      <c r="T64" t="n">
        <v>27515.7</v>
      </c>
      <c r="U64" t="n">
        <v>0.52</v>
      </c>
      <c r="V64" t="n">
        <v>0.91</v>
      </c>
      <c r="W64" t="n">
        <v>0.26</v>
      </c>
      <c r="X64" t="n">
        <v>1.69</v>
      </c>
      <c r="Y64" t="n">
        <v>1</v>
      </c>
      <c r="Z64" t="n">
        <v>10</v>
      </c>
    </row>
    <row r="65">
      <c r="A65" t="n">
        <v>10</v>
      </c>
      <c r="B65" t="n">
        <v>125</v>
      </c>
      <c r="C65" t="inlineStr">
        <is>
          <t xml:space="preserve">CONCLUIDO	</t>
        </is>
      </c>
      <c r="D65" t="n">
        <v>4.1558</v>
      </c>
      <c r="E65" t="n">
        <v>24.06</v>
      </c>
      <c r="F65" t="n">
        <v>18.66</v>
      </c>
      <c r="G65" t="n">
        <v>19.99</v>
      </c>
      <c r="H65" t="n">
        <v>0.25</v>
      </c>
      <c r="I65" t="n">
        <v>56</v>
      </c>
      <c r="J65" t="n">
        <v>247.07</v>
      </c>
      <c r="K65" t="n">
        <v>58.47</v>
      </c>
      <c r="L65" t="n">
        <v>3.5</v>
      </c>
      <c r="M65" t="n">
        <v>54</v>
      </c>
      <c r="N65" t="n">
        <v>60.09</v>
      </c>
      <c r="O65" t="n">
        <v>30705.56</v>
      </c>
      <c r="P65" t="n">
        <v>264.85</v>
      </c>
      <c r="Q65" t="n">
        <v>2924.39</v>
      </c>
      <c r="R65" t="n">
        <v>105.21</v>
      </c>
      <c r="S65" t="n">
        <v>60.56</v>
      </c>
      <c r="T65" t="n">
        <v>22328.84</v>
      </c>
      <c r="U65" t="n">
        <v>0.58</v>
      </c>
      <c r="V65" t="n">
        <v>0.92</v>
      </c>
      <c r="W65" t="n">
        <v>0.25</v>
      </c>
      <c r="X65" t="n">
        <v>1.38</v>
      </c>
      <c r="Y65" t="n">
        <v>1</v>
      </c>
      <c r="Z65" t="n">
        <v>10</v>
      </c>
    </row>
    <row r="66">
      <c r="A66" t="n">
        <v>11</v>
      </c>
      <c r="B66" t="n">
        <v>125</v>
      </c>
      <c r="C66" t="inlineStr">
        <is>
          <t xml:space="preserve">CONCLUIDO	</t>
        </is>
      </c>
      <c r="D66" t="n">
        <v>4.1868</v>
      </c>
      <c r="E66" t="n">
        <v>23.88</v>
      </c>
      <c r="F66" t="n">
        <v>18.67</v>
      </c>
      <c r="G66" t="n">
        <v>21.54</v>
      </c>
      <c r="H66" t="n">
        <v>0.27</v>
      </c>
      <c r="I66" t="n">
        <v>52</v>
      </c>
      <c r="J66" t="n">
        <v>247.51</v>
      </c>
      <c r="K66" t="n">
        <v>58.47</v>
      </c>
      <c r="L66" t="n">
        <v>3.75</v>
      </c>
      <c r="M66" t="n">
        <v>50</v>
      </c>
      <c r="N66" t="n">
        <v>60.29</v>
      </c>
      <c r="O66" t="n">
        <v>30760.49</v>
      </c>
      <c r="P66" t="n">
        <v>262.29</v>
      </c>
      <c r="Q66" t="n">
        <v>2924.56</v>
      </c>
      <c r="R66" t="n">
        <v>106.9</v>
      </c>
      <c r="S66" t="n">
        <v>60.56</v>
      </c>
      <c r="T66" t="n">
        <v>23197.09</v>
      </c>
      <c r="U66" t="n">
        <v>0.57</v>
      </c>
      <c r="V66" t="n">
        <v>0.92</v>
      </c>
      <c r="W66" t="n">
        <v>0.22</v>
      </c>
      <c r="X66" t="n">
        <v>1.39</v>
      </c>
      <c r="Y66" t="n">
        <v>1</v>
      </c>
      <c r="Z66" t="n">
        <v>10</v>
      </c>
    </row>
    <row r="67">
      <c r="A67" t="n">
        <v>12</v>
      </c>
      <c r="B67" t="n">
        <v>125</v>
      </c>
      <c r="C67" t="inlineStr">
        <is>
          <t xml:space="preserve">CONCLUIDO	</t>
        </is>
      </c>
      <c r="D67" t="n">
        <v>4.2146</v>
      </c>
      <c r="E67" t="n">
        <v>23.73</v>
      </c>
      <c r="F67" t="n">
        <v>18.7</v>
      </c>
      <c r="G67" t="n">
        <v>23.38</v>
      </c>
      <c r="H67" t="n">
        <v>0.29</v>
      </c>
      <c r="I67" t="n">
        <v>48</v>
      </c>
      <c r="J67" t="n">
        <v>247.96</v>
      </c>
      <c r="K67" t="n">
        <v>58.47</v>
      </c>
      <c r="L67" t="n">
        <v>4</v>
      </c>
      <c r="M67" t="n">
        <v>46</v>
      </c>
      <c r="N67" t="n">
        <v>60.48</v>
      </c>
      <c r="O67" t="n">
        <v>30815.5</v>
      </c>
      <c r="P67" t="n">
        <v>260.24</v>
      </c>
      <c r="Q67" t="n">
        <v>2924.52</v>
      </c>
      <c r="R67" t="n">
        <v>107.5</v>
      </c>
      <c r="S67" t="n">
        <v>60.56</v>
      </c>
      <c r="T67" t="n">
        <v>23515.69</v>
      </c>
      <c r="U67" t="n">
        <v>0.5600000000000001</v>
      </c>
      <c r="V67" t="n">
        <v>0.92</v>
      </c>
      <c r="W67" t="n">
        <v>0.24</v>
      </c>
      <c r="X67" t="n">
        <v>1.43</v>
      </c>
      <c r="Y67" t="n">
        <v>1</v>
      </c>
      <c r="Z67" t="n">
        <v>10</v>
      </c>
    </row>
    <row r="68">
      <c r="A68" t="n">
        <v>13</v>
      </c>
      <c r="B68" t="n">
        <v>125</v>
      </c>
      <c r="C68" t="inlineStr">
        <is>
          <t xml:space="preserve">CONCLUIDO	</t>
        </is>
      </c>
      <c r="D68" t="n">
        <v>4.2758</v>
      </c>
      <c r="E68" t="n">
        <v>23.39</v>
      </c>
      <c r="F68" t="n">
        <v>18.55</v>
      </c>
      <c r="G68" t="n">
        <v>25.3</v>
      </c>
      <c r="H68" t="n">
        <v>0.3</v>
      </c>
      <c r="I68" t="n">
        <v>44</v>
      </c>
      <c r="J68" t="n">
        <v>248.4</v>
      </c>
      <c r="K68" t="n">
        <v>58.47</v>
      </c>
      <c r="L68" t="n">
        <v>4.25</v>
      </c>
      <c r="M68" t="n">
        <v>42</v>
      </c>
      <c r="N68" t="n">
        <v>60.68</v>
      </c>
      <c r="O68" t="n">
        <v>30870.57</v>
      </c>
      <c r="P68" t="n">
        <v>255.01</v>
      </c>
      <c r="Q68" t="n">
        <v>2924.55</v>
      </c>
      <c r="R68" t="n">
        <v>102.33</v>
      </c>
      <c r="S68" t="n">
        <v>60.56</v>
      </c>
      <c r="T68" t="n">
        <v>20950.52</v>
      </c>
      <c r="U68" t="n">
        <v>0.59</v>
      </c>
      <c r="V68" t="n">
        <v>0.93</v>
      </c>
      <c r="W68" t="n">
        <v>0.24</v>
      </c>
      <c r="X68" t="n">
        <v>1.27</v>
      </c>
      <c r="Y68" t="n">
        <v>1</v>
      </c>
      <c r="Z68" t="n">
        <v>10</v>
      </c>
    </row>
    <row r="69">
      <c r="A69" t="n">
        <v>14</v>
      </c>
      <c r="B69" t="n">
        <v>125</v>
      </c>
      <c r="C69" t="inlineStr">
        <is>
          <t xml:space="preserve">CONCLUIDO	</t>
        </is>
      </c>
      <c r="D69" t="n">
        <v>4.3225</v>
      </c>
      <c r="E69" t="n">
        <v>23.14</v>
      </c>
      <c r="F69" t="n">
        <v>18.44</v>
      </c>
      <c r="G69" t="n">
        <v>26.99</v>
      </c>
      <c r="H69" t="n">
        <v>0.32</v>
      </c>
      <c r="I69" t="n">
        <v>41</v>
      </c>
      <c r="J69" t="n">
        <v>248.85</v>
      </c>
      <c r="K69" t="n">
        <v>58.47</v>
      </c>
      <c r="L69" t="n">
        <v>4.5</v>
      </c>
      <c r="M69" t="n">
        <v>39</v>
      </c>
      <c r="N69" t="n">
        <v>60.88</v>
      </c>
      <c r="O69" t="n">
        <v>30925.72</v>
      </c>
      <c r="P69" t="n">
        <v>250.16</v>
      </c>
      <c r="Q69" t="n">
        <v>2924.46</v>
      </c>
      <c r="R69" t="n">
        <v>98.53</v>
      </c>
      <c r="S69" t="n">
        <v>60.56</v>
      </c>
      <c r="T69" t="n">
        <v>19065.17</v>
      </c>
      <c r="U69" t="n">
        <v>0.61</v>
      </c>
      <c r="V69" t="n">
        <v>0.93</v>
      </c>
      <c r="W69" t="n">
        <v>0.23</v>
      </c>
      <c r="X69" t="n">
        <v>1.16</v>
      </c>
      <c r="Y69" t="n">
        <v>1</v>
      </c>
      <c r="Z69" t="n">
        <v>10</v>
      </c>
    </row>
    <row r="70">
      <c r="A70" t="n">
        <v>15</v>
      </c>
      <c r="B70" t="n">
        <v>125</v>
      </c>
      <c r="C70" t="inlineStr">
        <is>
          <t xml:space="preserve">CONCLUIDO	</t>
        </is>
      </c>
      <c r="D70" t="n">
        <v>4.3671</v>
      </c>
      <c r="E70" t="n">
        <v>22.9</v>
      </c>
      <c r="F70" t="n">
        <v>18.35</v>
      </c>
      <c r="G70" t="n">
        <v>28.97</v>
      </c>
      <c r="H70" t="n">
        <v>0.34</v>
      </c>
      <c r="I70" t="n">
        <v>38</v>
      </c>
      <c r="J70" t="n">
        <v>249.3</v>
      </c>
      <c r="K70" t="n">
        <v>58.47</v>
      </c>
      <c r="L70" t="n">
        <v>4.75</v>
      </c>
      <c r="M70" t="n">
        <v>36</v>
      </c>
      <c r="N70" t="n">
        <v>61.07</v>
      </c>
      <c r="O70" t="n">
        <v>30980.93</v>
      </c>
      <c r="P70" t="n">
        <v>245.09</v>
      </c>
      <c r="Q70" t="n">
        <v>2924.41</v>
      </c>
      <c r="R70" t="n">
        <v>95.67</v>
      </c>
      <c r="S70" t="n">
        <v>60.56</v>
      </c>
      <c r="T70" t="n">
        <v>17649.13</v>
      </c>
      <c r="U70" t="n">
        <v>0.63</v>
      </c>
      <c r="V70" t="n">
        <v>0.9399999999999999</v>
      </c>
      <c r="W70" t="n">
        <v>0.22</v>
      </c>
      <c r="X70" t="n">
        <v>1.07</v>
      </c>
      <c r="Y70" t="n">
        <v>1</v>
      </c>
      <c r="Z70" t="n">
        <v>10</v>
      </c>
    </row>
    <row r="71">
      <c r="A71" t="n">
        <v>16</v>
      </c>
      <c r="B71" t="n">
        <v>125</v>
      </c>
      <c r="C71" t="inlineStr">
        <is>
          <t xml:space="preserve">CONCLUIDO	</t>
        </is>
      </c>
      <c r="D71" t="n">
        <v>4.3978</v>
      </c>
      <c r="E71" t="n">
        <v>22.74</v>
      </c>
      <c r="F71" t="n">
        <v>18.28</v>
      </c>
      <c r="G71" t="n">
        <v>30.47</v>
      </c>
      <c r="H71" t="n">
        <v>0.36</v>
      </c>
      <c r="I71" t="n">
        <v>36</v>
      </c>
      <c r="J71" t="n">
        <v>249.75</v>
      </c>
      <c r="K71" t="n">
        <v>58.47</v>
      </c>
      <c r="L71" t="n">
        <v>5</v>
      </c>
      <c r="M71" t="n">
        <v>34</v>
      </c>
      <c r="N71" t="n">
        <v>61.27</v>
      </c>
      <c r="O71" t="n">
        <v>31036.22</v>
      </c>
      <c r="P71" t="n">
        <v>241.31</v>
      </c>
      <c r="Q71" t="n">
        <v>2924.35</v>
      </c>
      <c r="R71" t="n">
        <v>93.48</v>
      </c>
      <c r="S71" t="n">
        <v>60.56</v>
      </c>
      <c r="T71" t="n">
        <v>16565.62</v>
      </c>
      <c r="U71" t="n">
        <v>0.65</v>
      </c>
      <c r="V71" t="n">
        <v>0.9399999999999999</v>
      </c>
      <c r="W71" t="n">
        <v>0.22</v>
      </c>
      <c r="X71" t="n">
        <v>1.01</v>
      </c>
      <c r="Y71" t="n">
        <v>1</v>
      </c>
      <c r="Z71" t="n">
        <v>10</v>
      </c>
    </row>
    <row r="72">
      <c r="A72" t="n">
        <v>17</v>
      </c>
      <c r="B72" t="n">
        <v>125</v>
      </c>
      <c r="C72" t="inlineStr">
        <is>
          <t xml:space="preserve">CONCLUIDO	</t>
        </is>
      </c>
      <c r="D72" t="n">
        <v>4.4256</v>
      </c>
      <c r="E72" t="n">
        <v>22.6</v>
      </c>
      <c r="F72" t="n">
        <v>18.23</v>
      </c>
      <c r="G72" t="n">
        <v>32.18</v>
      </c>
      <c r="H72" t="n">
        <v>0.37</v>
      </c>
      <c r="I72" t="n">
        <v>34</v>
      </c>
      <c r="J72" t="n">
        <v>250.2</v>
      </c>
      <c r="K72" t="n">
        <v>58.47</v>
      </c>
      <c r="L72" t="n">
        <v>5.25</v>
      </c>
      <c r="M72" t="n">
        <v>32</v>
      </c>
      <c r="N72" t="n">
        <v>61.47</v>
      </c>
      <c r="O72" t="n">
        <v>31091.59</v>
      </c>
      <c r="P72" t="n">
        <v>237.07</v>
      </c>
      <c r="Q72" t="n">
        <v>2924.46</v>
      </c>
      <c r="R72" t="n">
        <v>91.86</v>
      </c>
      <c r="S72" t="n">
        <v>60.56</v>
      </c>
      <c r="T72" t="n">
        <v>15762.68</v>
      </c>
      <c r="U72" t="n">
        <v>0.66</v>
      </c>
      <c r="V72" t="n">
        <v>0.9399999999999999</v>
      </c>
      <c r="W72" t="n">
        <v>0.22</v>
      </c>
      <c r="X72" t="n">
        <v>0.96</v>
      </c>
      <c r="Y72" t="n">
        <v>1</v>
      </c>
      <c r="Z72" t="n">
        <v>10</v>
      </c>
    </row>
    <row r="73">
      <c r="A73" t="n">
        <v>18</v>
      </c>
      <c r="B73" t="n">
        <v>125</v>
      </c>
      <c r="C73" t="inlineStr">
        <is>
          <t xml:space="preserve">CONCLUIDO	</t>
        </is>
      </c>
      <c r="D73" t="n">
        <v>4.46</v>
      </c>
      <c r="E73" t="n">
        <v>22.42</v>
      </c>
      <c r="F73" t="n">
        <v>18.15</v>
      </c>
      <c r="G73" t="n">
        <v>34.04</v>
      </c>
      <c r="H73" t="n">
        <v>0.39</v>
      </c>
      <c r="I73" t="n">
        <v>32</v>
      </c>
      <c r="J73" t="n">
        <v>250.64</v>
      </c>
      <c r="K73" t="n">
        <v>58.47</v>
      </c>
      <c r="L73" t="n">
        <v>5.5</v>
      </c>
      <c r="M73" t="n">
        <v>30</v>
      </c>
      <c r="N73" t="n">
        <v>61.67</v>
      </c>
      <c r="O73" t="n">
        <v>31147.02</v>
      </c>
      <c r="P73" t="n">
        <v>231.93</v>
      </c>
      <c r="Q73" t="n">
        <v>2924.46</v>
      </c>
      <c r="R73" t="n">
        <v>89.09999999999999</v>
      </c>
      <c r="S73" t="n">
        <v>60.56</v>
      </c>
      <c r="T73" t="n">
        <v>14395</v>
      </c>
      <c r="U73" t="n">
        <v>0.68</v>
      </c>
      <c r="V73" t="n">
        <v>0.95</v>
      </c>
      <c r="W73" t="n">
        <v>0.22</v>
      </c>
      <c r="X73" t="n">
        <v>0.88</v>
      </c>
      <c r="Y73" t="n">
        <v>1</v>
      </c>
      <c r="Z73" t="n">
        <v>10</v>
      </c>
    </row>
    <row r="74">
      <c r="A74" t="n">
        <v>19</v>
      </c>
      <c r="B74" t="n">
        <v>125</v>
      </c>
      <c r="C74" t="inlineStr">
        <is>
          <t xml:space="preserve">CONCLUIDO	</t>
        </is>
      </c>
      <c r="D74" t="n">
        <v>4.4937</v>
      </c>
      <c r="E74" t="n">
        <v>22.25</v>
      </c>
      <c r="F74" t="n">
        <v>18.08</v>
      </c>
      <c r="G74" t="n">
        <v>36.16</v>
      </c>
      <c r="H74" t="n">
        <v>0.41</v>
      </c>
      <c r="I74" t="n">
        <v>30</v>
      </c>
      <c r="J74" t="n">
        <v>251.09</v>
      </c>
      <c r="K74" t="n">
        <v>58.47</v>
      </c>
      <c r="L74" t="n">
        <v>5.75</v>
      </c>
      <c r="M74" t="n">
        <v>28</v>
      </c>
      <c r="N74" t="n">
        <v>61.87</v>
      </c>
      <c r="O74" t="n">
        <v>31202.53</v>
      </c>
      <c r="P74" t="n">
        <v>227.89</v>
      </c>
      <c r="Q74" t="n">
        <v>2924.52</v>
      </c>
      <c r="R74" t="n">
        <v>86.72</v>
      </c>
      <c r="S74" t="n">
        <v>60.56</v>
      </c>
      <c r="T74" t="n">
        <v>13213.03</v>
      </c>
      <c r="U74" t="n">
        <v>0.7</v>
      </c>
      <c r="V74" t="n">
        <v>0.95</v>
      </c>
      <c r="W74" t="n">
        <v>0.21</v>
      </c>
      <c r="X74" t="n">
        <v>0.8</v>
      </c>
      <c r="Y74" t="n">
        <v>1</v>
      </c>
      <c r="Z74" t="n">
        <v>10</v>
      </c>
    </row>
    <row r="75">
      <c r="A75" t="n">
        <v>20</v>
      </c>
      <c r="B75" t="n">
        <v>125</v>
      </c>
      <c r="C75" t="inlineStr">
        <is>
          <t xml:space="preserve">CONCLUIDO	</t>
        </is>
      </c>
      <c r="D75" t="n">
        <v>4.532</v>
      </c>
      <c r="E75" t="n">
        <v>22.07</v>
      </c>
      <c r="F75" t="n">
        <v>17.99</v>
      </c>
      <c r="G75" t="n">
        <v>38.54</v>
      </c>
      <c r="H75" t="n">
        <v>0.42</v>
      </c>
      <c r="I75" t="n">
        <v>28</v>
      </c>
      <c r="J75" t="n">
        <v>251.55</v>
      </c>
      <c r="K75" t="n">
        <v>58.47</v>
      </c>
      <c r="L75" t="n">
        <v>6</v>
      </c>
      <c r="M75" t="n">
        <v>26</v>
      </c>
      <c r="N75" t="n">
        <v>62.07</v>
      </c>
      <c r="O75" t="n">
        <v>31258.11</v>
      </c>
      <c r="P75" t="n">
        <v>223.17</v>
      </c>
      <c r="Q75" t="n">
        <v>2924.52</v>
      </c>
      <c r="R75" t="n">
        <v>83.41</v>
      </c>
      <c r="S75" t="n">
        <v>60.56</v>
      </c>
      <c r="T75" t="n">
        <v>11572.48</v>
      </c>
      <c r="U75" t="n">
        <v>0.73</v>
      </c>
      <c r="V75" t="n">
        <v>0.96</v>
      </c>
      <c r="W75" t="n">
        <v>0.21</v>
      </c>
      <c r="X75" t="n">
        <v>0.71</v>
      </c>
      <c r="Y75" t="n">
        <v>1</v>
      </c>
      <c r="Z75" t="n">
        <v>10</v>
      </c>
    </row>
    <row r="76">
      <c r="A76" t="n">
        <v>21</v>
      </c>
      <c r="B76" t="n">
        <v>125</v>
      </c>
      <c r="C76" t="inlineStr">
        <is>
          <t xml:space="preserve">CONCLUIDO	</t>
        </is>
      </c>
      <c r="D76" t="n">
        <v>4.5574</v>
      </c>
      <c r="E76" t="n">
        <v>21.94</v>
      </c>
      <c r="F76" t="n">
        <v>17.96</v>
      </c>
      <c r="G76" t="n">
        <v>41.44</v>
      </c>
      <c r="H76" t="n">
        <v>0.44</v>
      </c>
      <c r="I76" t="n">
        <v>26</v>
      </c>
      <c r="J76" t="n">
        <v>252</v>
      </c>
      <c r="K76" t="n">
        <v>58.47</v>
      </c>
      <c r="L76" t="n">
        <v>6.25</v>
      </c>
      <c r="M76" t="n">
        <v>22</v>
      </c>
      <c r="N76" t="n">
        <v>62.27</v>
      </c>
      <c r="O76" t="n">
        <v>31313.77</v>
      </c>
      <c r="P76" t="n">
        <v>217.61</v>
      </c>
      <c r="Q76" t="n">
        <v>2924.46</v>
      </c>
      <c r="R76" t="n">
        <v>83.14</v>
      </c>
      <c r="S76" t="n">
        <v>60.56</v>
      </c>
      <c r="T76" t="n">
        <v>11445.51</v>
      </c>
      <c r="U76" t="n">
        <v>0.73</v>
      </c>
      <c r="V76" t="n">
        <v>0.96</v>
      </c>
      <c r="W76" t="n">
        <v>0.19</v>
      </c>
      <c r="X76" t="n">
        <v>0.68</v>
      </c>
      <c r="Y76" t="n">
        <v>1</v>
      </c>
      <c r="Z76" t="n">
        <v>10</v>
      </c>
    </row>
    <row r="77">
      <c r="A77" t="n">
        <v>22</v>
      </c>
      <c r="B77" t="n">
        <v>125</v>
      </c>
      <c r="C77" t="inlineStr">
        <is>
          <t xml:space="preserve">CONCLUIDO	</t>
        </is>
      </c>
      <c r="D77" t="n">
        <v>4.562</v>
      </c>
      <c r="E77" t="n">
        <v>21.92</v>
      </c>
      <c r="F77" t="n">
        <v>17.98</v>
      </c>
      <c r="G77" t="n">
        <v>43.16</v>
      </c>
      <c r="H77" t="n">
        <v>0.46</v>
      </c>
      <c r="I77" t="n">
        <v>25</v>
      </c>
      <c r="J77" t="n">
        <v>252.45</v>
      </c>
      <c r="K77" t="n">
        <v>58.47</v>
      </c>
      <c r="L77" t="n">
        <v>6.5</v>
      </c>
      <c r="M77" t="n">
        <v>13</v>
      </c>
      <c r="N77" t="n">
        <v>62.47</v>
      </c>
      <c r="O77" t="n">
        <v>31369.49</v>
      </c>
      <c r="P77" t="n">
        <v>215.9</v>
      </c>
      <c r="Q77" t="n">
        <v>2924.4</v>
      </c>
      <c r="R77" t="n">
        <v>83.14</v>
      </c>
      <c r="S77" t="n">
        <v>60.56</v>
      </c>
      <c r="T77" t="n">
        <v>11449.88</v>
      </c>
      <c r="U77" t="n">
        <v>0.73</v>
      </c>
      <c r="V77" t="n">
        <v>0.96</v>
      </c>
      <c r="W77" t="n">
        <v>0.22</v>
      </c>
      <c r="X77" t="n">
        <v>0.71</v>
      </c>
      <c r="Y77" t="n">
        <v>1</v>
      </c>
      <c r="Z77" t="n">
        <v>10</v>
      </c>
    </row>
    <row r="78">
      <c r="A78" t="n">
        <v>23</v>
      </c>
      <c r="B78" t="n">
        <v>125</v>
      </c>
      <c r="C78" t="inlineStr">
        <is>
          <t xml:space="preserve">CONCLUIDO	</t>
        </is>
      </c>
      <c r="D78" t="n">
        <v>4.5575</v>
      </c>
      <c r="E78" t="n">
        <v>21.94</v>
      </c>
      <c r="F78" t="n">
        <v>18</v>
      </c>
      <c r="G78" t="n">
        <v>43.21</v>
      </c>
      <c r="H78" t="n">
        <v>0.47</v>
      </c>
      <c r="I78" t="n">
        <v>25</v>
      </c>
      <c r="J78" t="n">
        <v>252.9</v>
      </c>
      <c r="K78" t="n">
        <v>58.47</v>
      </c>
      <c r="L78" t="n">
        <v>6.75</v>
      </c>
      <c r="M78" t="n">
        <v>3</v>
      </c>
      <c r="N78" t="n">
        <v>62.68</v>
      </c>
      <c r="O78" t="n">
        <v>31425.3</v>
      </c>
      <c r="P78" t="n">
        <v>215.96</v>
      </c>
      <c r="Q78" t="n">
        <v>2924.56</v>
      </c>
      <c r="R78" t="n">
        <v>83.42</v>
      </c>
      <c r="S78" t="n">
        <v>60.56</v>
      </c>
      <c r="T78" t="n">
        <v>11592.12</v>
      </c>
      <c r="U78" t="n">
        <v>0.73</v>
      </c>
      <c r="V78" t="n">
        <v>0.96</v>
      </c>
      <c r="W78" t="n">
        <v>0.23</v>
      </c>
      <c r="X78" t="n">
        <v>0.73</v>
      </c>
      <c r="Y78" t="n">
        <v>1</v>
      </c>
      <c r="Z78" t="n">
        <v>10</v>
      </c>
    </row>
    <row r="79">
      <c r="A79" t="n">
        <v>24</v>
      </c>
      <c r="B79" t="n">
        <v>125</v>
      </c>
      <c r="C79" t="inlineStr">
        <is>
          <t xml:space="preserve">CONCLUIDO	</t>
        </is>
      </c>
      <c r="D79" t="n">
        <v>4.5611</v>
      </c>
      <c r="E79" t="n">
        <v>21.92</v>
      </c>
      <c r="F79" t="n">
        <v>17.99</v>
      </c>
      <c r="G79" t="n">
        <v>43.17</v>
      </c>
      <c r="H79" t="n">
        <v>0.49</v>
      </c>
      <c r="I79" t="n">
        <v>25</v>
      </c>
      <c r="J79" t="n">
        <v>253.35</v>
      </c>
      <c r="K79" t="n">
        <v>58.47</v>
      </c>
      <c r="L79" t="n">
        <v>7</v>
      </c>
      <c r="M79" t="n">
        <v>2</v>
      </c>
      <c r="N79" t="n">
        <v>62.88</v>
      </c>
      <c r="O79" t="n">
        <v>31481.17</v>
      </c>
      <c r="P79" t="n">
        <v>215.7</v>
      </c>
      <c r="Q79" t="n">
        <v>2924.48</v>
      </c>
      <c r="R79" t="n">
        <v>82.83</v>
      </c>
      <c r="S79" t="n">
        <v>60.56</v>
      </c>
      <c r="T79" t="n">
        <v>11294.79</v>
      </c>
      <c r="U79" t="n">
        <v>0.73</v>
      </c>
      <c r="V79" t="n">
        <v>0.96</v>
      </c>
      <c r="W79" t="n">
        <v>0.23</v>
      </c>
      <c r="X79" t="n">
        <v>0.71</v>
      </c>
      <c r="Y79" t="n">
        <v>1</v>
      </c>
      <c r="Z79" t="n">
        <v>10</v>
      </c>
    </row>
    <row r="80">
      <c r="A80" t="n">
        <v>25</v>
      </c>
      <c r="B80" t="n">
        <v>125</v>
      </c>
      <c r="C80" t="inlineStr">
        <is>
          <t xml:space="preserve">CONCLUIDO	</t>
        </is>
      </c>
      <c r="D80" t="n">
        <v>4.5609</v>
      </c>
      <c r="E80" t="n">
        <v>21.93</v>
      </c>
      <c r="F80" t="n">
        <v>17.99</v>
      </c>
      <c r="G80" t="n">
        <v>43.17</v>
      </c>
      <c r="H80" t="n">
        <v>0.51</v>
      </c>
      <c r="I80" t="n">
        <v>25</v>
      </c>
      <c r="J80" t="n">
        <v>253.81</v>
      </c>
      <c r="K80" t="n">
        <v>58.47</v>
      </c>
      <c r="L80" t="n">
        <v>7.25</v>
      </c>
      <c r="M80" t="n">
        <v>0</v>
      </c>
      <c r="N80" t="n">
        <v>63.08</v>
      </c>
      <c r="O80" t="n">
        <v>31537.13</v>
      </c>
      <c r="P80" t="n">
        <v>215.99</v>
      </c>
      <c r="Q80" t="n">
        <v>2924.42</v>
      </c>
      <c r="R80" t="n">
        <v>82.91</v>
      </c>
      <c r="S80" t="n">
        <v>60.56</v>
      </c>
      <c r="T80" t="n">
        <v>11336.16</v>
      </c>
      <c r="U80" t="n">
        <v>0.73</v>
      </c>
      <c r="V80" t="n">
        <v>0.96</v>
      </c>
      <c r="W80" t="n">
        <v>0.23</v>
      </c>
      <c r="X80" t="n">
        <v>0.71</v>
      </c>
      <c r="Y80" t="n">
        <v>1</v>
      </c>
      <c r="Z80" t="n">
        <v>10</v>
      </c>
    </row>
    <row r="81">
      <c r="A81" t="n">
        <v>0</v>
      </c>
      <c r="B81" t="n">
        <v>30</v>
      </c>
      <c r="C81" t="inlineStr">
        <is>
          <t xml:space="preserve">CONCLUIDO	</t>
        </is>
      </c>
      <c r="D81" t="n">
        <v>4.2348</v>
      </c>
      <c r="E81" t="n">
        <v>23.61</v>
      </c>
      <c r="F81" t="n">
        <v>20.23</v>
      </c>
      <c r="G81" t="n">
        <v>12.26</v>
      </c>
      <c r="H81" t="n">
        <v>0.24</v>
      </c>
      <c r="I81" t="n">
        <v>99</v>
      </c>
      <c r="J81" t="n">
        <v>71.52</v>
      </c>
      <c r="K81" t="n">
        <v>32.27</v>
      </c>
      <c r="L81" t="n">
        <v>1</v>
      </c>
      <c r="M81" t="n">
        <v>1</v>
      </c>
      <c r="N81" t="n">
        <v>8.25</v>
      </c>
      <c r="O81" t="n">
        <v>9054.6</v>
      </c>
      <c r="P81" t="n">
        <v>114.82</v>
      </c>
      <c r="Q81" t="n">
        <v>2924.9</v>
      </c>
      <c r="R81" t="n">
        <v>152.75</v>
      </c>
      <c r="S81" t="n">
        <v>60.56</v>
      </c>
      <c r="T81" t="n">
        <v>45885.62</v>
      </c>
      <c r="U81" t="n">
        <v>0.4</v>
      </c>
      <c r="V81" t="n">
        <v>0.85</v>
      </c>
      <c r="W81" t="n">
        <v>0.45</v>
      </c>
      <c r="X81" t="n">
        <v>2.95</v>
      </c>
      <c r="Y81" t="n">
        <v>1</v>
      </c>
      <c r="Z81" t="n">
        <v>10</v>
      </c>
    </row>
    <row r="82">
      <c r="A82" t="n">
        <v>1</v>
      </c>
      <c r="B82" t="n">
        <v>30</v>
      </c>
      <c r="C82" t="inlineStr">
        <is>
          <t xml:space="preserve">CONCLUIDO	</t>
        </is>
      </c>
      <c r="D82" t="n">
        <v>4.2344</v>
      </c>
      <c r="E82" t="n">
        <v>23.62</v>
      </c>
      <c r="F82" t="n">
        <v>20.23</v>
      </c>
      <c r="G82" t="n">
        <v>12.26</v>
      </c>
      <c r="H82" t="n">
        <v>0.3</v>
      </c>
      <c r="I82" t="n">
        <v>99</v>
      </c>
      <c r="J82" t="n">
        <v>71.81</v>
      </c>
      <c r="K82" t="n">
        <v>32.27</v>
      </c>
      <c r="L82" t="n">
        <v>1.25</v>
      </c>
      <c r="M82" t="n">
        <v>0</v>
      </c>
      <c r="N82" t="n">
        <v>8.289999999999999</v>
      </c>
      <c r="O82" t="n">
        <v>9090.98</v>
      </c>
      <c r="P82" t="n">
        <v>115.22</v>
      </c>
      <c r="Q82" t="n">
        <v>2924.63</v>
      </c>
      <c r="R82" t="n">
        <v>152.79</v>
      </c>
      <c r="S82" t="n">
        <v>60.56</v>
      </c>
      <c r="T82" t="n">
        <v>45906.62</v>
      </c>
      <c r="U82" t="n">
        <v>0.4</v>
      </c>
      <c r="V82" t="n">
        <v>0.85</v>
      </c>
      <c r="W82" t="n">
        <v>0.45</v>
      </c>
      <c r="X82" t="n">
        <v>2.95</v>
      </c>
      <c r="Y82" t="n">
        <v>1</v>
      </c>
      <c r="Z82" t="n">
        <v>10</v>
      </c>
    </row>
    <row r="83">
      <c r="A83" t="n">
        <v>0</v>
      </c>
      <c r="B83" t="n">
        <v>15</v>
      </c>
      <c r="C83" t="inlineStr">
        <is>
          <t xml:space="preserve">CONCLUIDO	</t>
        </is>
      </c>
      <c r="D83" t="n">
        <v>3.7034</v>
      </c>
      <c r="E83" t="n">
        <v>27</v>
      </c>
      <c r="F83" t="n">
        <v>23.13</v>
      </c>
      <c r="G83" t="n">
        <v>7.08</v>
      </c>
      <c r="H83" t="n">
        <v>0.43</v>
      </c>
      <c r="I83" t="n">
        <v>196</v>
      </c>
      <c r="J83" t="n">
        <v>39.78</v>
      </c>
      <c r="K83" t="n">
        <v>19.54</v>
      </c>
      <c r="L83" t="n">
        <v>1</v>
      </c>
      <c r="M83" t="n">
        <v>0</v>
      </c>
      <c r="N83" t="n">
        <v>4.24</v>
      </c>
      <c r="O83" t="n">
        <v>5140</v>
      </c>
      <c r="P83" t="n">
        <v>90.7</v>
      </c>
      <c r="Q83" t="n">
        <v>2925.79</v>
      </c>
      <c r="R83" t="n">
        <v>242.73</v>
      </c>
      <c r="S83" t="n">
        <v>60.56</v>
      </c>
      <c r="T83" t="n">
        <v>90389.34</v>
      </c>
      <c r="U83" t="n">
        <v>0.25</v>
      </c>
      <c r="V83" t="n">
        <v>0.74</v>
      </c>
      <c r="W83" t="n">
        <v>0.73</v>
      </c>
      <c r="X83" t="n">
        <v>5.84</v>
      </c>
      <c r="Y83" t="n">
        <v>1</v>
      </c>
      <c r="Z83" t="n">
        <v>10</v>
      </c>
    </row>
    <row r="84">
      <c r="A84" t="n">
        <v>0</v>
      </c>
      <c r="B84" t="n">
        <v>70</v>
      </c>
      <c r="C84" t="inlineStr">
        <is>
          <t xml:space="preserve">CONCLUIDO	</t>
        </is>
      </c>
      <c r="D84" t="n">
        <v>3.3836</v>
      </c>
      <c r="E84" t="n">
        <v>29.55</v>
      </c>
      <c r="F84" t="n">
        <v>22.33</v>
      </c>
      <c r="G84" t="n">
        <v>7.74</v>
      </c>
      <c r="H84" t="n">
        <v>0.12</v>
      </c>
      <c r="I84" t="n">
        <v>173</v>
      </c>
      <c r="J84" t="n">
        <v>141.81</v>
      </c>
      <c r="K84" t="n">
        <v>47.83</v>
      </c>
      <c r="L84" t="n">
        <v>1</v>
      </c>
      <c r="M84" t="n">
        <v>171</v>
      </c>
      <c r="N84" t="n">
        <v>22.98</v>
      </c>
      <c r="O84" t="n">
        <v>17723.39</v>
      </c>
      <c r="P84" t="n">
        <v>238.05</v>
      </c>
      <c r="Q84" t="n">
        <v>2925.42</v>
      </c>
      <c r="R84" t="n">
        <v>225.31</v>
      </c>
      <c r="S84" t="n">
        <v>60.56</v>
      </c>
      <c r="T84" t="n">
        <v>81795.8</v>
      </c>
      <c r="U84" t="n">
        <v>0.27</v>
      </c>
      <c r="V84" t="n">
        <v>0.77</v>
      </c>
      <c r="W84" t="n">
        <v>0.44</v>
      </c>
      <c r="X84" t="n">
        <v>5.05</v>
      </c>
      <c r="Y84" t="n">
        <v>1</v>
      </c>
      <c r="Z84" t="n">
        <v>10</v>
      </c>
    </row>
    <row r="85">
      <c r="A85" t="n">
        <v>1</v>
      </c>
      <c r="B85" t="n">
        <v>70</v>
      </c>
      <c r="C85" t="inlineStr">
        <is>
          <t xml:space="preserve">CONCLUIDO	</t>
        </is>
      </c>
      <c r="D85" t="n">
        <v>3.735</v>
      </c>
      <c r="E85" t="n">
        <v>26.77</v>
      </c>
      <c r="F85" t="n">
        <v>20.91</v>
      </c>
      <c r="G85" t="n">
        <v>9.949999999999999</v>
      </c>
      <c r="H85" t="n">
        <v>0.16</v>
      </c>
      <c r="I85" t="n">
        <v>126</v>
      </c>
      <c r="J85" t="n">
        <v>142.15</v>
      </c>
      <c r="K85" t="n">
        <v>47.83</v>
      </c>
      <c r="L85" t="n">
        <v>1.25</v>
      </c>
      <c r="M85" t="n">
        <v>124</v>
      </c>
      <c r="N85" t="n">
        <v>23.07</v>
      </c>
      <c r="O85" t="n">
        <v>17765.46</v>
      </c>
      <c r="P85" t="n">
        <v>217.08</v>
      </c>
      <c r="Q85" t="n">
        <v>2925.2</v>
      </c>
      <c r="R85" t="n">
        <v>179.08</v>
      </c>
      <c r="S85" t="n">
        <v>60.56</v>
      </c>
      <c r="T85" t="n">
        <v>58916.69</v>
      </c>
      <c r="U85" t="n">
        <v>0.34</v>
      </c>
      <c r="V85" t="n">
        <v>0.82</v>
      </c>
      <c r="W85" t="n">
        <v>0.36</v>
      </c>
      <c r="X85" t="n">
        <v>3.62</v>
      </c>
      <c r="Y85" t="n">
        <v>1</v>
      </c>
      <c r="Z85" t="n">
        <v>10</v>
      </c>
    </row>
    <row r="86">
      <c r="A86" t="n">
        <v>2</v>
      </c>
      <c r="B86" t="n">
        <v>70</v>
      </c>
      <c r="C86" t="inlineStr">
        <is>
          <t xml:space="preserve">CONCLUIDO	</t>
        </is>
      </c>
      <c r="D86" t="n">
        <v>3.9714</v>
      </c>
      <c r="E86" t="n">
        <v>25.18</v>
      </c>
      <c r="F86" t="n">
        <v>20.09</v>
      </c>
      <c r="G86" t="n">
        <v>12.18</v>
      </c>
      <c r="H86" t="n">
        <v>0.19</v>
      </c>
      <c r="I86" t="n">
        <v>99</v>
      </c>
      <c r="J86" t="n">
        <v>142.49</v>
      </c>
      <c r="K86" t="n">
        <v>47.83</v>
      </c>
      <c r="L86" t="n">
        <v>1.5</v>
      </c>
      <c r="M86" t="n">
        <v>97</v>
      </c>
      <c r="N86" t="n">
        <v>23.16</v>
      </c>
      <c r="O86" t="n">
        <v>17807.56</v>
      </c>
      <c r="P86" t="n">
        <v>203.09</v>
      </c>
      <c r="Q86" t="n">
        <v>2925.1</v>
      </c>
      <c r="R86" t="n">
        <v>152.23</v>
      </c>
      <c r="S86" t="n">
        <v>60.56</v>
      </c>
      <c r="T86" t="n">
        <v>45626.38</v>
      </c>
      <c r="U86" t="n">
        <v>0.4</v>
      </c>
      <c r="V86" t="n">
        <v>0.86</v>
      </c>
      <c r="W86" t="n">
        <v>0.33</v>
      </c>
      <c r="X86" t="n">
        <v>2.81</v>
      </c>
      <c r="Y86" t="n">
        <v>1</v>
      </c>
      <c r="Z86" t="n">
        <v>10</v>
      </c>
    </row>
    <row r="87">
      <c r="A87" t="n">
        <v>3</v>
      </c>
      <c r="B87" t="n">
        <v>70</v>
      </c>
      <c r="C87" t="inlineStr">
        <is>
          <t xml:space="preserve">CONCLUIDO	</t>
        </is>
      </c>
      <c r="D87" t="n">
        <v>4.1551</v>
      </c>
      <c r="E87" t="n">
        <v>24.07</v>
      </c>
      <c r="F87" t="n">
        <v>19.53</v>
      </c>
      <c r="G87" t="n">
        <v>14.65</v>
      </c>
      <c r="H87" t="n">
        <v>0.22</v>
      </c>
      <c r="I87" t="n">
        <v>80</v>
      </c>
      <c r="J87" t="n">
        <v>142.83</v>
      </c>
      <c r="K87" t="n">
        <v>47.83</v>
      </c>
      <c r="L87" t="n">
        <v>1.75</v>
      </c>
      <c r="M87" t="n">
        <v>78</v>
      </c>
      <c r="N87" t="n">
        <v>23.25</v>
      </c>
      <c r="O87" t="n">
        <v>17849.7</v>
      </c>
      <c r="P87" t="n">
        <v>191.65</v>
      </c>
      <c r="Q87" t="n">
        <v>2924.67</v>
      </c>
      <c r="R87" t="n">
        <v>134.02</v>
      </c>
      <c r="S87" t="n">
        <v>60.56</v>
      </c>
      <c r="T87" t="n">
        <v>36613.78</v>
      </c>
      <c r="U87" t="n">
        <v>0.45</v>
      </c>
      <c r="V87" t="n">
        <v>0.88</v>
      </c>
      <c r="W87" t="n">
        <v>0.29</v>
      </c>
      <c r="X87" t="n">
        <v>2.25</v>
      </c>
      <c r="Y87" t="n">
        <v>1</v>
      </c>
      <c r="Z87" t="n">
        <v>10</v>
      </c>
    </row>
    <row r="88">
      <c r="A88" t="n">
        <v>4</v>
      </c>
      <c r="B88" t="n">
        <v>70</v>
      </c>
      <c r="C88" t="inlineStr">
        <is>
          <t xml:space="preserve">CONCLUIDO	</t>
        </is>
      </c>
      <c r="D88" t="n">
        <v>4.3025</v>
      </c>
      <c r="E88" t="n">
        <v>23.24</v>
      </c>
      <c r="F88" t="n">
        <v>19.11</v>
      </c>
      <c r="G88" t="n">
        <v>17.37</v>
      </c>
      <c r="H88" t="n">
        <v>0.25</v>
      </c>
      <c r="I88" t="n">
        <v>66</v>
      </c>
      <c r="J88" t="n">
        <v>143.17</v>
      </c>
      <c r="K88" t="n">
        <v>47.83</v>
      </c>
      <c r="L88" t="n">
        <v>2</v>
      </c>
      <c r="M88" t="n">
        <v>64</v>
      </c>
      <c r="N88" t="n">
        <v>23.34</v>
      </c>
      <c r="O88" t="n">
        <v>17891.86</v>
      </c>
      <c r="P88" t="n">
        <v>181.19</v>
      </c>
      <c r="Q88" t="n">
        <v>2924.84</v>
      </c>
      <c r="R88" t="n">
        <v>120.02</v>
      </c>
      <c r="S88" t="n">
        <v>60.56</v>
      </c>
      <c r="T88" t="n">
        <v>29684.04</v>
      </c>
      <c r="U88" t="n">
        <v>0.5</v>
      </c>
      <c r="V88" t="n">
        <v>0.9</v>
      </c>
      <c r="W88" t="n">
        <v>0.27</v>
      </c>
      <c r="X88" t="n">
        <v>1.83</v>
      </c>
      <c r="Y88" t="n">
        <v>1</v>
      </c>
      <c r="Z88" t="n">
        <v>10</v>
      </c>
    </row>
    <row r="89">
      <c r="A89" t="n">
        <v>5</v>
      </c>
      <c r="B89" t="n">
        <v>70</v>
      </c>
      <c r="C89" t="inlineStr">
        <is>
          <t xml:space="preserve">CONCLUIDO	</t>
        </is>
      </c>
      <c r="D89" t="n">
        <v>4.4594</v>
      </c>
      <c r="E89" t="n">
        <v>22.42</v>
      </c>
      <c r="F89" t="n">
        <v>18.61</v>
      </c>
      <c r="G89" t="n">
        <v>20.3</v>
      </c>
      <c r="H89" t="n">
        <v>0.28</v>
      </c>
      <c r="I89" t="n">
        <v>55</v>
      </c>
      <c r="J89" t="n">
        <v>143.51</v>
      </c>
      <c r="K89" t="n">
        <v>47.83</v>
      </c>
      <c r="L89" t="n">
        <v>2.25</v>
      </c>
      <c r="M89" t="n">
        <v>53</v>
      </c>
      <c r="N89" t="n">
        <v>23.44</v>
      </c>
      <c r="O89" t="n">
        <v>17934.06</v>
      </c>
      <c r="P89" t="n">
        <v>169.05</v>
      </c>
      <c r="Q89" t="n">
        <v>2924.53</v>
      </c>
      <c r="R89" t="n">
        <v>103.36</v>
      </c>
      <c r="S89" t="n">
        <v>60.56</v>
      </c>
      <c r="T89" t="n">
        <v>21408.21</v>
      </c>
      <c r="U89" t="n">
        <v>0.59</v>
      </c>
      <c r="V89" t="n">
        <v>0.92</v>
      </c>
      <c r="W89" t="n">
        <v>0.25</v>
      </c>
      <c r="X89" t="n">
        <v>1.33</v>
      </c>
      <c r="Y89" t="n">
        <v>1</v>
      </c>
      <c r="Z89" t="n">
        <v>10</v>
      </c>
    </row>
    <row r="90">
      <c r="A90" t="n">
        <v>6</v>
      </c>
      <c r="B90" t="n">
        <v>70</v>
      </c>
      <c r="C90" t="inlineStr">
        <is>
          <t xml:space="preserve">CONCLUIDO	</t>
        </is>
      </c>
      <c r="D90" t="n">
        <v>4.4473</v>
      </c>
      <c r="E90" t="n">
        <v>22.49</v>
      </c>
      <c r="F90" t="n">
        <v>18.84</v>
      </c>
      <c r="G90" t="n">
        <v>23.07</v>
      </c>
      <c r="H90" t="n">
        <v>0.31</v>
      </c>
      <c r="I90" t="n">
        <v>49</v>
      </c>
      <c r="J90" t="n">
        <v>143.86</v>
      </c>
      <c r="K90" t="n">
        <v>47.83</v>
      </c>
      <c r="L90" t="n">
        <v>2.5</v>
      </c>
      <c r="M90" t="n">
        <v>46</v>
      </c>
      <c r="N90" t="n">
        <v>23.53</v>
      </c>
      <c r="O90" t="n">
        <v>17976.29</v>
      </c>
      <c r="P90" t="n">
        <v>166.03</v>
      </c>
      <c r="Q90" t="n">
        <v>2924.53</v>
      </c>
      <c r="R90" t="n">
        <v>112.55</v>
      </c>
      <c r="S90" t="n">
        <v>60.56</v>
      </c>
      <c r="T90" t="n">
        <v>26034.67</v>
      </c>
      <c r="U90" t="n">
        <v>0.54</v>
      </c>
      <c r="V90" t="n">
        <v>0.91</v>
      </c>
      <c r="W90" t="n">
        <v>0.23</v>
      </c>
      <c r="X90" t="n">
        <v>1.56</v>
      </c>
      <c r="Y90" t="n">
        <v>1</v>
      </c>
      <c r="Z90" t="n">
        <v>10</v>
      </c>
    </row>
    <row r="91">
      <c r="A91" t="n">
        <v>7</v>
      </c>
      <c r="B91" t="n">
        <v>70</v>
      </c>
      <c r="C91" t="inlineStr">
        <is>
          <t xml:space="preserve">CONCLUIDO	</t>
        </is>
      </c>
      <c r="D91" t="n">
        <v>4.5312</v>
      </c>
      <c r="E91" t="n">
        <v>22.07</v>
      </c>
      <c r="F91" t="n">
        <v>18.57</v>
      </c>
      <c r="G91" t="n">
        <v>25.32</v>
      </c>
      <c r="H91" t="n">
        <v>0.34</v>
      </c>
      <c r="I91" t="n">
        <v>44</v>
      </c>
      <c r="J91" t="n">
        <v>144.2</v>
      </c>
      <c r="K91" t="n">
        <v>47.83</v>
      </c>
      <c r="L91" t="n">
        <v>2.75</v>
      </c>
      <c r="M91" t="n">
        <v>10</v>
      </c>
      <c r="N91" t="n">
        <v>23.62</v>
      </c>
      <c r="O91" t="n">
        <v>18018.55</v>
      </c>
      <c r="P91" t="n">
        <v>158.7</v>
      </c>
      <c r="Q91" t="n">
        <v>2924.59</v>
      </c>
      <c r="R91" t="n">
        <v>101.41</v>
      </c>
      <c r="S91" t="n">
        <v>60.56</v>
      </c>
      <c r="T91" t="n">
        <v>20488.94</v>
      </c>
      <c r="U91" t="n">
        <v>0.6</v>
      </c>
      <c r="V91" t="n">
        <v>0.93</v>
      </c>
      <c r="W91" t="n">
        <v>0.28</v>
      </c>
      <c r="X91" t="n">
        <v>1.29</v>
      </c>
      <c r="Y91" t="n">
        <v>1</v>
      </c>
      <c r="Z91" t="n">
        <v>10</v>
      </c>
    </row>
    <row r="92">
      <c r="A92" t="n">
        <v>8</v>
      </c>
      <c r="B92" t="n">
        <v>70</v>
      </c>
      <c r="C92" t="inlineStr">
        <is>
          <t xml:space="preserve">CONCLUIDO	</t>
        </is>
      </c>
      <c r="D92" t="n">
        <v>4.546</v>
      </c>
      <c r="E92" t="n">
        <v>22</v>
      </c>
      <c r="F92" t="n">
        <v>18.53</v>
      </c>
      <c r="G92" t="n">
        <v>25.85</v>
      </c>
      <c r="H92" t="n">
        <v>0.37</v>
      </c>
      <c r="I92" t="n">
        <v>43</v>
      </c>
      <c r="J92" t="n">
        <v>144.54</v>
      </c>
      <c r="K92" t="n">
        <v>47.83</v>
      </c>
      <c r="L92" t="n">
        <v>3</v>
      </c>
      <c r="M92" t="n">
        <v>1</v>
      </c>
      <c r="N92" t="n">
        <v>23.71</v>
      </c>
      <c r="O92" t="n">
        <v>18060.85</v>
      </c>
      <c r="P92" t="n">
        <v>157.73</v>
      </c>
      <c r="Q92" t="n">
        <v>2924.51</v>
      </c>
      <c r="R92" t="n">
        <v>99.48999999999999</v>
      </c>
      <c r="S92" t="n">
        <v>60.56</v>
      </c>
      <c r="T92" t="n">
        <v>19533.53</v>
      </c>
      <c r="U92" t="n">
        <v>0.61</v>
      </c>
      <c r="V92" t="n">
        <v>0.93</v>
      </c>
      <c r="W92" t="n">
        <v>0.29</v>
      </c>
      <c r="X92" t="n">
        <v>1.25</v>
      </c>
      <c r="Y92" t="n">
        <v>1</v>
      </c>
      <c r="Z92" t="n">
        <v>10</v>
      </c>
    </row>
    <row r="93">
      <c r="A93" t="n">
        <v>9</v>
      </c>
      <c r="B93" t="n">
        <v>70</v>
      </c>
      <c r="C93" t="inlineStr">
        <is>
          <t xml:space="preserve">CONCLUIDO	</t>
        </is>
      </c>
      <c r="D93" t="n">
        <v>4.5455</v>
      </c>
      <c r="E93" t="n">
        <v>22</v>
      </c>
      <c r="F93" t="n">
        <v>18.53</v>
      </c>
      <c r="G93" t="n">
        <v>25.86</v>
      </c>
      <c r="H93" t="n">
        <v>0.4</v>
      </c>
      <c r="I93" t="n">
        <v>43</v>
      </c>
      <c r="J93" t="n">
        <v>144.89</v>
      </c>
      <c r="K93" t="n">
        <v>47.83</v>
      </c>
      <c r="L93" t="n">
        <v>3.25</v>
      </c>
      <c r="M93" t="n">
        <v>0</v>
      </c>
      <c r="N93" t="n">
        <v>23.81</v>
      </c>
      <c r="O93" t="n">
        <v>18103.18</v>
      </c>
      <c r="P93" t="n">
        <v>158.07</v>
      </c>
      <c r="Q93" t="n">
        <v>2924.7</v>
      </c>
      <c r="R93" t="n">
        <v>99.48</v>
      </c>
      <c r="S93" t="n">
        <v>60.56</v>
      </c>
      <c r="T93" t="n">
        <v>19531.09</v>
      </c>
      <c r="U93" t="n">
        <v>0.61</v>
      </c>
      <c r="V93" t="n">
        <v>0.93</v>
      </c>
      <c r="W93" t="n">
        <v>0.29</v>
      </c>
      <c r="X93" t="n">
        <v>1.25</v>
      </c>
      <c r="Y93" t="n">
        <v>1</v>
      </c>
      <c r="Z93" t="n">
        <v>10</v>
      </c>
    </row>
    <row r="94">
      <c r="A94" t="n">
        <v>0</v>
      </c>
      <c r="B94" t="n">
        <v>90</v>
      </c>
      <c r="C94" t="inlineStr">
        <is>
          <t xml:space="preserve">CONCLUIDO	</t>
        </is>
      </c>
      <c r="D94" t="n">
        <v>2.9621</v>
      </c>
      <c r="E94" t="n">
        <v>33.76</v>
      </c>
      <c r="F94" t="n">
        <v>23.66</v>
      </c>
      <c r="G94" t="n">
        <v>6.57</v>
      </c>
      <c r="H94" t="n">
        <v>0.1</v>
      </c>
      <c r="I94" t="n">
        <v>216</v>
      </c>
      <c r="J94" t="n">
        <v>176.73</v>
      </c>
      <c r="K94" t="n">
        <v>52.44</v>
      </c>
      <c r="L94" t="n">
        <v>1</v>
      </c>
      <c r="M94" t="n">
        <v>214</v>
      </c>
      <c r="N94" t="n">
        <v>33.29</v>
      </c>
      <c r="O94" t="n">
        <v>22031.19</v>
      </c>
      <c r="P94" t="n">
        <v>297.7</v>
      </c>
      <c r="Q94" t="n">
        <v>2925.14</v>
      </c>
      <c r="R94" t="n">
        <v>269.49</v>
      </c>
      <c r="S94" t="n">
        <v>60.56</v>
      </c>
      <c r="T94" t="n">
        <v>103671.2</v>
      </c>
      <c r="U94" t="n">
        <v>0.22</v>
      </c>
      <c r="V94" t="n">
        <v>0.73</v>
      </c>
      <c r="W94" t="n">
        <v>0.5</v>
      </c>
      <c r="X94" t="n">
        <v>6.38</v>
      </c>
      <c r="Y94" t="n">
        <v>1</v>
      </c>
      <c r="Z94" t="n">
        <v>10</v>
      </c>
    </row>
    <row r="95">
      <c r="A95" t="n">
        <v>1</v>
      </c>
      <c r="B95" t="n">
        <v>90</v>
      </c>
      <c r="C95" t="inlineStr">
        <is>
          <t xml:space="preserve">CONCLUIDO	</t>
        </is>
      </c>
      <c r="D95" t="n">
        <v>3.3496</v>
      </c>
      <c r="E95" t="n">
        <v>29.85</v>
      </c>
      <c r="F95" t="n">
        <v>21.85</v>
      </c>
      <c r="G95" t="n">
        <v>8.35</v>
      </c>
      <c r="H95" t="n">
        <v>0.13</v>
      </c>
      <c r="I95" t="n">
        <v>157</v>
      </c>
      <c r="J95" t="n">
        <v>177.1</v>
      </c>
      <c r="K95" t="n">
        <v>52.44</v>
      </c>
      <c r="L95" t="n">
        <v>1.25</v>
      </c>
      <c r="M95" t="n">
        <v>155</v>
      </c>
      <c r="N95" t="n">
        <v>33.41</v>
      </c>
      <c r="O95" t="n">
        <v>22076.81</v>
      </c>
      <c r="P95" t="n">
        <v>270.54</v>
      </c>
      <c r="Q95" t="n">
        <v>2925.01</v>
      </c>
      <c r="R95" t="n">
        <v>209.73</v>
      </c>
      <c r="S95" t="n">
        <v>60.56</v>
      </c>
      <c r="T95" t="n">
        <v>74083.86</v>
      </c>
      <c r="U95" t="n">
        <v>0.29</v>
      </c>
      <c r="V95" t="n">
        <v>0.79</v>
      </c>
      <c r="W95" t="n">
        <v>0.42</v>
      </c>
      <c r="X95" t="n">
        <v>4.57</v>
      </c>
      <c r="Y95" t="n">
        <v>1</v>
      </c>
      <c r="Z95" t="n">
        <v>10</v>
      </c>
    </row>
    <row r="96">
      <c r="A96" t="n">
        <v>2</v>
      </c>
      <c r="B96" t="n">
        <v>90</v>
      </c>
      <c r="C96" t="inlineStr">
        <is>
          <t xml:space="preserve">CONCLUIDO	</t>
        </is>
      </c>
      <c r="D96" t="n">
        <v>3.6211</v>
      </c>
      <c r="E96" t="n">
        <v>27.62</v>
      </c>
      <c r="F96" t="n">
        <v>20.82</v>
      </c>
      <c r="G96" t="n">
        <v>10.16</v>
      </c>
      <c r="H96" t="n">
        <v>0.15</v>
      </c>
      <c r="I96" t="n">
        <v>123</v>
      </c>
      <c r="J96" t="n">
        <v>177.47</v>
      </c>
      <c r="K96" t="n">
        <v>52.44</v>
      </c>
      <c r="L96" t="n">
        <v>1.5</v>
      </c>
      <c r="M96" t="n">
        <v>121</v>
      </c>
      <c r="N96" t="n">
        <v>33.53</v>
      </c>
      <c r="O96" t="n">
        <v>22122.46</v>
      </c>
      <c r="P96" t="n">
        <v>253.4</v>
      </c>
      <c r="Q96" t="n">
        <v>2924.94</v>
      </c>
      <c r="R96" t="n">
        <v>176.37</v>
      </c>
      <c r="S96" t="n">
        <v>60.56</v>
      </c>
      <c r="T96" t="n">
        <v>57576.01</v>
      </c>
      <c r="U96" t="n">
        <v>0.34</v>
      </c>
      <c r="V96" t="n">
        <v>0.83</v>
      </c>
      <c r="W96" t="n">
        <v>0.36</v>
      </c>
      <c r="X96" t="n">
        <v>3.54</v>
      </c>
      <c r="Y96" t="n">
        <v>1</v>
      </c>
      <c r="Z96" t="n">
        <v>10</v>
      </c>
    </row>
    <row r="97">
      <c r="A97" t="n">
        <v>3</v>
      </c>
      <c r="B97" t="n">
        <v>90</v>
      </c>
      <c r="C97" t="inlineStr">
        <is>
          <t xml:space="preserve">CONCLUIDO	</t>
        </is>
      </c>
      <c r="D97" t="n">
        <v>3.8344</v>
      </c>
      <c r="E97" t="n">
        <v>26.08</v>
      </c>
      <c r="F97" t="n">
        <v>20.1</v>
      </c>
      <c r="G97" t="n">
        <v>12.06</v>
      </c>
      <c r="H97" t="n">
        <v>0.17</v>
      </c>
      <c r="I97" t="n">
        <v>100</v>
      </c>
      <c r="J97" t="n">
        <v>177.84</v>
      </c>
      <c r="K97" t="n">
        <v>52.44</v>
      </c>
      <c r="L97" t="n">
        <v>1.75</v>
      </c>
      <c r="M97" t="n">
        <v>98</v>
      </c>
      <c r="N97" t="n">
        <v>33.65</v>
      </c>
      <c r="O97" t="n">
        <v>22168.15</v>
      </c>
      <c r="P97" t="n">
        <v>240.45</v>
      </c>
      <c r="Q97" t="n">
        <v>2924.74</v>
      </c>
      <c r="R97" t="n">
        <v>152.64</v>
      </c>
      <c r="S97" t="n">
        <v>60.56</v>
      </c>
      <c r="T97" t="n">
        <v>45825.61</v>
      </c>
      <c r="U97" t="n">
        <v>0.4</v>
      </c>
      <c r="V97" t="n">
        <v>0.86</v>
      </c>
      <c r="W97" t="n">
        <v>0.33</v>
      </c>
      <c r="X97" t="n">
        <v>2.82</v>
      </c>
      <c r="Y97" t="n">
        <v>1</v>
      </c>
      <c r="Z97" t="n">
        <v>10</v>
      </c>
    </row>
    <row r="98">
      <c r="A98" t="n">
        <v>4</v>
      </c>
      <c r="B98" t="n">
        <v>90</v>
      </c>
      <c r="C98" t="inlineStr">
        <is>
          <t xml:space="preserve">CONCLUIDO	</t>
        </is>
      </c>
      <c r="D98" t="n">
        <v>3.9908</v>
      </c>
      <c r="E98" t="n">
        <v>25.06</v>
      </c>
      <c r="F98" t="n">
        <v>19.65</v>
      </c>
      <c r="G98" t="n">
        <v>14.04</v>
      </c>
      <c r="H98" t="n">
        <v>0.2</v>
      </c>
      <c r="I98" t="n">
        <v>84</v>
      </c>
      <c r="J98" t="n">
        <v>178.21</v>
      </c>
      <c r="K98" t="n">
        <v>52.44</v>
      </c>
      <c r="L98" t="n">
        <v>2</v>
      </c>
      <c r="M98" t="n">
        <v>82</v>
      </c>
      <c r="N98" t="n">
        <v>33.77</v>
      </c>
      <c r="O98" t="n">
        <v>22213.89</v>
      </c>
      <c r="P98" t="n">
        <v>230.71</v>
      </c>
      <c r="Q98" t="n">
        <v>2924.76</v>
      </c>
      <c r="R98" t="n">
        <v>137.94</v>
      </c>
      <c r="S98" t="n">
        <v>60.56</v>
      </c>
      <c r="T98" t="n">
        <v>38556.89</v>
      </c>
      <c r="U98" t="n">
        <v>0.44</v>
      </c>
      <c r="V98" t="n">
        <v>0.88</v>
      </c>
      <c r="W98" t="n">
        <v>0.29</v>
      </c>
      <c r="X98" t="n">
        <v>2.37</v>
      </c>
      <c r="Y98" t="n">
        <v>1</v>
      </c>
      <c r="Z98" t="n">
        <v>10</v>
      </c>
    </row>
    <row r="99">
      <c r="A99" t="n">
        <v>5</v>
      </c>
      <c r="B99" t="n">
        <v>90</v>
      </c>
      <c r="C99" t="inlineStr">
        <is>
          <t xml:space="preserve">CONCLUIDO	</t>
        </is>
      </c>
      <c r="D99" t="n">
        <v>4.1184</v>
      </c>
      <c r="E99" t="n">
        <v>24.28</v>
      </c>
      <c r="F99" t="n">
        <v>19.3</v>
      </c>
      <c r="G99" t="n">
        <v>16.08</v>
      </c>
      <c r="H99" t="n">
        <v>0.22</v>
      </c>
      <c r="I99" t="n">
        <v>72</v>
      </c>
      <c r="J99" t="n">
        <v>178.59</v>
      </c>
      <c r="K99" t="n">
        <v>52.44</v>
      </c>
      <c r="L99" t="n">
        <v>2.25</v>
      </c>
      <c r="M99" t="n">
        <v>70</v>
      </c>
      <c r="N99" t="n">
        <v>33.89</v>
      </c>
      <c r="O99" t="n">
        <v>22259.66</v>
      </c>
      <c r="P99" t="n">
        <v>222.02</v>
      </c>
      <c r="Q99" t="n">
        <v>2924.57</v>
      </c>
      <c r="R99" t="n">
        <v>126.53</v>
      </c>
      <c r="S99" t="n">
        <v>60.56</v>
      </c>
      <c r="T99" t="n">
        <v>32908.04</v>
      </c>
      <c r="U99" t="n">
        <v>0.48</v>
      </c>
      <c r="V99" t="n">
        <v>0.89</v>
      </c>
      <c r="W99" t="n">
        <v>0.28</v>
      </c>
      <c r="X99" t="n">
        <v>2.02</v>
      </c>
      <c r="Y99" t="n">
        <v>1</v>
      </c>
      <c r="Z99" t="n">
        <v>10</v>
      </c>
    </row>
    <row r="100">
      <c r="A100" t="n">
        <v>6</v>
      </c>
      <c r="B100" t="n">
        <v>90</v>
      </c>
      <c r="C100" t="inlineStr">
        <is>
          <t xml:space="preserve">CONCLUIDO	</t>
        </is>
      </c>
      <c r="D100" t="n">
        <v>4.2266</v>
      </c>
      <c r="E100" t="n">
        <v>23.66</v>
      </c>
      <c r="F100" t="n">
        <v>19</v>
      </c>
      <c r="G100" t="n">
        <v>18.09</v>
      </c>
      <c r="H100" t="n">
        <v>0.25</v>
      </c>
      <c r="I100" t="n">
        <v>63</v>
      </c>
      <c r="J100" t="n">
        <v>178.96</v>
      </c>
      <c r="K100" t="n">
        <v>52.44</v>
      </c>
      <c r="L100" t="n">
        <v>2.5</v>
      </c>
      <c r="M100" t="n">
        <v>61</v>
      </c>
      <c r="N100" t="n">
        <v>34.02</v>
      </c>
      <c r="O100" t="n">
        <v>22305.48</v>
      </c>
      <c r="P100" t="n">
        <v>214.07</v>
      </c>
      <c r="Q100" t="n">
        <v>2924.63</v>
      </c>
      <c r="R100" t="n">
        <v>116.49</v>
      </c>
      <c r="S100" t="n">
        <v>60.56</v>
      </c>
      <c r="T100" t="n">
        <v>27937.4</v>
      </c>
      <c r="U100" t="n">
        <v>0.52</v>
      </c>
      <c r="V100" t="n">
        <v>0.91</v>
      </c>
      <c r="W100" t="n">
        <v>0.26</v>
      </c>
      <c r="X100" t="n">
        <v>1.72</v>
      </c>
      <c r="Y100" t="n">
        <v>1</v>
      </c>
      <c r="Z100" t="n">
        <v>10</v>
      </c>
    </row>
    <row r="101">
      <c r="A101" t="n">
        <v>7</v>
      </c>
      <c r="B101" t="n">
        <v>90</v>
      </c>
      <c r="C101" t="inlineStr">
        <is>
          <t xml:space="preserve">CONCLUIDO	</t>
        </is>
      </c>
      <c r="D101" t="n">
        <v>4.3661</v>
      </c>
      <c r="E101" t="n">
        <v>22.9</v>
      </c>
      <c r="F101" t="n">
        <v>18.56</v>
      </c>
      <c r="G101" t="n">
        <v>20.63</v>
      </c>
      <c r="H101" t="n">
        <v>0.27</v>
      </c>
      <c r="I101" t="n">
        <v>54</v>
      </c>
      <c r="J101" t="n">
        <v>179.33</v>
      </c>
      <c r="K101" t="n">
        <v>52.44</v>
      </c>
      <c r="L101" t="n">
        <v>2.75</v>
      </c>
      <c r="M101" t="n">
        <v>52</v>
      </c>
      <c r="N101" t="n">
        <v>34.14</v>
      </c>
      <c r="O101" t="n">
        <v>22351.34</v>
      </c>
      <c r="P101" t="n">
        <v>203.51</v>
      </c>
      <c r="Q101" t="n">
        <v>2924.55</v>
      </c>
      <c r="R101" t="n">
        <v>102.1</v>
      </c>
      <c r="S101" t="n">
        <v>60.56</v>
      </c>
      <c r="T101" t="n">
        <v>20782.9</v>
      </c>
      <c r="U101" t="n">
        <v>0.59</v>
      </c>
      <c r="V101" t="n">
        <v>0.93</v>
      </c>
      <c r="W101" t="n">
        <v>0.24</v>
      </c>
      <c r="X101" t="n">
        <v>1.29</v>
      </c>
      <c r="Y101" t="n">
        <v>1</v>
      </c>
      <c r="Z101" t="n">
        <v>10</v>
      </c>
    </row>
    <row r="102">
      <c r="A102" t="n">
        <v>8</v>
      </c>
      <c r="B102" t="n">
        <v>90</v>
      </c>
      <c r="C102" t="inlineStr">
        <is>
          <t xml:space="preserve">CONCLUIDO	</t>
        </is>
      </c>
      <c r="D102" t="n">
        <v>4.3361</v>
      </c>
      <c r="E102" t="n">
        <v>23.06</v>
      </c>
      <c r="F102" t="n">
        <v>18.86</v>
      </c>
      <c r="G102" t="n">
        <v>22.64</v>
      </c>
      <c r="H102" t="n">
        <v>0.3</v>
      </c>
      <c r="I102" t="n">
        <v>50</v>
      </c>
      <c r="J102" t="n">
        <v>179.7</v>
      </c>
      <c r="K102" t="n">
        <v>52.44</v>
      </c>
      <c r="L102" t="n">
        <v>3</v>
      </c>
      <c r="M102" t="n">
        <v>48</v>
      </c>
      <c r="N102" t="n">
        <v>34.26</v>
      </c>
      <c r="O102" t="n">
        <v>22397.24</v>
      </c>
      <c r="P102" t="n">
        <v>203.85</v>
      </c>
      <c r="Q102" t="n">
        <v>2924.62</v>
      </c>
      <c r="R102" t="n">
        <v>113.36</v>
      </c>
      <c r="S102" t="n">
        <v>60.56</v>
      </c>
      <c r="T102" t="n">
        <v>26434.26</v>
      </c>
      <c r="U102" t="n">
        <v>0.53</v>
      </c>
      <c r="V102" t="n">
        <v>0.91</v>
      </c>
      <c r="W102" t="n">
        <v>0.23</v>
      </c>
      <c r="X102" t="n">
        <v>1.58</v>
      </c>
      <c r="Y102" t="n">
        <v>1</v>
      </c>
      <c r="Z102" t="n">
        <v>10</v>
      </c>
    </row>
    <row r="103">
      <c r="A103" t="n">
        <v>9</v>
      </c>
      <c r="B103" t="n">
        <v>90</v>
      </c>
      <c r="C103" t="inlineStr">
        <is>
          <t xml:space="preserve">CONCLUIDO	</t>
        </is>
      </c>
      <c r="D103" t="n">
        <v>4.4356</v>
      </c>
      <c r="E103" t="n">
        <v>22.54</v>
      </c>
      <c r="F103" t="n">
        <v>18.56</v>
      </c>
      <c r="G103" t="n">
        <v>25.31</v>
      </c>
      <c r="H103" t="n">
        <v>0.32</v>
      </c>
      <c r="I103" t="n">
        <v>44</v>
      </c>
      <c r="J103" t="n">
        <v>180.07</v>
      </c>
      <c r="K103" t="n">
        <v>52.44</v>
      </c>
      <c r="L103" t="n">
        <v>3.25</v>
      </c>
      <c r="M103" t="n">
        <v>42</v>
      </c>
      <c r="N103" t="n">
        <v>34.38</v>
      </c>
      <c r="O103" t="n">
        <v>22443.18</v>
      </c>
      <c r="P103" t="n">
        <v>194.99</v>
      </c>
      <c r="Q103" t="n">
        <v>2924.6</v>
      </c>
      <c r="R103" t="n">
        <v>102.61</v>
      </c>
      <c r="S103" t="n">
        <v>60.56</v>
      </c>
      <c r="T103" t="n">
        <v>21088.46</v>
      </c>
      <c r="U103" t="n">
        <v>0.59</v>
      </c>
      <c r="V103" t="n">
        <v>0.93</v>
      </c>
      <c r="W103" t="n">
        <v>0.23</v>
      </c>
      <c r="X103" t="n">
        <v>1.28</v>
      </c>
      <c r="Y103" t="n">
        <v>1</v>
      </c>
      <c r="Z103" t="n">
        <v>10</v>
      </c>
    </row>
    <row r="104">
      <c r="A104" t="n">
        <v>10</v>
      </c>
      <c r="B104" t="n">
        <v>90</v>
      </c>
      <c r="C104" t="inlineStr">
        <is>
          <t xml:space="preserve">CONCLUIDO	</t>
        </is>
      </c>
      <c r="D104" t="n">
        <v>4.4924</v>
      </c>
      <c r="E104" t="n">
        <v>22.26</v>
      </c>
      <c r="F104" t="n">
        <v>18.42</v>
      </c>
      <c r="G104" t="n">
        <v>27.63</v>
      </c>
      <c r="H104" t="n">
        <v>0.34</v>
      </c>
      <c r="I104" t="n">
        <v>40</v>
      </c>
      <c r="J104" t="n">
        <v>180.45</v>
      </c>
      <c r="K104" t="n">
        <v>52.44</v>
      </c>
      <c r="L104" t="n">
        <v>3.5</v>
      </c>
      <c r="M104" t="n">
        <v>38</v>
      </c>
      <c r="N104" t="n">
        <v>34.51</v>
      </c>
      <c r="O104" t="n">
        <v>22489.16</v>
      </c>
      <c r="P104" t="n">
        <v>187.34</v>
      </c>
      <c r="Q104" t="n">
        <v>2924.45</v>
      </c>
      <c r="R104" t="n">
        <v>97.92</v>
      </c>
      <c r="S104" t="n">
        <v>60.56</v>
      </c>
      <c r="T104" t="n">
        <v>18766.26</v>
      </c>
      <c r="U104" t="n">
        <v>0.62</v>
      </c>
      <c r="V104" t="n">
        <v>0.93</v>
      </c>
      <c r="W104" t="n">
        <v>0.23</v>
      </c>
      <c r="X104" t="n">
        <v>1.14</v>
      </c>
      <c r="Y104" t="n">
        <v>1</v>
      </c>
      <c r="Z104" t="n">
        <v>10</v>
      </c>
    </row>
    <row r="105">
      <c r="A105" t="n">
        <v>11</v>
      </c>
      <c r="B105" t="n">
        <v>90</v>
      </c>
      <c r="C105" t="inlineStr">
        <is>
          <t xml:space="preserve">CONCLUIDO	</t>
        </is>
      </c>
      <c r="D105" t="n">
        <v>4.5463</v>
      </c>
      <c r="E105" t="n">
        <v>22</v>
      </c>
      <c r="F105" t="n">
        <v>18.3</v>
      </c>
      <c r="G105" t="n">
        <v>30.49</v>
      </c>
      <c r="H105" t="n">
        <v>0.37</v>
      </c>
      <c r="I105" t="n">
        <v>36</v>
      </c>
      <c r="J105" t="n">
        <v>180.82</v>
      </c>
      <c r="K105" t="n">
        <v>52.44</v>
      </c>
      <c r="L105" t="n">
        <v>3.75</v>
      </c>
      <c r="M105" t="n">
        <v>30</v>
      </c>
      <c r="N105" t="n">
        <v>34.63</v>
      </c>
      <c r="O105" t="n">
        <v>22535.19</v>
      </c>
      <c r="P105" t="n">
        <v>180.47</v>
      </c>
      <c r="Q105" t="n">
        <v>2924.48</v>
      </c>
      <c r="R105" t="n">
        <v>93.69</v>
      </c>
      <c r="S105" t="n">
        <v>60.56</v>
      </c>
      <c r="T105" t="n">
        <v>16669.46</v>
      </c>
      <c r="U105" t="n">
        <v>0.65</v>
      </c>
      <c r="V105" t="n">
        <v>0.9399999999999999</v>
      </c>
      <c r="W105" t="n">
        <v>0.23</v>
      </c>
      <c r="X105" t="n">
        <v>1.02</v>
      </c>
      <c r="Y105" t="n">
        <v>1</v>
      </c>
      <c r="Z105" t="n">
        <v>10</v>
      </c>
    </row>
    <row r="106">
      <c r="A106" t="n">
        <v>12</v>
      </c>
      <c r="B106" t="n">
        <v>90</v>
      </c>
      <c r="C106" t="inlineStr">
        <is>
          <t xml:space="preserve">CONCLUIDO	</t>
        </is>
      </c>
      <c r="D106" t="n">
        <v>4.5688</v>
      </c>
      <c r="E106" t="n">
        <v>21.89</v>
      </c>
      <c r="F106" t="n">
        <v>18.26</v>
      </c>
      <c r="G106" t="n">
        <v>32.22</v>
      </c>
      <c r="H106" t="n">
        <v>0.39</v>
      </c>
      <c r="I106" t="n">
        <v>34</v>
      </c>
      <c r="J106" t="n">
        <v>181.19</v>
      </c>
      <c r="K106" t="n">
        <v>52.44</v>
      </c>
      <c r="L106" t="n">
        <v>4</v>
      </c>
      <c r="M106" t="n">
        <v>7</v>
      </c>
      <c r="N106" t="n">
        <v>34.75</v>
      </c>
      <c r="O106" t="n">
        <v>22581.25</v>
      </c>
      <c r="P106" t="n">
        <v>177.91</v>
      </c>
      <c r="Q106" t="n">
        <v>2924.69</v>
      </c>
      <c r="R106" t="n">
        <v>91.41</v>
      </c>
      <c r="S106" t="n">
        <v>60.56</v>
      </c>
      <c r="T106" t="n">
        <v>15537.68</v>
      </c>
      <c r="U106" t="n">
        <v>0.66</v>
      </c>
      <c r="V106" t="n">
        <v>0.9399999999999999</v>
      </c>
      <c r="W106" t="n">
        <v>0.25</v>
      </c>
      <c r="X106" t="n">
        <v>0.98</v>
      </c>
      <c r="Y106" t="n">
        <v>1</v>
      </c>
      <c r="Z106" t="n">
        <v>10</v>
      </c>
    </row>
    <row r="107">
      <c r="A107" t="n">
        <v>13</v>
      </c>
      <c r="B107" t="n">
        <v>90</v>
      </c>
      <c r="C107" t="inlineStr">
        <is>
          <t xml:space="preserve">CONCLUIDO	</t>
        </is>
      </c>
      <c r="D107" t="n">
        <v>4.5642</v>
      </c>
      <c r="E107" t="n">
        <v>21.91</v>
      </c>
      <c r="F107" t="n">
        <v>18.28</v>
      </c>
      <c r="G107" t="n">
        <v>32.26</v>
      </c>
      <c r="H107" t="n">
        <v>0.42</v>
      </c>
      <c r="I107" t="n">
        <v>34</v>
      </c>
      <c r="J107" t="n">
        <v>181.57</v>
      </c>
      <c r="K107" t="n">
        <v>52.44</v>
      </c>
      <c r="L107" t="n">
        <v>4.25</v>
      </c>
      <c r="M107" t="n">
        <v>1</v>
      </c>
      <c r="N107" t="n">
        <v>34.88</v>
      </c>
      <c r="O107" t="n">
        <v>22627.36</v>
      </c>
      <c r="P107" t="n">
        <v>178.38</v>
      </c>
      <c r="Q107" t="n">
        <v>2924.73</v>
      </c>
      <c r="R107" t="n">
        <v>91.86</v>
      </c>
      <c r="S107" t="n">
        <v>60.56</v>
      </c>
      <c r="T107" t="n">
        <v>15763.51</v>
      </c>
      <c r="U107" t="n">
        <v>0.66</v>
      </c>
      <c r="V107" t="n">
        <v>0.9399999999999999</v>
      </c>
      <c r="W107" t="n">
        <v>0.26</v>
      </c>
      <c r="X107" t="n">
        <v>1</v>
      </c>
      <c r="Y107" t="n">
        <v>1</v>
      </c>
      <c r="Z107" t="n">
        <v>10</v>
      </c>
    </row>
    <row r="108">
      <c r="A108" t="n">
        <v>14</v>
      </c>
      <c r="B108" t="n">
        <v>90</v>
      </c>
      <c r="C108" t="inlineStr">
        <is>
          <t xml:space="preserve">CONCLUIDO	</t>
        </is>
      </c>
      <c r="D108" t="n">
        <v>4.5641</v>
      </c>
      <c r="E108" t="n">
        <v>21.91</v>
      </c>
      <c r="F108" t="n">
        <v>18.28</v>
      </c>
      <c r="G108" t="n">
        <v>32.26</v>
      </c>
      <c r="H108" t="n">
        <v>0.44</v>
      </c>
      <c r="I108" t="n">
        <v>34</v>
      </c>
      <c r="J108" t="n">
        <v>181.94</v>
      </c>
      <c r="K108" t="n">
        <v>52.44</v>
      </c>
      <c r="L108" t="n">
        <v>4.5</v>
      </c>
      <c r="M108" t="n">
        <v>0</v>
      </c>
      <c r="N108" t="n">
        <v>35</v>
      </c>
      <c r="O108" t="n">
        <v>22673.63</v>
      </c>
      <c r="P108" t="n">
        <v>178.44</v>
      </c>
      <c r="Q108" t="n">
        <v>2924.66</v>
      </c>
      <c r="R108" t="n">
        <v>91.89</v>
      </c>
      <c r="S108" t="n">
        <v>60.56</v>
      </c>
      <c r="T108" t="n">
        <v>15780.33</v>
      </c>
      <c r="U108" t="n">
        <v>0.66</v>
      </c>
      <c r="V108" t="n">
        <v>0.9399999999999999</v>
      </c>
      <c r="W108" t="n">
        <v>0.26</v>
      </c>
      <c r="X108" t="n">
        <v>1</v>
      </c>
      <c r="Y108" t="n">
        <v>1</v>
      </c>
      <c r="Z108" t="n">
        <v>10</v>
      </c>
    </row>
    <row r="109">
      <c r="A109" t="n">
        <v>0</v>
      </c>
      <c r="B109" t="n">
        <v>110</v>
      </c>
      <c r="C109" t="inlineStr">
        <is>
          <t xml:space="preserve">CONCLUIDO	</t>
        </is>
      </c>
      <c r="D109" t="n">
        <v>2.5798</v>
      </c>
      <c r="E109" t="n">
        <v>38.76</v>
      </c>
      <c r="F109" t="n">
        <v>25.09</v>
      </c>
      <c r="G109" t="n">
        <v>5.75</v>
      </c>
      <c r="H109" t="n">
        <v>0.08</v>
      </c>
      <c r="I109" t="n">
        <v>262</v>
      </c>
      <c r="J109" t="n">
        <v>213.37</v>
      </c>
      <c r="K109" t="n">
        <v>56.13</v>
      </c>
      <c r="L109" t="n">
        <v>1</v>
      </c>
      <c r="M109" t="n">
        <v>260</v>
      </c>
      <c r="N109" t="n">
        <v>46.25</v>
      </c>
      <c r="O109" t="n">
        <v>26550.29</v>
      </c>
      <c r="P109" t="n">
        <v>360.71</v>
      </c>
      <c r="Q109" t="n">
        <v>2925.45</v>
      </c>
      <c r="R109" t="n">
        <v>316.33</v>
      </c>
      <c r="S109" t="n">
        <v>60.56</v>
      </c>
      <c r="T109" t="n">
        <v>126859.33</v>
      </c>
      <c r="U109" t="n">
        <v>0.19</v>
      </c>
      <c r="V109" t="n">
        <v>0.6899999999999999</v>
      </c>
      <c r="W109" t="n">
        <v>0.58</v>
      </c>
      <c r="X109" t="n">
        <v>7.8</v>
      </c>
      <c r="Y109" t="n">
        <v>1</v>
      </c>
      <c r="Z109" t="n">
        <v>10</v>
      </c>
    </row>
    <row r="110">
      <c r="A110" t="n">
        <v>1</v>
      </c>
      <c r="B110" t="n">
        <v>110</v>
      </c>
      <c r="C110" t="inlineStr">
        <is>
          <t xml:space="preserve">CONCLUIDO	</t>
        </is>
      </c>
      <c r="D110" t="n">
        <v>2.9995</v>
      </c>
      <c r="E110" t="n">
        <v>33.34</v>
      </c>
      <c r="F110" t="n">
        <v>22.79</v>
      </c>
      <c r="G110" t="n">
        <v>7.27</v>
      </c>
      <c r="H110" t="n">
        <v>0.1</v>
      </c>
      <c r="I110" t="n">
        <v>188</v>
      </c>
      <c r="J110" t="n">
        <v>213.78</v>
      </c>
      <c r="K110" t="n">
        <v>56.13</v>
      </c>
      <c r="L110" t="n">
        <v>1.25</v>
      </c>
      <c r="M110" t="n">
        <v>186</v>
      </c>
      <c r="N110" t="n">
        <v>46.4</v>
      </c>
      <c r="O110" t="n">
        <v>26600.32</v>
      </c>
      <c r="P110" t="n">
        <v>323.95</v>
      </c>
      <c r="Q110" t="n">
        <v>2925.34</v>
      </c>
      <c r="R110" t="n">
        <v>240.49</v>
      </c>
      <c r="S110" t="n">
        <v>60.56</v>
      </c>
      <c r="T110" t="n">
        <v>89312.14999999999</v>
      </c>
      <c r="U110" t="n">
        <v>0.25</v>
      </c>
      <c r="V110" t="n">
        <v>0.76</v>
      </c>
      <c r="W110" t="n">
        <v>0.47</v>
      </c>
      <c r="X110" t="n">
        <v>5.51</v>
      </c>
      <c r="Y110" t="n">
        <v>1</v>
      </c>
      <c r="Z110" t="n">
        <v>10</v>
      </c>
    </row>
    <row r="111">
      <c r="A111" t="n">
        <v>2</v>
      </c>
      <c r="B111" t="n">
        <v>110</v>
      </c>
      <c r="C111" t="inlineStr">
        <is>
          <t xml:space="preserve">CONCLUIDO	</t>
        </is>
      </c>
      <c r="D111" t="n">
        <v>3.3031</v>
      </c>
      <c r="E111" t="n">
        <v>30.28</v>
      </c>
      <c r="F111" t="n">
        <v>21.5</v>
      </c>
      <c r="G111" t="n">
        <v>8.83</v>
      </c>
      <c r="H111" t="n">
        <v>0.12</v>
      </c>
      <c r="I111" t="n">
        <v>146</v>
      </c>
      <c r="J111" t="n">
        <v>214.19</v>
      </c>
      <c r="K111" t="n">
        <v>56.13</v>
      </c>
      <c r="L111" t="n">
        <v>1.5</v>
      </c>
      <c r="M111" t="n">
        <v>144</v>
      </c>
      <c r="N111" t="n">
        <v>46.56</v>
      </c>
      <c r="O111" t="n">
        <v>26650.41</v>
      </c>
      <c r="P111" t="n">
        <v>302.05</v>
      </c>
      <c r="Q111" t="n">
        <v>2925.32</v>
      </c>
      <c r="R111" t="n">
        <v>198.33</v>
      </c>
      <c r="S111" t="n">
        <v>60.56</v>
      </c>
      <c r="T111" t="n">
        <v>68438.97</v>
      </c>
      <c r="U111" t="n">
        <v>0.31</v>
      </c>
      <c r="V111" t="n">
        <v>0.8</v>
      </c>
      <c r="W111" t="n">
        <v>0.4</v>
      </c>
      <c r="X111" t="n">
        <v>4.22</v>
      </c>
      <c r="Y111" t="n">
        <v>1</v>
      </c>
      <c r="Z111" t="n">
        <v>10</v>
      </c>
    </row>
    <row r="112">
      <c r="A112" t="n">
        <v>3</v>
      </c>
      <c r="B112" t="n">
        <v>110</v>
      </c>
      <c r="C112" t="inlineStr">
        <is>
          <t xml:space="preserve">CONCLUIDO	</t>
        </is>
      </c>
      <c r="D112" t="n">
        <v>3.5201</v>
      </c>
      <c r="E112" t="n">
        <v>28.41</v>
      </c>
      <c r="F112" t="n">
        <v>20.73</v>
      </c>
      <c r="G112" t="n">
        <v>10.36</v>
      </c>
      <c r="H112" t="n">
        <v>0.14</v>
      </c>
      <c r="I112" t="n">
        <v>120</v>
      </c>
      <c r="J112" t="n">
        <v>214.59</v>
      </c>
      <c r="K112" t="n">
        <v>56.13</v>
      </c>
      <c r="L112" t="n">
        <v>1.75</v>
      </c>
      <c r="M112" t="n">
        <v>118</v>
      </c>
      <c r="N112" t="n">
        <v>46.72</v>
      </c>
      <c r="O112" t="n">
        <v>26700.55</v>
      </c>
      <c r="P112" t="n">
        <v>287.86</v>
      </c>
      <c r="Q112" t="n">
        <v>2924.89</v>
      </c>
      <c r="R112" t="n">
        <v>173.03</v>
      </c>
      <c r="S112" t="n">
        <v>60.56</v>
      </c>
      <c r="T112" t="n">
        <v>55920.9</v>
      </c>
      <c r="U112" t="n">
        <v>0.35</v>
      </c>
      <c r="V112" t="n">
        <v>0.83</v>
      </c>
      <c r="W112" t="n">
        <v>0.36</v>
      </c>
      <c r="X112" t="n">
        <v>3.45</v>
      </c>
      <c r="Y112" t="n">
        <v>1</v>
      </c>
      <c r="Z112" t="n">
        <v>10</v>
      </c>
    </row>
    <row r="113">
      <c r="A113" t="n">
        <v>4</v>
      </c>
      <c r="B113" t="n">
        <v>110</v>
      </c>
      <c r="C113" t="inlineStr">
        <is>
          <t xml:space="preserve">CONCLUIDO	</t>
        </is>
      </c>
      <c r="D113" t="n">
        <v>3.7121</v>
      </c>
      <c r="E113" t="n">
        <v>26.94</v>
      </c>
      <c r="F113" t="n">
        <v>20.1</v>
      </c>
      <c r="G113" t="n">
        <v>12.06</v>
      </c>
      <c r="H113" t="n">
        <v>0.17</v>
      </c>
      <c r="I113" t="n">
        <v>100</v>
      </c>
      <c r="J113" t="n">
        <v>215</v>
      </c>
      <c r="K113" t="n">
        <v>56.13</v>
      </c>
      <c r="L113" t="n">
        <v>2</v>
      </c>
      <c r="M113" t="n">
        <v>98</v>
      </c>
      <c r="N113" t="n">
        <v>46.87</v>
      </c>
      <c r="O113" t="n">
        <v>26750.75</v>
      </c>
      <c r="P113" t="n">
        <v>275.53</v>
      </c>
      <c r="Q113" t="n">
        <v>2925.25</v>
      </c>
      <c r="R113" t="n">
        <v>152.58</v>
      </c>
      <c r="S113" t="n">
        <v>60.56</v>
      </c>
      <c r="T113" t="n">
        <v>45794.03</v>
      </c>
      <c r="U113" t="n">
        <v>0.4</v>
      </c>
      <c r="V113" t="n">
        <v>0.86</v>
      </c>
      <c r="W113" t="n">
        <v>0.33</v>
      </c>
      <c r="X113" t="n">
        <v>2.82</v>
      </c>
      <c r="Y113" t="n">
        <v>1</v>
      </c>
      <c r="Z113" t="n">
        <v>10</v>
      </c>
    </row>
    <row r="114">
      <c r="A114" t="n">
        <v>5</v>
      </c>
      <c r="B114" t="n">
        <v>110</v>
      </c>
      <c r="C114" t="inlineStr">
        <is>
          <t xml:space="preserve">CONCLUIDO	</t>
        </is>
      </c>
      <c r="D114" t="n">
        <v>3.8412</v>
      </c>
      <c r="E114" t="n">
        <v>26.03</v>
      </c>
      <c r="F114" t="n">
        <v>19.75</v>
      </c>
      <c r="G114" t="n">
        <v>13.62</v>
      </c>
      <c r="H114" t="n">
        <v>0.19</v>
      </c>
      <c r="I114" t="n">
        <v>87</v>
      </c>
      <c r="J114" t="n">
        <v>215.41</v>
      </c>
      <c r="K114" t="n">
        <v>56.13</v>
      </c>
      <c r="L114" t="n">
        <v>2.25</v>
      </c>
      <c r="M114" t="n">
        <v>85</v>
      </c>
      <c r="N114" t="n">
        <v>47.03</v>
      </c>
      <c r="O114" t="n">
        <v>26801</v>
      </c>
      <c r="P114" t="n">
        <v>267.42</v>
      </c>
      <c r="Q114" t="n">
        <v>2924.75</v>
      </c>
      <c r="R114" t="n">
        <v>140.87</v>
      </c>
      <c r="S114" t="n">
        <v>60.56</v>
      </c>
      <c r="T114" t="n">
        <v>40006.71</v>
      </c>
      <c r="U114" t="n">
        <v>0.43</v>
      </c>
      <c r="V114" t="n">
        <v>0.87</v>
      </c>
      <c r="W114" t="n">
        <v>0.31</v>
      </c>
      <c r="X114" t="n">
        <v>2.47</v>
      </c>
      <c r="Y114" t="n">
        <v>1</v>
      </c>
      <c r="Z114" t="n">
        <v>10</v>
      </c>
    </row>
    <row r="115">
      <c r="A115" t="n">
        <v>6</v>
      </c>
      <c r="B115" t="n">
        <v>110</v>
      </c>
      <c r="C115" t="inlineStr">
        <is>
          <t xml:space="preserve">CONCLUIDO	</t>
        </is>
      </c>
      <c r="D115" t="n">
        <v>3.9652</v>
      </c>
      <c r="E115" t="n">
        <v>25.22</v>
      </c>
      <c r="F115" t="n">
        <v>19.4</v>
      </c>
      <c r="G115" t="n">
        <v>15.31</v>
      </c>
      <c r="H115" t="n">
        <v>0.21</v>
      </c>
      <c r="I115" t="n">
        <v>76</v>
      </c>
      <c r="J115" t="n">
        <v>215.82</v>
      </c>
      <c r="K115" t="n">
        <v>56.13</v>
      </c>
      <c r="L115" t="n">
        <v>2.5</v>
      </c>
      <c r="M115" t="n">
        <v>74</v>
      </c>
      <c r="N115" t="n">
        <v>47.19</v>
      </c>
      <c r="O115" t="n">
        <v>26851.31</v>
      </c>
      <c r="P115" t="n">
        <v>259.26</v>
      </c>
      <c r="Q115" t="n">
        <v>2924.4</v>
      </c>
      <c r="R115" t="n">
        <v>129.73</v>
      </c>
      <c r="S115" t="n">
        <v>60.56</v>
      </c>
      <c r="T115" t="n">
        <v>34490.78</v>
      </c>
      <c r="U115" t="n">
        <v>0.47</v>
      </c>
      <c r="V115" t="n">
        <v>0.89</v>
      </c>
      <c r="W115" t="n">
        <v>0.29</v>
      </c>
      <c r="X115" t="n">
        <v>2.12</v>
      </c>
      <c r="Y115" t="n">
        <v>1</v>
      </c>
      <c r="Z115" t="n">
        <v>10</v>
      </c>
    </row>
    <row r="116">
      <c r="A116" t="n">
        <v>7</v>
      </c>
      <c r="B116" t="n">
        <v>110</v>
      </c>
      <c r="C116" t="inlineStr">
        <is>
          <t xml:space="preserve">CONCLUIDO	</t>
        </is>
      </c>
      <c r="D116" t="n">
        <v>4.0683</v>
      </c>
      <c r="E116" t="n">
        <v>24.58</v>
      </c>
      <c r="F116" t="n">
        <v>19.14</v>
      </c>
      <c r="G116" t="n">
        <v>17.14</v>
      </c>
      <c r="H116" t="n">
        <v>0.23</v>
      </c>
      <c r="I116" t="n">
        <v>67</v>
      </c>
      <c r="J116" t="n">
        <v>216.22</v>
      </c>
      <c r="K116" t="n">
        <v>56.13</v>
      </c>
      <c r="L116" t="n">
        <v>2.75</v>
      </c>
      <c r="M116" t="n">
        <v>65</v>
      </c>
      <c r="N116" t="n">
        <v>47.35</v>
      </c>
      <c r="O116" t="n">
        <v>26901.66</v>
      </c>
      <c r="P116" t="n">
        <v>252.3</v>
      </c>
      <c r="Q116" t="n">
        <v>2924.5</v>
      </c>
      <c r="R116" t="n">
        <v>121.01</v>
      </c>
      <c r="S116" t="n">
        <v>60.56</v>
      </c>
      <c r="T116" t="n">
        <v>30173.28</v>
      </c>
      <c r="U116" t="n">
        <v>0.5</v>
      </c>
      <c r="V116" t="n">
        <v>0.9</v>
      </c>
      <c r="W116" t="n">
        <v>0.27</v>
      </c>
      <c r="X116" t="n">
        <v>1.86</v>
      </c>
      <c r="Y116" t="n">
        <v>1</v>
      </c>
      <c r="Z116" t="n">
        <v>10</v>
      </c>
    </row>
    <row r="117">
      <c r="A117" t="n">
        <v>8</v>
      </c>
      <c r="B117" t="n">
        <v>110</v>
      </c>
      <c r="C117" t="inlineStr">
        <is>
          <t xml:space="preserve">CONCLUIDO	</t>
        </is>
      </c>
      <c r="D117" t="n">
        <v>4.158</v>
      </c>
      <c r="E117" t="n">
        <v>24.05</v>
      </c>
      <c r="F117" t="n">
        <v>18.9</v>
      </c>
      <c r="G117" t="n">
        <v>18.9</v>
      </c>
      <c r="H117" t="n">
        <v>0.25</v>
      </c>
      <c r="I117" t="n">
        <v>60</v>
      </c>
      <c r="J117" t="n">
        <v>216.63</v>
      </c>
      <c r="K117" t="n">
        <v>56.13</v>
      </c>
      <c r="L117" t="n">
        <v>3</v>
      </c>
      <c r="M117" t="n">
        <v>58</v>
      </c>
      <c r="N117" t="n">
        <v>47.51</v>
      </c>
      <c r="O117" t="n">
        <v>26952.08</v>
      </c>
      <c r="P117" t="n">
        <v>245.59</v>
      </c>
      <c r="Q117" t="n">
        <v>2924.48</v>
      </c>
      <c r="R117" t="n">
        <v>113.28</v>
      </c>
      <c r="S117" t="n">
        <v>60.56</v>
      </c>
      <c r="T117" t="n">
        <v>26345.49</v>
      </c>
      <c r="U117" t="n">
        <v>0.53</v>
      </c>
      <c r="V117" t="n">
        <v>0.91</v>
      </c>
      <c r="W117" t="n">
        <v>0.26</v>
      </c>
      <c r="X117" t="n">
        <v>1.63</v>
      </c>
      <c r="Y117" t="n">
        <v>1</v>
      </c>
      <c r="Z117" t="n">
        <v>10</v>
      </c>
    </row>
    <row r="118">
      <c r="A118" t="n">
        <v>9</v>
      </c>
      <c r="B118" t="n">
        <v>110</v>
      </c>
      <c r="C118" t="inlineStr">
        <is>
          <t xml:space="preserve">CONCLUIDO	</t>
        </is>
      </c>
      <c r="D118" t="n">
        <v>4.2632</v>
      </c>
      <c r="E118" t="n">
        <v>23.46</v>
      </c>
      <c r="F118" t="n">
        <v>18.56</v>
      </c>
      <c r="G118" t="n">
        <v>20.63</v>
      </c>
      <c r="H118" t="n">
        <v>0.27</v>
      </c>
      <c r="I118" t="n">
        <v>54</v>
      </c>
      <c r="J118" t="n">
        <v>217.04</v>
      </c>
      <c r="K118" t="n">
        <v>56.13</v>
      </c>
      <c r="L118" t="n">
        <v>3.25</v>
      </c>
      <c r="M118" t="n">
        <v>52</v>
      </c>
      <c r="N118" t="n">
        <v>47.66</v>
      </c>
      <c r="O118" t="n">
        <v>27002.55</v>
      </c>
      <c r="P118" t="n">
        <v>237.11</v>
      </c>
      <c r="Q118" t="n">
        <v>2924.72</v>
      </c>
      <c r="R118" t="n">
        <v>102.09</v>
      </c>
      <c r="S118" t="n">
        <v>60.56</v>
      </c>
      <c r="T118" t="n">
        <v>20780.76</v>
      </c>
      <c r="U118" t="n">
        <v>0.59</v>
      </c>
      <c r="V118" t="n">
        <v>0.93</v>
      </c>
      <c r="W118" t="n">
        <v>0.24</v>
      </c>
      <c r="X118" t="n">
        <v>1.29</v>
      </c>
      <c r="Y118" t="n">
        <v>1</v>
      </c>
      <c r="Z118" t="n">
        <v>10</v>
      </c>
    </row>
    <row r="119">
      <c r="A119" t="n">
        <v>10</v>
      </c>
      <c r="B119" t="n">
        <v>110</v>
      </c>
      <c r="C119" t="inlineStr">
        <is>
          <t xml:space="preserve">CONCLUIDO	</t>
        </is>
      </c>
      <c r="D119" t="n">
        <v>4.1886</v>
      </c>
      <c r="E119" t="n">
        <v>23.87</v>
      </c>
      <c r="F119" t="n">
        <v>19.11</v>
      </c>
      <c r="G119" t="n">
        <v>22.48</v>
      </c>
      <c r="H119" t="n">
        <v>0.29</v>
      </c>
      <c r="I119" t="n">
        <v>51</v>
      </c>
      <c r="J119" t="n">
        <v>217.45</v>
      </c>
      <c r="K119" t="n">
        <v>56.13</v>
      </c>
      <c r="L119" t="n">
        <v>3.5</v>
      </c>
      <c r="M119" t="n">
        <v>49</v>
      </c>
      <c r="N119" t="n">
        <v>47.82</v>
      </c>
      <c r="O119" t="n">
        <v>27053.07</v>
      </c>
      <c r="P119" t="n">
        <v>242.44</v>
      </c>
      <c r="Q119" t="n">
        <v>2924.5</v>
      </c>
      <c r="R119" t="n">
        <v>122.46</v>
      </c>
      <c r="S119" t="n">
        <v>60.56</v>
      </c>
      <c r="T119" t="n">
        <v>30978.55</v>
      </c>
      <c r="U119" t="n">
        <v>0.49</v>
      </c>
      <c r="V119" t="n">
        <v>0.9</v>
      </c>
      <c r="W119" t="n">
        <v>0.23</v>
      </c>
      <c r="X119" t="n">
        <v>1.83</v>
      </c>
      <c r="Y119" t="n">
        <v>1</v>
      </c>
      <c r="Z119" t="n">
        <v>10</v>
      </c>
    </row>
    <row r="120">
      <c r="A120" t="n">
        <v>11</v>
      </c>
      <c r="B120" t="n">
        <v>110</v>
      </c>
      <c r="C120" t="inlineStr">
        <is>
          <t xml:space="preserve">CONCLUIDO	</t>
        </is>
      </c>
      <c r="D120" t="n">
        <v>4.3125</v>
      </c>
      <c r="E120" t="n">
        <v>23.19</v>
      </c>
      <c r="F120" t="n">
        <v>18.63</v>
      </c>
      <c r="G120" t="n">
        <v>24.3</v>
      </c>
      <c r="H120" t="n">
        <v>0.31</v>
      </c>
      <c r="I120" t="n">
        <v>46</v>
      </c>
      <c r="J120" t="n">
        <v>217.86</v>
      </c>
      <c r="K120" t="n">
        <v>56.13</v>
      </c>
      <c r="L120" t="n">
        <v>3.75</v>
      </c>
      <c r="M120" t="n">
        <v>44</v>
      </c>
      <c r="N120" t="n">
        <v>47.98</v>
      </c>
      <c r="O120" t="n">
        <v>27103.65</v>
      </c>
      <c r="P120" t="n">
        <v>231.68</v>
      </c>
      <c r="Q120" t="n">
        <v>2924.61</v>
      </c>
      <c r="R120" t="n">
        <v>104.95</v>
      </c>
      <c r="S120" t="n">
        <v>60.56</v>
      </c>
      <c r="T120" t="n">
        <v>22249.09</v>
      </c>
      <c r="U120" t="n">
        <v>0.58</v>
      </c>
      <c r="V120" t="n">
        <v>0.92</v>
      </c>
      <c r="W120" t="n">
        <v>0.24</v>
      </c>
      <c r="X120" t="n">
        <v>1.36</v>
      </c>
      <c r="Y120" t="n">
        <v>1</v>
      </c>
      <c r="Z120" t="n">
        <v>10</v>
      </c>
    </row>
    <row r="121">
      <c r="A121" t="n">
        <v>12</v>
      </c>
      <c r="B121" t="n">
        <v>110</v>
      </c>
      <c r="C121" t="inlineStr">
        <is>
          <t xml:space="preserve">CONCLUIDO	</t>
        </is>
      </c>
      <c r="D121" t="n">
        <v>4.3724</v>
      </c>
      <c r="E121" t="n">
        <v>22.87</v>
      </c>
      <c r="F121" t="n">
        <v>18.48</v>
      </c>
      <c r="G121" t="n">
        <v>26.41</v>
      </c>
      <c r="H121" t="n">
        <v>0.33</v>
      </c>
      <c r="I121" t="n">
        <v>42</v>
      </c>
      <c r="J121" t="n">
        <v>218.27</v>
      </c>
      <c r="K121" t="n">
        <v>56.13</v>
      </c>
      <c r="L121" t="n">
        <v>4</v>
      </c>
      <c r="M121" t="n">
        <v>40</v>
      </c>
      <c r="N121" t="n">
        <v>48.15</v>
      </c>
      <c r="O121" t="n">
        <v>27154.29</v>
      </c>
      <c r="P121" t="n">
        <v>225.81</v>
      </c>
      <c r="Q121" t="n">
        <v>2924.5</v>
      </c>
      <c r="R121" t="n">
        <v>100.01</v>
      </c>
      <c r="S121" t="n">
        <v>60.56</v>
      </c>
      <c r="T121" t="n">
        <v>19801.43</v>
      </c>
      <c r="U121" t="n">
        <v>0.61</v>
      </c>
      <c r="V121" t="n">
        <v>0.93</v>
      </c>
      <c r="W121" t="n">
        <v>0.23</v>
      </c>
      <c r="X121" t="n">
        <v>1.21</v>
      </c>
      <c r="Y121" t="n">
        <v>1</v>
      </c>
      <c r="Z121" t="n">
        <v>10</v>
      </c>
    </row>
    <row r="122">
      <c r="A122" t="n">
        <v>13</v>
      </c>
      <c r="B122" t="n">
        <v>110</v>
      </c>
      <c r="C122" t="inlineStr">
        <is>
          <t xml:space="preserve">CONCLUIDO	</t>
        </is>
      </c>
      <c r="D122" t="n">
        <v>4.4308</v>
      </c>
      <c r="E122" t="n">
        <v>22.57</v>
      </c>
      <c r="F122" t="n">
        <v>18.35</v>
      </c>
      <c r="G122" t="n">
        <v>28.98</v>
      </c>
      <c r="H122" t="n">
        <v>0.35</v>
      </c>
      <c r="I122" t="n">
        <v>38</v>
      </c>
      <c r="J122" t="n">
        <v>218.68</v>
      </c>
      <c r="K122" t="n">
        <v>56.13</v>
      </c>
      <c r="L122" t="n">
        <v>4.25</v>
      </c>
      <c r="M122" t="n">
        <v>36</v>
      </c>
      <c r="N122" t="n">
        <v>48.31</v>
      </c>
      <c r="O122" t="n">
        <v>27204.98</v>
      </c>
      <c r="P122" t="n">
        <v>219.28</v>
      </c>
      <c r="Q122" t="n">
        <v>2924.6</v>
      </c>
      <c r="R122" t="n">
        <v>95.68000000000001</v>
      </c>
      <c r="S122" t="n">
        <v>60.56</v>
      </c>
      <c r="T122" t="n">
        <v>17656.38</v>
      </c>
      <c r="U122" t="n">
        <v>0.63</v>
      </c>
      <c r="V122" t="n">
        <v>0.9399999999999999</v>
      </c>
      <c r="W122" t="n">
        <v>0.22</v>
      </c>
      <c r="X122" t="n">
        <v>1.07</v>
      </c>
      <c r="Y122" t="n">
        <v>1</v>
      </c>
      <c r="Z122" t="n">
        <v>10</v>
      </c>
    </row>
    <row r="123">
      <c r="A123" t="n">
        <v>14</v>
      </c>
      <c r="B123" t="n">
        <v>110</v>
      </c>
      <c r="C123" t="inlineStr">
        <is>
          <t xml:space="preserve">CONCLUIDO	</t>
        </is>
      </c>
      <c r="D123" t="n">
        <v>4.4572</v>
      </c>
      <c r="E123" t="n">
        <v>22.44</v>
      </c>
      <c r="F123" t="n">
        <v>18.3</v>
      </c>
      <c r="G123" t="n">
        <v>30.5</v>
      </c>
      <c r="H123" t="n">
        <v>0.36</v>
      </c>
      <c r="I123" t="n">
        <v>36</v>
      </c>
      <c r="J123" t="n">
        <v>219.09</v>
      </c>
      <c r="K123" t="n">
        <v>56.13</v>
      </c>
      <c r="L123" t="n">
        <v>4.5</v>
      </c>
      <c r="M123" t="n">
        <v>34</v>
      </c>
      <c r="N123" t="n">
        <v>48.47</v>
      </c>
      <c r="O123" t="n">
        <v>27255.72</v>
      </c>
      <c r="P123" t="n">
        <v>215.09</v>
      </c>
      <c r="Q123" t="n">
        <v>2924.54</v>
      </c>
      <c r="R123" t="n">
        <v>94.02</v>
      </c>
      <c r="S123" t="n">
        <v>60.56</v>
      </c>
      <c r="T123" t="n">
        <v>16833.95</v>
      </c>
      <c r="U123" t="n">
        <v>0.64</v>
      </c>
      <c r="V123" t="n">
        <v>0.9399999999999999</v>
      </c>
      <c r="W123" t="n">
        <v>0.22</v>
      </c>
      <c r="X123" t="n">
        <v>1.02</v>
      </c>
      <c r="Y123" t="n">
        <v>1</v>
      </c>
      <c r="Z123" t="n">
        <v>10</v>
      </c>
    </row>
    <row r="124">
      <c r="A124" t="n">
        <v>15</v>
      </c>
      <c r="B124" t="n">
        <v>110</v>
      </c>
      <c r="C124" t="inlineStr">
        <is>
          <t xml:space="preserve">CONCLUIDO	</t>
        </is>
      </c>
      <c r="D124" t="n">
        <v>4.5039</v>
      </c>
      <c r="E124" t="n">
        <v>22.2</v>
      </c>
      <c r="F124" t="n">
        <v>18.2</v>
      </c>
      <c r="G124" t="n">
        <v>33.08</v>
      </c>
      <c r="H124" t="n">
        <v>0.38</v>
      </c>
      <c r="I124" t="n">
        <v>33</v>
      </c>
      <c r="J124" t="n">
        <v>219.51</v>
      </c>
      <c r="K124" t="n">
        <v>56.13</v>
      </c>
      <c r="L124" t="n">
        <v>4.75</v>
      </c>
      <c r="M124" t="n">
        <v>31</v>
      </c>
      <c r="N124" t="n">
        <v>48.63</v>
      </c>
      <c r="O124" t="n">
        <v>27306.53</v>
      </c>
      <c r="P124" t="n">
        <v>209.42</v>
      </c>
      <c r="Q124" t="n">
        <v>2924.47</v>
      </c>
      <c r="R124" t="n">
        <v>90.65000000000001</v>
      </c>
      <c r="S124" t="n">
        <v>60.56</v>
      </c>
      <c r="T124" t="n">
        <v>15167.24</v>
      </c>
      <c r="U124" t="n">
        <v>0.67</v>
      </c>
      <c r="V124" t="n">
        <v>0.95</v>
      </c>
      <c r="W124" t="n">
        <v>0.22</v>
      </c>
      <c r="X124" t="n">
        <v>0.92</v>
      </c>
      <c r="Y124" t="n">
        <v>1</v>
      </c>
      <c r="Z124" t="n">
        <v>10</v>
      </c>
    </row>
    <row r="125">
      <c r="A125" t="n">
        <v>16</v>
      </c>
      <c r="B125" t="n">
        <v>110</v>
      </c>
      <c r="C125" t="inlineStr">
        <is>
          <t xml:space="preserve">CONCLUIDO	</t>
        </is>
      </c>
      <c r="D125" t="n">
        <v>4.5361</v>
      </c>
      <c r="E125" t="n">
        <v>22.05</v>
      </c>
      <c r="F125" t="n">
        <v>18.12</v>
      </c>
      <c r="G125" t="n">
        <v>35.08</v>
      </c>
      <c r="H125" t="n">
        <v>0.4</v>
      </c>
      <c r="I125" t="n">
        <v>31</v>
      </c>
      <c r="J125" t="n">
        <v>219.92</v>
      </c>
      <c r="K125" t="n">
        <v>56.13</v>
      </c>
      <c r="L125" t="n">
        <v>5</v>
      </c>
      <c r="M125" t="n">
        <v>27</v>
      </c>
      <c r="N125" t="n">
        <v>48.79</v>
      </c>
      <c r="O125" t="n">
        <v>27357.39</v>
      </c>
      <c r="P125" t="n">
        <v>203.2</v>
      </c>
      <c r="Q125" t="n">
        <v>2924.45</v>
      </c>
      <c r="R125" t="n">
        <v>88.01000000000001</v>
      </c>
      <c r="S125" t="n">
        <v>60.56</v>
      </c>
      <c r="T125" t="n">
        <v>13854.05</v>
      </c>
      <c r="U125" t="n">
        <v>0.6899999999999999</v>
      </c>
      <c r="V125" t="n">
        <v>0.95</v>
      </c>
      <c r="W125" t="n">
        <v>0.22</v>
      </c>
      <c r="X125" t="n">
        <v>0.85</v>
      </c>
      <c r="Y125" t="n">
        <v>1</v>
      </c>
      <c r="Z125" t="n">
        <v>10</v>
      </c>
    </row>
    <row r="126">
      <c r="A126" t="n">
        <v>17</v>
      </c>
      <c r="B126" t="n">
        <v>110</v>
      </c>
      <c r="C126" t="inlineStr">
        <is>
          <t xml:space="preserve">CONCLUIDO	</t>
        </is>
      </c>
      <c r="D126" t="n">
        <v>4.5589</v>
      </c>
      <c r="E126" t="n">
        <v>21.94</v>
      </c>
      <c r="F126" t="n">
        <v>18.1</v>
      </c>
      <c r="G126" t="n">
        <v>37.44</v>
      </c>
      <c r="H126" t="n">
        <v>0.42</v>
      </c>
      <c r="I126" t="n">
        <v>29</v>
      </c>
      <c r="J126" t="n">
        <v>220.33</v>
      </c>
      <c r="K126" t="n">
        <v>56.13</v>
      </c>
      <c r="L126" t="n">
        <v>5.25</v>
      </c>
      <c r="M126" t="n">
        <v>14</v>
      </c>
      <c r="N126" t="n">
        <v>48.95</v>
      </c>
      <c r="O126" t="n">
        <v>27408.3</v>
      </c>
      <c r="P126" t="n">
        <v>199.35</v>
      </c>
      <c r="Q126" t="n">
        <v>2924.41</v>
      </c>
      <c r="R126" t="n">
        <v>86.72</v>
      </c>
      <c r="S126" t="n">
        <v>60.56</v>
      </c>
      <c r="T126" t="n">
        <v>13220.14</v>
      </c>
      <c r="U126" t="n">
        <v>0.7</v>
      </c>
      <c r="V126" t="n">
        <v>0.95</v>
      </c>
      <c r="W126" t="n">
        <v>0.23</v>
      </c>
      <c r="X126" t="n">
        <v>0.82</v>
      </c>
      <c r="Y126" t="n">
        <v>1</v>
      </c>
      <c r="Z126" t="n">
        <v>10</v>
      </c>
    </row>
    <row r="127">
      <c r="A127" t="n">
        <v>18</v>
      </c>
      <c r="B127" t="n">
        <v>110</v>
      </c>
      <c r="C127" t="inlineStr">
        <is>
          <t xml:space="preserve">CONCLUIDO	</t>
        </is>
      </c>
      <c r="D127" t="n">
        <v>4.572</v>
      </c>
      <c r="E127" t="n">
        <v>21.87</v>
      </c>
      <c r="F127" t="n">
        <v>18.08</v>
      </c>
      <c r="G127" t="n">
        <v>38.74</v>
      </c>
      <c r="H127" t="n">
        <v>0.44</v>
      </c>
      <c r="I127" t="n">
        <v>28</v>
      </c>
      <c r="J127" t="n">
        <v>220.74</v>
      </c>
      <c r="K127" t="n">
        <v>56.13</v>
      </c>
      <c r="L127" t="n">
        <v>5.5</v>
      </c>
      <c r="M127" t="n">
        <v>5</v>
      </c>
      <c r="N127" t="n">
        <v>49.12</v>
      </c>
      <c r="O127" t="n">
        <v>27459.27</v>
      </c>
      <c r="P127" t="n">
        <v>197.93</v>
      </c>
      <c r="Q127" t="n">
        <v>2924.57</v>
      </c>
      <c r="R127" t="n">
        <v>85.79000000000001</v>
      </c>
      <c r="S127" t="n">
        <v>60.56</v>
      </c>
      <c r="T127" t="n">
        <v>12761.94</v>
      </c>
      <c r="U127" t="n">
        <v>0.71</v>
      </c>
      <c r="V127" t="n">
        <v>0.95</v>
      </c>
      <c r="W127" t="n">
        <v>0.24</v>
      </c>
      <c r="X127" t="n">
        <v>0.8</v>
      </c>
      <c r="Y127" t="n">
        <v>1</v>
      </c>
      <c r="Z127" t="n">
        <v>10</v>
      </c>
    </row>
    <row r="128">
      <c r="A128" t="n">
        <v>19</v>
      </c>
      <c r="B128" t="n">
        <v>110</v>
      </c>
      <c r="C128" t="inlineStr">
        <is>
          <t xml:space="preserve">CONCLUIDO	</t>
        </is>
      </c>
      <c r="D128" t="n">
        <v>4.5714</v>
      </c>
      <c r="E128" t="n">
        <v>21.88</v>
      </c>
      <c r="F128" t="n">
        <v>18.08</v>
      </c>
      <c r="G128" t="n">
        <v>38.74</v>
      </c>
      <c r="H128" t="n">
        <v>0.46</v>
      </c>
      <c r="I128" t="n">
        <v>28</v>
      </c>
      <c r="J128" t="n">
        <v>221.16</v>
      </c>
      <c r="K128" t="n">
        <v>56.13</v>
      </c>
      <c r="L128" t="n">
        <v>5.75</v>
      </c>
      <c r="M128" t="n">
        <v>0</v>
      </c>
      <c r="N128" t="n">
        <v>49.28</v>
      </c>
      <c r="O128" t="n">
        <v>27510.3</v>
      </c>
      <c r="P128" t="n">
        <v>198.42</v>
      </c>
      <c r="Q128" t="n">
        <v>2924.45</v>
      </c>
      <c r="R128" t="n">
        <v>85.51000000000001</v>
      </c>
      <c r="S128" t="n">
        <v>60.56</v>
      </c>
      <c r="T128" t="n">
        <v>12620.47</v>
      </c>
      <c r="U128" t="n">
        <v>0.71</v>
      </c>
      <c r="V128" t="n">
        <v>0.95</v>
      </c>
      <c r="W128" t="n">
        <v>0.25</v>
      </c>
      <c r="X128" t="n">
        <v>0.8</v>
      </c>
      <c r="Y128" t="n">
        <v>1</v>
      </c>
      <c r="Z128" t="n">
        <v>10</v>
      </c>
    </row>
    <row r="129">
      <c r="A129" t="n">
        <v>0</v>
      </c>
      <c r="B129" t="n">
        <v>150</v>
      </c>
      <c r="C129" t="inlineStr">
        <is>
          <t xml:space="preserve">CONCLUIDO	</t>
        </is>
      </c>
      <c r="D129" t="n">
        <v>1.8997</v>
      </c>
      <c r="E129" t="n">
        <v>52.64</v>
      </c>
      <c r="F129" t="n">
        <v>28.75</v>
      </c>
      <c r="G129" t="n">
        <v>4.59</v>
      </c>
      <c r="H129" t="n">
        <v>0.06</v>
      </c>
      <c r="I129" t="n">
        <v>376</v>
      </c>
      <c r="J129" t="n">
        <v>296.65</v>
      </c>
      <c r="K129" t="n">
        <v>61.82</v>
      </c>
      <c r="L129" t="n">
        <v>1</v>
      </c>
      <c r="M129" t="n">
        <v>374</v>
      </c>
      <c r="N129" t="n">
        <v>83.83</v>
      </c>
      <c r="O129" t="n">
        <v>36821.52</v>
      </c>
      <c r="P129" t="n">
        <v>515.9</v>
      </c>
      <c r="Q129" t="n">
        <v>2926.3</v>
      </c>
      <c r="R129" t="n">
        <v>436.83</v>
      </c>
      <c r="S129" t="n">
        <v>60.56</v>
      </c>
      <c r="T129" t="n">
        <v>186538.44</v>
      </c>
      <c r="U129" t="n">
        <v>0.14</v>
      </c>
      <c r="V129" t="n">
        <v>0.6</v>
      </c>
      <c r="W129" t="n">
        <v>0.77</v>
      </c>
      <c r="X129" t="n">
        <v>11.46</v>
      </c>
      <c r="Y129" t="n">
        <v>1</v>
      </c>
      <c r="Z129" t="n">
        <v>10</v>
      </c>
    </row>
    <row r="130">
      <c r="A130" t="n">
        <v>1</v>
      </c>
      <c r="B130" t="n">
        <v>150</v>
      </c>
      <c r="C130" t="inlineStr">
        <is>
          <t xml:space="preserve">CONCLUIDO	</t>
        </is>
      </c>
      <c r="D130" t="n">
        <v>2.3602</v>
      </c>
      <c r="E130" t="n">
        <v>42.37</v>
      </c>
      <c r="F130" t="n">
        <v>24.98</v>
      </c>
      <c r="G130" t="n">
        <v>5.79</v>
      </c>
      <c r="H130" t="n">
        <v>0.07000000000000001</v>
      </c>
      <c r="I130" t="n">
        <v>259</v>
      </c>
      <c r="J130" t="n">
        <v>297.17</v>
      </c>
      <c r="K130" t="n">
        <v>61.82</v>
      </c>
      <c r="L130" t="n">
        <v>1.25</v>
      </c>
      <c r="M130" t="n">
        <v>257</v>
      </c>
      <c r="N130" t="n">
        <v>84.09999999999999</v>
      </c>
      <c r="O130" t="n">
        <v>36885.7</v>
      </c>
      <c r="P130" t="n">
        <v>445.33</v>
      </c>
      <c r="Q130" t="n">
        <v>2925.62</v>
      </c>
      <c r="R130" t="n">
        <v>312.92</v>
      </c>
      <c r="S130" t="n">
        <v>60.56</v>
      </c>
      <c r="T130" t="n">
        <v>125167.57</v>
      </c>
      <c r="U130" t="n">
        <v>0.19</v>
      </c>
      <c r="V130" t="n">
        <v>0.6899999999999999</v>
      </c>
      <c r="W130" t="n">
        <v>0.57</v>
      </c>
      <c r="X130" t="n">
        <v>7.7</v>
      </c>
      <c r="Y130" t="n">
        <v>1</v>
      </c>
      <c r="Z130" t="n">
        <v>10</v>
      </c>
    </row>
    <row r="131">
      <c r="A131" t="n">
        <v>2</v>
      </c>
      <c r="B131" t="n">
        <v>150</v>
      </c>
      <c r="C131" t="inlineStr">
        <is>
          <t xml:space="preserve">CONCLUIDO	</t>
        </is>
      </c>
      <c r="D131" t="n">
        <v>2.6956</v>
      </c>
      <c r="E131" t="n">
        <v>37.1</v>
      </c>
      <c r="F131" t="n">
        <v>23.1</v>
      </c>
      <c r="G131" t="n">
        <v>7</v>
      </c>
      <c r="H131" t="n">
        <v>0.09</v>
      </c>
      <c r="I131" t="n">
        <v>198</v>
      </c>
      <c r="J131" t="n">
        <v>297.7</v>
      </c>
      <c r="K131" t="n">
        <v>61.82</v>
      </c>
      <c r="L131" t="n">
        <v>1.5</v>
      </c>
      <c r="M131" t="n">
        <v>196</v>
      </c>
      <c r="N131" t="n">
        <v>84.37</v>
      </c>
      <c r="O131" t="n">
        <v>36949.99</v>
      </c>
      <c r="P131" t="n">
        <v>409.18</v>
      </c>
      <c r="Q131" t="n">
        <v>2925.06</v>
      </c>
      <c r="R131" t="n">
        <v>250.76</v>
      </c>
      <c r="S131" t="n">
        <v>60.56</v>
      </c>
      <c r="T131" t="n">
        <v>94397.31</v>
      </c>
      <c r="U131" t="n">
        <v>0.24</v>
      </c>
      <c r="V131" t="n">
        <v>0.74</v>
      </c>
      <c r="W131" t="n">
        <v>0.48</v>
      </c>
      <c r="X131" t="n">
        <v>5.82</v>
      </c>
      <c r="Y131" t="n">
        <v>1</v>
      </c>
      <c r="Z131" t="n">
        <v>10</v>
      </c>
    </row>
    <row r="132">
      <c r="A132" t="n">
        <v>3</v>
      </c>
      <c r="B132" t="n">
        <v>150</v>
      </c>
      <c r="C132" t="inlineStr">
        <is>
          <t xml:space="preserve">CONCLUIDO	</t>
        </is>
      </c>
      <c r="D132" t="n">
        <v>2.9474</v>
      </c>
      <c r="E132" t="n">
        <v>33.93</v>
      </c>
      <c r="F132" t="n">
        <v>21.99</v>
      </c>
      <c r="G132" t="n">
        <v>8.19</v>
      </c>
      <c r="H132" t="n">
        <v>0.1</v>
      </c>
      <c r="I132" t="n">
        <v>161</v>
      </c>
      <c r="J132" t="n">
        <v>298.22</v>
      </c>
      <c r="K132" t="n">
        <v>61.82</v>
      </c>
      <c r="L132" t="n">
        <v>1.75</v>
      </c>
      <c r="M132" t="n">
        <v>159</v>
      </c>
      <c r="N132" t="n">
        <v>84.65000000000001</v>
      </c>
      <c r="O132" t="n">
        <v>37014.39</v>
      </c>
      <c r="P132" t="n">
        <v>387.11</v>
      </c>
      <c r="Q132" t="n">
        <v>2924.97</v>
      </c>
      <c r="R132" t="n">
        <v>214.25</v>
      </c>
      <c r="S132" t="n">
        <v>60.56</v>
      </c>
      <c r="T132" t="n">
        <v>76323.42999999999</v>
      </c>
      <c r="U132" t="n">
        <v>0.28</v>
      </c>
      <c r="V132" t="n">
        <v>0.78</v>
      </c>
      <c r="W132" t="n">
        <v>0.43</v>
      </c>
      <c r="X132" t="n">
        <v>4.71</v>
      </c>
      <c r="Y132" t="n">
        <v>1</v>
      </c>
      <c r="Z132" t="n">
        <v>10</v>
      </c>
    </row>
    <row r="133">
      <c r="A133" t="n">
        <v>4</v>
      </c>
      <c r="B133" t="n">
        <v>150</v>
      </c>
      <c r="C133" t="inlineStr">
        <is>
          <t xml:space="preserve">CONCLUIDO	</t>
        </is>
      </c>
      <c r="D133" t="n">
        <v>3.1565</v>
      </c>
      <c r="E133" t="n">
        <v>31.68</v>
      </c>
      <c r="F133" t="n">
        <v>21.18</v>
      </c>
      <c r="G133" t="n">
        <v>9.41</v>
      </c>
      <c r="H133" t="n">
        <v>0.12</v>
      </c>
      <c r="I133" t="n">
        <v>135</v>
      </c>
      <c r="J133" t="n">
        <v>298.74</v>
      </c>
      <c r="K133" t="n">
        <v>61.82</v>
      </c>
      <c r="L133" t="n">
        <v>2</v>
      </c>
      <c r="M133" t="n">
        <v>133</v>
      </c>
      <c r="N133" t="n">
        <v>84.92</v>
      </c>
      <c r="O133" t="n">
        <v>37078.91</v>
      </c>
      <c r="P133" t="n">
        <v>370.58</v>
      </c>
      <c r="Q133" t="n">
        <v>2925.13</v>
      </c>
      <c r="R133" t="n">
        <v>188.19</v>
      </c>
      <c r="S133" t="n">
        <v>60.56</v>
      </c>
      <c r="T133" t="n">
        <v>63423.86</v>
      </c>
      <c r="U133" t="n">
        <v>0.32</v>
      </c>
      <c r="V133" t="n">
        <v>0.8100000000000001</v>
      </c>
      <c r="W133" t="n">
        <v>0.38</v>
      </c>
      <c r="X133" t="n">
        <v>3.9</v>
      </c>
      <c r="Y133" t="n">
        <v>1</v>
      </c>
      <c r="Z133" t="n">
        <v>10</v>
      </c>
    </row>
    <row r="134">
      <c r="A134" t="n">
        <v>5</v>
      </c>
      <c r="B134" t="n">
        <v>150</v>
      </c>
      <c r="C134" t="inlineStr">
        <is>
          <t xml:space="preserve">CONCLUIDO	</t>
        </is>
      </c>
      <c r="D134" t="n">
        <v>3.3278</v>
      </c>
      <c r="E134" t="n">
        <v>30.05</v>
      </c>
      <c r="F134" t="n">
        <v>20.61</v>
      </c>
      <c r="G134" t="n">
        <v>10.66</v>
      </c>
      <c r="H134" t="n">
        <v>0.13</v>
      </c>
      <c r="I134" t="n">
        <v>116</v>
      </c>
      <c r="J134" t="n">
        <v>299.26</v>
      </c>
      <c r="K134" t="n">
        <v>61.82</v>
      </c>
      <c r="L134" t="n">
        <v>2.25</v>
      </c>
      <c r="M134" t="n">
        <v>114</v>
      </c>
      <c r="N134" t="n">
        <v>85.19</v>
      </c>
      <c r="O134" t="n">
        <v>37143.54</v>
      </c>
      <c r="P134" t="n">
        <v>358.24</v>
      </c>
      <c r="Q134" t="n">
        <v>2925.31</v>
      </c>
      <c r="R134" t="n">
        <v>169.16</v>
      </c>
      <c r="S134" t="n">
        <v>60.56</v>
      </c>
      <c r="T134" t="n">
        <v>54003.15</v>
      </c>
      <c r="U134" t="n">
        <v>0.36</v>
      </c>
      <c r="V134" t="n">
        <v>0.84</v>
      </c>
      <c r="W134" t="n">
        <v>0.35</v>
      </c>
      <c r="X134" t="n">
        <v>3.33</v>
      </c>
      <c r="Y134" t="n">
        <v>1</v>
      </c>
      <c r="Z134" t="n">
        <v>10</v>
      </c>
    </row>
    <row r="135">
      <c r="A135" t="n">
        <v>6</v>
      </c>
      <c r="B135" t="n">
        <v>150</v>
      </c>
      <c r="C135" t="inlineStr">
        <is>
          <t xml:space="preserve">CONCLUIDO	</t>
        </is>
      </c>
      <c r="D135" t="n">
        <v>3.4654</v>
      </c>
      <c r="E135" t="n">
        <v>28.86</v>
      </c>
      <c r="F135" t="n">
        <v>20.19</v>
      </c>
      <c r="G135" t="n">
        <v>11.88</v>
      </c>
      <c r="H135" t="n">
        <v>0.15</v>
      </c>
      <c r="I135" t="n">
        <v>102</v>
      </c>
      <c r="J135" t="n">
        <v>299.79</v>
      </c>
      <c r="K135" t="n">
        <v>61.82</v>
      </c>
      <c r="L135" t="n">
        <v>2.5</v>
      </c>
      <c r="M135" t="n">
        <v>100</v>
      </c>
      <c r="N135" t="n">
        <v>85.47</v>
      </c>
      <c r="O135" t="n">
        <v>37208.42</v>
      </c>
      <c r="P135" t="n">
        <v>348.99</v>
      </c>
      <c r="Q135" t="n">
        <v>2924.89</v>
      </c>
      <c r="R135" t="n">
        <v>155.69</v>
      </c>
      <c r="S135" t="n">
        <v>60.56</v>
      </c>
      <c r="T135" t="n">
        <v>47338.41</v>
      </c>
      <c r="U135" t="n">
        <v>0.39</v>
      </c>
      <c r="V135" t="n">
        <v>0.85</v>
      </c>
      <c r="W135" t="n">
        <v>0.33</v>
      </c>
      <c r="X135" t="n">
        <v>2.91</v>
      </c>
      <c r="Y135" t="n">
        <v>1</v>
      </c>
      <c r="Z135" t="n">
        <v>10</v>
      </c>
    </row>
    <row r="136">
      <c r="A136" t="n">
        <v>7</v>
      </c>
      <c r="B136" t="n">
        <v>150</v>
      </c>
      <c r="C136" t="inlineStr">
        <is>
          <t xml:space="preserve">CONCLUIDO	</t>
        </is>
      </c>
      <c r="D136" t="n">
        <v>3.5924</v>
      </c>
      <c r="E136" t="n">
        <v>27.84</v>
      </c>
      <c r="F136" t="n">
        <v>19.84</v>
      </c>
      <c r="G136" t="n">
        <v>13.23</v>
      </c>
      <c r="H136" t="n">
        <v>0.16</v>
      </c>
      <c r="I136" t="n">
        <v>90</v>
      </c>
      <c r="J136" t="n">
        <v>300.32</v>
      </c>
      <c r="K136" t="n">
        <v>61.82</v>
      </c>
      <c r="L136" t="n">
        <v>2.75</v>
      </c>
      <c r="M136" t="n">
        <v>88</v>
      </c>
      <c r="N136" t="n">
        <v>85.73999999999999</v>
      </c>
      <c r="O136" t="n">
        <v>37273.29</v>
      </c>
      <c r="P136" t="n">
        <v>340.48</v>
      </c>
      <c r="Q136" t="n">
        <v>2924.89</v>
      </c>
      <c r="R136" t="n">
        <v>144.04</v>
      </c>
      <c r="S136" t="n">
        <v>60.56</v>
      </c>
      <c r="T136" t="n">
        <v>41573.27</v>
      </c>
      <c r="U136" t="n">
        <v>0.42</v>
      </c>
      <c r="V136" t="n">
        <v>0.87</v>
      </c>
      <c r="W136" t="n">
        <v>0.31</v>
      </c>
      <c r="X136" t="n">
        <v>2.56</v>
      </c>
      <c r="Y136" t="n">
        <v>1</v>
      </c>
      <c r="Z136" t="n">
        <v>10</v>
      </c>
    </row>
    <row r="137">
      <c r="A137" t="n">
        <v>8</v>
      </c>
      <c r="B137" t="n">
        <v>150</v>
      </c>
      <c r="C137" t="inlineStr">
        <is>
          <t xml:space="preserve">CONCLUIDO	</t>
        </is>
      </c>
      <c r="D137" t="n">
        <v>3.6969</v>
      </c>
      <c r="E137" t="n">
        <v>27.05</v>
      </c>
      <c r="F137" t="n">
        <v>19.55</v>
      </c>
      <c r="G137" t="n">
        <v>14.48</v>
      </c>
      <c r="H137" t="n">
        <v>0.18</v>
      </c>
      <c r="I137" t="n">
        <v>81</v>
      </c>
      <c r="J137" t="n">
        <v>300.84</v>
      </c>
      <c r="K137" t="n">
        <v>61.82</v>
      </c>
      <c r="L137" t="n">
        <v>3</v>
      </c>
      <c r="M137" t="n">
        <v>79</v>
      </c>
      <c r="N137" t="n">
        <v>86.02</v>
      </c>
      <c r="O137" t="n">
        <v>37338.27</v>
      </c>
      <c r="P137" t="n">
        <v>333.35</v>
      </c>
      <c r="Q137" t="n">
        <v>2924.74</v>
      </c>
      <c r="R137" t="n">
        <v>134.63</v>
      </c>
      <c r="S137" t="n">
        <v>60.56</v>
      </c>
      <c r="T137" t="n">
        <v>36915.64</v>
      </c>
      <c r="U137" t="n">
        <v>0.45</v>
      </c>
      <c r="V137" t="n">
        <v>0.88</v>
      </c>
      <c r="W137" t="n">
        <v>0.29</v>
      </c>
      <c r="X137" t="n">
        <v>2.27</v>
      </c>
      <c r="Y137" t="n">
        <v>1</v>
      </c>
      <c r="Z137" t="n">
        <v>10</v>
      </c>
    </row>
    <row r="138">
      <c r="A138" t="n">
        <v>9</v>
      </c>
      <c r="B138" t="n">
        <v>150</v>
      </c>
      <c r="C138" t="inlineStr">
        <is>
          <t xml:space="preserve">CONCLUIDO	</t>
        </is>
      </c>
      <c r="D138" t="n">
        <v>3.7777</v>
      </c>
      <c r="E138" t="n">
        <v>26.47</v>
      </c>
      <c r="F138" t="n">
        <v>19.36</v>
      </c>
      <c r="G138" t="n">
        <v>15.7</v>
      </c>
      <c r="H138" t="n">
        <v>0.19</v>
      </c>
      <c r="I138" t="n">
        <v>74</v>
      </c>
      <c r="J138" t="n">
        <v>301.37</v>
      </c>
      <c r="K138" t="n">
        <v>61.82</v>
      </c>
      <c r="L138" t="n">
        <v>3.25</v>
      </c>
      <c r="M138" t="n">
        <v>72</v>
      </c>
      <c r="N138" t="n">
        <v>86.3</v>
      </c>
      <c r="O138" t="n">
        <v>37403.38</v>
      </c>
      <c r="P138" t="n">
        <v>328.17</v>
      </c>
      <c r="Q138" t="n">
        <v>2924.67</v>
      </c>
      <c r="R138" t="n">
        <v>128.3</v>
      </c>
      <c r="S138" t="n">
        <v>60.56</v>
      </c>
      <c r="T138" t="n">
        <v>33784.05</v>
      </c>
      <c r="U138" t="n">
        <v>0.47</v>
      </c>
      <c r="V138" t="n">
        <v>0.89</v>
      </c>
      <c r="W138" t="n">
        <v>0.29</v>
      </c>
      <c r="X138" t="n">
        <v>2.08</v>
      </c>
      <c r="Y138" t="n">
        <v>1</v>
      </c>
      <c r="Z138" t="n">
        <v>10</v>
      </c>
    </row>
    <row r="139">
      <c r="A139" t="n">
        <v>10</v>
      </c>
      <c r="B139" t="n">
        <v>150</v>
      </c>
      <c r="C139" t="inlineStr">
        <is>
          <t xml:space="preserve">CONCLUIDO	</t>
        </is>
      </c>
      <c r="D139" t="n">
        <v>3.867</v>
      </c>
      <c r="E139" t="n">
        <v>25.86</v>
      </c>
      <c r="F139" t="n">
        <v>19.14</v>
      </c>
      <c r="G139" t="n">
        <v>17.14</v>
      </c>
      <c r="H139" t="n">
        <v>0.21</v>
      </c>
      <c r="I139" t="n">
        <v>67</v>
      </c>
      <c r="J139" t="n">
        <v>301.9</v>
      </c>
      <c r="K139" t="n">
        <v>61.82</v>
      </c>
      <c r="L139" t="n">
        <v>3.5</v>
      </c>
      <c r="M139" t="n">
        <v>65</v>
      </c>
      <c r="N139" t="n">
        <v>86.58</v>
      </c>
      <c r="O139" t="n">
        <v>37468.6</v>
      </c>
      <c r="P139" t="n">
        <v>321.83</v>
      </c>
      <c r="Q139" t="n">
        <v>2924.68</v>
      </c>
      <c r="R139" t="n">
        <v>121.16</v>
      </c>
      <c r="S139" t="n">
        <v>60.56</v>
      </c>
      <c r="T139" t="n">
        <v>30250.06</v>
      </c>
      <c r="U139" t="n">
        <v>0.5</v>
      </c>
      <c r="V139" t="n">
        <v>0.9</v>
      </c>
      <c r="W139" t="n">
        <v>0.27</v>
      </c>
      <c r="X139" t="n">
        <v>1.86</v>
      </c>
      <c r="Y139" t="n">
        <v>1</v>
      </c>
      <c r="Z139" t="n">
        <v>10</v>
      </c>
    </row>
    <row r="140">
      <c r="A140" t="n">
        <v>11</v>
      </c>
      <c r="B140" t="n">
        <v>150</v>
      </c>
      <c r="C140" t="inlineStr">
        <is>
          <t xml:space="preserve">CONCLUIDO	</t>
        </is>
      </c>
      <c r="D140" t="n">
        <v>3.9347</v>
      </c>
      <c r="E140" t="n">
        <v>25.42</v>
      </c>
      <c r="F140" t="n">
        <v>18.97</v>
      </c>
      <c r="G140" t="n">
        <v>18.36</v>
      </c>
      <c r="H140" t="n">
        <v>0.22</v>
      </c>
      <c r="I140" t="n">
        <v>62</v>
      </c>
      <c r="J140" t="n">
        <v>302.43</v>
      </c>
      <c r="K140" t="n">
        <v>61.82</v>
      </c>
      <c r="L140" t="n">
        <v>3.75</v>
      </c>
      <c r="M140" t="n">
        <v>60</v>
      </c>
      <c r="N140" t="n">
        <v>86.86</v>
      </c>
      <c r="O140" t="n">
        <v>37533.94</v>
      </c>
      <c r="P140" t="n">
        <v>316.96</v>
      </c>
      <c r="Q140" t="n">
        <v>2924.63</v>
      </c>
      <c r="R140" t="n">
        <v>115.79</v>
      </c>
      <c r="S140" t="n">
        <v>60.56</v>
      </c>
      <c r="T140" t="n">
        <v>27589.14</v>
      </c>
      <c r="U140" t="n">
        <v>0.52</v>
      </c>
      <c r="V140" t="n">
        <v>0.91</v>
      </c>
      <c r="W140" t="n">
        <v>0.26</v>
      </c>
      <c r="X140" t="n">
        <v>1.7</v>
      </c>
      <c r="Y140" t="n">
        <v>1</v>
      </c>
      <c r="Z140" t="n">
        <v>10</v>
      </c>
    </row>
    <row r="141">
      <c r="A141" t="n">
        <v>12</v>
      </c>
      <c r="B141" t="n">
        <v>150</v>
      </c>
      <c r="C141" t="inlineStr">
        <is>
          <t xml:space="preserve">CONCLUIDO	</t>
        </is>
      </c>
      <c r="D141" t="n">
        <v>4.0069</v>
      </c>
      <c r="E141" t="n">
        <v>24.96</v>
      </c>
      <c r="F141" t="n">
        <v>18.79</v>
      </c>
      <c r="G141" t="n">
        <v>19.78</v>
      </c>
      <c r="H141" t="n">
        <v>0.24</v>
      </c>
      <c r="I141" t="n">
        <v>57</v>
      </c>
      <c r="J141" t="n">
        <v>302.96</v>
      </c>
      <c r="K141" t="n">
        <v>61.82</v>
      </c>
      <c r="L141" t="n">
        <v>4</v>
      </c>
      <c r="M141" t="n">
        <v>55</v>
      </c>
      <c r="N141" t="n">
        <v>87.14</v>
      </c>
      <c r="O141" t="n">
        <v>37599.4</v>
      </c>
      <c r="P141" t="n">
        <v>311.57</v>
      </c>
      <c r="Q141" t="n">
        <v>2924.48</v>
      </c>
      <c r="R141" t="n">
        <v>109.66</v>
      </c>
      <c r="S141" t="n">
        <v>60.56</v>
      </c>
      <c r="T141" t="n">
        <v>24551.94</v>
      </c>
      <c r="U141" t="n">
        <v>0.55</v>
      </c>
      <c r="V141" t="n">
        <v>0.92</v>
      </c>
      <c r="W141" t="n">
        <v>0.26</v>
      </c>
      <c r="X141" t="n">
        <v>1.52</v>
      </c>
      <c r="Y141" t="n">
        <v>1</v>
      </c>
      <c r="Z141" t="n">
        <v>10</v>
      </c>
    </row>
    <row r="142">
      <c r="A142" t="n">
        <v>13</v>
      </c>
      <c r="B142" t="n">
        <v>150</v>
      </c>
      <c r="C142" t="inlineStr">
        <is>
          <t xml:space="preserve">CONCLUIDO	</t>
        </is>
      </c>
      <c r="D142" t="n">
        <v>4.0871</v>
      </c>
      <c r="E142" t="n">
        <v>24.47</v>
      </c>
      <c r="F142" t="n">
        <v>18.53</v>
      </c>
      <c r="G142" t="n">
        <v>20.97</v>
      </c>
      <c r="H142" t="n">
        <v>0.25</v>
      </c>
      <c r="I142" t="n">
        <v>53</v>
      </c>
      <c r="J142" t="n">
        <v>303.49</v>
      </c>
      <c r="K142" t="n">
        <v>61.82</v>
      </c>
      <c r="L142" t="n">
        <v>4.25</v>
      </c>
      <c r="M142" t="n">
        <v>51</v>
      </c>
      <c r="N142" t="n">
        <v>87.42</v>
      </c>
      <c r="O142" t="n">
        <v>37664.98</v>
      </c>
      <c r="P142" t="n">
        <v>304.47</v>
      </c>
      <c r="Q142" t="n">
        <v>2924.62</v>
      </c>
      <c r="R142" t="n">
        <v>101.01</v>
      </c>
      <c r="S142" t="n">
        <v>60.56</v>
      </c>
      <c r="T142" t="n">
        <v>20244.59</v>
      </c>
      <c r="U142" t="n">
        <v>0.6</v>
      </c>
      <c r="V142" t="n">
        <v>0.93</v>
      </c>
      <c r="W142" t="n">
        <v>0.23</v>
      </c>
      <c r="X142" t="n">
        <v>1.25</v>
      </c>
      <c r="Y142" t="n">
        <v>1</v>
      </c>
      <c r="Z142" t="n">
        <v>10</v>
      </c>
    </row>
    <row r="143">
      <c r="A143" t="n">
        <v>14</v>
      </c>
      <c r="B143" t="n">
        <v>150</v>
      </c>
      <c r="C143" t="inlineStr">
        <is>
          <t xml:space="preserve">CONCLUIDO	</t>
        </is>
      </c>
      <c r="D143" t="n">
        <v>4.0252</v>
      </c>
      <c r="E143" t="n">
        <v>24.84</v>
      </c>
      <c r="F143" t="n">
        <v>19.01</v>
      </c>
      <c r="G143" t="n">
        <v>22.37</v>
      </c>
      <c r="H143" t="n">
        <v>0.26</v>
      </c>
      <c r="I143" t="n">
        <v>51</v>
      </c>
      <c r="J143" t="n">
        <v>304.03</v>
      </c>
      <c r="K143" t="n">
        <v>61.82</v>
      </c>
      <c r="L143" t="n">
        <v>4.5</v>
      </c>
      <c r="M143" t="n">
        <v>49</v>
      </c>
      <c r="N143" t="n">
        <v>87.7</v>
      </c>
      <c r="O143" t="n">
        <v>37730.68</v>
      </c>
      <c r="P143" t="n">
        <v>311.89</v>
      </c>
      <c r="Q143" t="n">
        <v>2924.51</v>
      </c>
      <c r="R143" t="n">
        <v>119.27</v>
      </c>
      <c r="S143" t="n">
        <v>60.56</v>
      </c>
      <c r="T143" t="n">
        <v>29384.36</v>
      </c>
      <c r="U143" t="n">
        <v>0.51</v>
      </c>
      <c r="V143" t="n">
        <v>0.9</v>
      </c>
      <c r="W143" t="n">
        <v>0.21</v>
      </c>
      <c r="X143" t="n">
        <v>1.74</v>
      </c>
      <c r="Y143" t="n">
        <v>1</v>
      </c>
      <c r="Z143" t="n">
        <v>10</v>
      </c>
    </row>
    <row r="144">
      <c r="A144" t="n">
        <v>15</v>
      </c>
      <c r="B144" t="n">
        <v>150</v>
      </c>
      <c r="C144" t="inlineStr">
        <is>
          <t xml:space="preserve">CONCLUIDO	</t>
        </is>
      </c>
      <c r="D144" t="n">
        <v>4.1208</v>
      </c>
      <c r="E144" t="n">
        <v>24.27</v>
      </c>
      <c r="F144" t="n">
        <v>18.66</v>
      </c>
      <c r="G144" t="n">
        <v>23.82</v>
      </c>
      <c r="H144" t="n">
        <v>0.28</v>
      </c>
      <c r="I144" t="n">
        <v>47</v>
      </c>
      <c r="J144" t="n">
        <v>304.56</v>
      </c>
      <c r="K144" t="n">
        <v>61.82</v>
      </c>
      <c r="L144" t="n">
        <v>4.75</v>
      </c>
      <c r="M144" t="n">
        <v>45</v>
      </c>
      <c r="N144" t="n">
        <v>87.98999999999999</v>
      </c>
      <c r="O144" t="n">
        <v>37796.51</v>
      </c>
      <c r="P144" t="n">
        <v>302.99</v>
      </c>
      <c r="Q144" t="n">
        <v>2924.52</v>
      </c>
      <c r="R144" t="n">
        <v>105.93</v>
      </c>
      <c r="S144" t="n">
        <v>60.56</v>
      </c>
      <c r="T144" t="n">
        <v>22736.24</v>
      </c>
      <c r="U144" t="n">
        <v>0.57</v>
      </c>
      <c r="V144" t="n">
        <v>0.92</v>
      </c>
      <c r="W144" t="n">
        <v>0.24</v>
      </c>
      <c r="X144" t="n">
        <v>1.38</v>
      </c>
      <c r="Y144" t="n">
        <v>1</v>
      </c>
      <c r="Z144" t="n">
        <v>10</v>
      </c>
    </row>
    <row r="145">
      <c r="A145" t="n">
        <v>16</v>
      </c>
      <c r="B145" t="n">
        <v>150</v>
      </c>
      <c r="C145" t="inlineStr">
        <is>
          <t xml:space="preserve">CONCLUIDO	</t>
        </is>
      </c>
      <c r="D145" t="n">
        <v>4.1691</v>
      </c>
      <c r="E145" t="n">
        <v>23.99</v>
      </c>
      <c r="F145" t="n">
        <v>18.54</v>
      </c>
      <c r="G145" t="n">
        <v>25.29</v>
      </c>
      <c r="H145" t="n">
        <v>0.29</v>
      </c>
      <c r="I145" t="n">
        <v>44</v>
      </c>
      <c r="J145" t="n">
        <v>305.09</v>
      </c>
      <c r="K145" t="n">
        <v>61.82</v>
      </c>
      <c r="L145" t="n">
        <v>5</v>
      </c>
      <c r="M145" t="n">
        <v>42</v>
      </c>
      <c r="N145" t="n">
        <v>88.27</v>
      </c>
      <c r="O145" t="n">
        <v>37862.45</v>
      </c>
      <c r="P145" t="n">
        <v>299.14</v>
      </c>
      <c r="Q145" t="n">
        <v>2924.5</v>
      </c>
      <c r="R145" t="n">
        <v>101.88</v>
      </c>
      <c r="S145" t="n">
        <v>60.56</v>
      </c>
      <c r="T145" t="n">
        <v>20725.33</v>
      </c>
      <c r="U145" t="n">
        <v>0.59</v>
      </c>
      <c r="V145" t="n">
        <v>0.93</v>
      </c>
      <c r="W145" t="n">
        <v>0.24</v>
      </c>
      <c r="X145" t="n">
        <v>1.27</v>
      </c>
      <c r="Y145" t="n">
        <v>1</v>
      </c>
      <c r="Z145" t="n">
        <v>10</v>
      </c>
    </row>
    <row r="146">
      <c r="A146" t="n">
        <v>17</v>
      </c>
      <c r="B146" t="n">
        <v>150</v>
      </c>
      <c r="C146" t="inlineStr">
        <is>
          <t xml:space="preserve">CONCLUIDO	</t>
        </is>
      </c>
      <c r="D146" t="n">
        <v>4.1988</v>
      </c>
      <c r="E146" t="n">
        <v>23.82</v>
      </c>
      <c r="F146" t="n">
        <v>18.49</v>
      </c>
      <c r="G146" t="n">
        <v>26.41</v>
      </c>
      <c r="H146" t="n">
        <v>0.31</v>
      </c>
      <c r="I146" t="n">
        <v>42</v>
      </c>
      <c r="J146" t="n">
        <v>305.63</v>
      </c>
      <c r="K146" t="n">
        <v>61.82</v>
      </c>
      <c r="L146" t="n">
        <v>5.25</v>
      </c>
      <c r="M146" t="n">
        <v>40</v>
      </c>
      <c r="N146" t="n">
        <v>88.56</v>
      </c>
      <c r="O146" t="n">
        <v>37928.52</v>
      </c>
      <c r="P146" t="n">
        <v>295.64</v>
      </c>
      <c r="Q146" t="n">
        <v>2924.51</v>
      </c>
      <c r="R146" t="n">
        <v>100.11</v>
      </c>
      <c r="S146" t="n">
        <v>60.56</v>
      </c>
      <c r="T146" t="n">
        <v>19849.51</v>
      </c>
      <c r="U146" t="n">
        <v>0.6</v>
      </c>
      <c r="V146" t="n">
        <v>0.93</v>
      </c>
      <c r="W146" t="n">
        <v>0.23</v>
      </c>
      <c r="X146" t="n">
        <v>1.21</v>
      </c>
      <c r="Y146" t="n">
        <v>1</v>
      </c>
      <c r="Z146" t="n">
        <v>10</v>
      </c>
    </row>
    <row r="147">
      <c r="A147" t="n">
        <v>18</v>
      </c>
      <c r="B147" t="n">
        <v>150</v>
      </c>
      <c r="C147" t="inlineStr">
        <is>
          <t xml:space="preserve">CONCLUIDO	</t>
        </is>
      </c>
      <c r="D147" t="n">
        <v>4.2478</v>
      </c>
      <c r="E147" t="n">
        <v>23.54</v>
      </c>
      <c r="F147" t="n">
        <v>18.38</v>
      </c>
      <c r="G147" t="n">
        <v>28.27</v>
      </c>
      <c r="H147" t="n">
        <v>0.32</v>
      </c>
      <c r="I147" t="n">
        <v>39</v>
      </c>
      <c r="J147" t="n">
        <v>306.17</v>
      </c>
      <c r="K147" t="n">
        <v>61.82</v>
      </c>
      <c r="L147" t="n">
        <v>5.5</v>
      </c>
      <c r="M147" t="n">
        <v>37</v>
      </c>
      <c r="N147" t="n">
        <v>88.84</v>
      </c>
      <c r="O147" t="n">
        <v>37994.72</v>
      </c>
      <c r="P147" t="n">
        <v>291.24</v>
      </c>
      <c r="Q147" t="n">
        <v>2924.55</v>
      </c>
      <c r="R147" t="n">
        <v>96.61</v>
      </c>
      <c r="S147" t="n">
        <v>60.56</v>
      </c>
      <c r="T147" t="n">
        <v>18115.98</v>
      </c>
      <c r="U147" t="n">
        <v>0.63</v>
      </c>
      <c r="V147" t="n">
        <v>0.9399999999999999</v>
      </c>
      <c r="W147" t="n">
        <v>0.23</v>
      </c>
      <c r="X147" t="n">
        <v>1.1</v>
      </c>
      <c r="Y147" t="n">
        <v>1</v>
      </c>
      <c r="Z147" t="n">
        <v>10</v>
      </c>
    </row>
    <row r="148">
      <c r="A148" t="n">
        <v>19</v>
      </c>
      <c r="B148" t="n">
        <v>150</v>
      </c>
      <c r="C148" t="inlineStr">
        <is>
          <t xml:space="preserve">CONCLUIDO	</t>
        </is>
      </c>
      <c r="D148" t="n">
        <v>4.2808</v>
      </c>
      <c r="E148" t="n">
        <v>23.36</v>
      </c>
      <c r="F148" t="n">
        <v>18.31</v>
      </c>
      <c r="G148" t="n">
        <v>29.69</v>
      </c>
      <c r="H148" t="n">
        <v>0.33</v>
      </c>
      <c r="I148" t="n">
        <v>37</v>
      </c>
      <c r="J148" t="n">
        <v>306.7</v>
      </c>
      <c r="K148" t="n">
        <v>61.82</v>
      </c>
      <c r="L148" t="n">
        <v>5.75</v>
      </c>
      <c r="M148" t="n">
        <v>35</v>
      </c>
      <c r="N148" t="n">
        <v>89.13</v>
      </c>
      <c r="O148" t="n">
        <v>38061.04</v>
      </c>
      <c r="P148" t="n">
        <v>288.04</v>
      </c>
      <c r="Q148" t="n">
        <v>2924.52</v>
      </c>
      <c r="R148" t="n">
        <v>94.31999999999999</v>
      </c>
      <c r="S148" t="n">
        <v>60.56</v>
      </c>
      <c r="T148" t="n">
        <v>16981.27</v>
      </c>
      <c r="U148" t="n">
        <v>0.64</v>
      </c>
      <c r="V148" t="n">
        <v>0.9399999999999999</v>
      </c>
      <c r="W148" t="n">
        <v>0.22</v>
      </c>
      <c r="X148" t="n">
        <v>1.03</v>
      </c>
      <c r="Y148" t="n">
        <v>1</v>
      </c>
      <c r="Z148" t="n">
        <v>10</v>
      </c>
    </row>
    <row r="149">
      <c r="A149" t="n">
        <v>20</v>
      </c>
      <c r="B149" t="n">
        <v>150</v>
      </c>
      <c r="C149" t="inlineStr">
        <is>
          <t xml:space="preserve">CONCLUIDO	</t>
        </is>
      </c>
      <c r="D149" t="n">
        <v>4.3092</v>
      </c>
      <c r="E149" t="n">
        <v>23.21</v>
      </c>
      <c r="F149" t="n">
        <v>18.26</v>
      </c>
      <c r="G149" t="n">
        <v>31.31</v>
      </c>
      <c r="H149" t="n">
        <v>0.35</v>
      </c>
      <c r="I149" t="n">
        <v>35</v>
      </c>
      <c r="J149" t="n">
        <v>307.24</v>
      </c>
      <c r="K149" t="n">
        <v>61.82</v>
      </c>
      <c r="L149" t="n">
        <v>6</v>
      </c>
      <c r="M149" t="n">
        <v>33</v>
      </c>
      <c r="N149" t="n">
        <v>89.42</v>
      </c>
      <c r="O149" t="n">
        <v>38127.48</v>
      </c>
      <c r="P149" t="n">
        <v>284.79</v>
      </c>
      <c r="Q149" t="n">
        <v>2924.37</v>
      </c>
      <c r="R149" t="n">
        <v>92.77</v>
      </c>
      <c r="S149" t="n">
        <v>60.56</v>
      </c>
      <c r="T149" t="n">
        <v>16217.06</v>
      </c>
      <c r="U149" t="n">
        <v>0.65</v>
      </c>
      <c r="V149" t="n">
        <v>0.9399999999999999</v>
      </c>
      <c r="W149" t="n">
        <v>0.22</v>
      </c>
      <c r="X149" t="n">
        <v>0.99</v>
      </c>
      <c r="Y149" t="n">
        <v>1</v>
      </c>
      <c r="Z149" t="n">
        <v>10</v>
      </c>
    </row>
    <row r="150">
      <c r="A150" t="n">
        <v>21</v>
      </c>
      <c r="B150" t="n">
        <v>150</v>
      </c>
      <c r="C150" t="inlineStr">
        <is>
          <t xml:space="preserve">CONCLUIDO	</t>
        </is>
      </c>
      <c r="D150" t="n">
        <v>4.3264</v>
      </c>
      <c r="E150" t="n">
        <v>23.11</v>
      </c>
      <c r="F150" t="n">
        <v>18.23</v>
      </c>
      <c r="G150" t="n">
        <v>32.17</v>
      </c>
      <c r="H150" t="n">
        <v>0.36</v>
      </c>
      <c r="I150" t="n">
        <v>34</v>
      </c>
      <c r="J150" t="n">
        <v>307.78</v>
      </c>
      <c r="K150" t="n">
        <v>61.82</v>
      </c>
      <c r="L150" t="n">
        <v>6.25</v>
      </c>
      <c r="M150" t="n">
        <v>32</v>
      </c>
      <c r="N150" t="n">
        <v>89.70999999999999</v>
      </c>
      <c r="O150" t="n">
        <v>38194.05</v>
      </c>
      <c r="P150" t="n">
        <v>281.64</v>
      </c>
      <c r="Q150" t="n">
        <v>2924.55</v>
      </c>
      <c r="R150" t="n">
        <v>91.63</v>
      </c>
      <c r="S150" t="n">
        <v>60.56</v>
      </c>
      <c r="T150" t="n">
        <v>15649.85</v>
      </c>
      <c r="U150" t="n">
        <v>0.66</v>
      </c>
      <c r="V150" t="n">
        <v>0.9399999999999999</v>
      </c>
      <c r="W150" t="n">
        <v>0.22</v>
      </c>
      <c r="X150" t="n">
        <v>0.95</v>
      </c>
      <c r="Y150" t="n">
        <v>1</v>
      </c>
      <c r="Z150" t="n">
        <v>10</v>
      </c>
    </row>
    <row r="151">
      <c r="A151" t="n">
        <v>22</v>
      </c>
      <c r="B151" t="n">
        <v>150</v>
      </c>
      <c r="C151" t="inlineStr">
        <is>
          <t xml:space="preserve">CONCLUIDO	</t>
        </is>
      </c>
      <c r="D151" t="n">
        <v>4.3627</v>
      </c>
      <c r="E151" t="n">
        <v>22.92</v>
      </c>
      <c r="F151" t="n">
        <v>18.15</v>
      </c>
      <c r="G151" t="n">
        <v>34.02</v>
      </c>
      <c r="H151" t="n">
        <v>0.38</v>
      </c>
      <c r="I151" t="n">
        <v>32</v>
      </c>
      <c r="J151" t="n">
        <v>308.32</v>
      </c>
      <c r="K151" t="n">
        <v>61.82</v>
      </c>
      <c r="L151" t="n">
        <v>6.5</v>
      </c>
      <c r="M151" t="n">
        <v>30</v>
      </c>
      <c r="N151" t="n">
        <v>90</v>
      </c>
      <c r="O151" t="n">
        <v>38260.74</v>
      </c>
      <c r="P151" t="n">
        <v>278.26</v>
      </c>
      <c r="Q151" t="n">
        <v>2924.48</v>
      </c>
      <c r="R151" t="n">
        <v>89.01000000000001</v>
      </c>
      <c r="S151" t="n">
        <v>60.56</v>
      </c>
      <c r="T151" t="n">
        <v>14350.19</v>
      </c>
      <c r="U151" t="n">
        <v>0.68</v>
      </c>
      <c r="V151" t="n">
        <v>0.95</v>
      </c>
      <c r="W151" t="n">
        <v>0.21</v>
      </c>
      <c r="X151" t="n">
        <v>0.87</v>
      </c>
      <c r="Y151" t="n">
        <v>1</v>
      </c>
      <c r="Z151" t="n">
        <v>10</v>
      </c>
    </row>
    <row r="152">
      <c r="A152" t="n">
        <v>23</v>
      </c>
      <c r="B152" t="n">
        <v>150</v>
      </c>
      <c r="C152" t="inlineStr">
        <is>
          <t xml:space="preserve">CONCLUIDO	</t>
        </is>
      </c>
      <c r="D152" t="n">
        <v>4.3781</v>
      </c>
      <c r="E152" t="n">
        <v>22.84</v>
      </c>
      <c r="F152" t="n">
        <v>18.12</v>
      </c>
      <c r="G152" t="n">
        <v>35.07</v>
      </c>
      <c r="H152" t="n">
        <v>0.39</v>
      </c>
      <c r="I152" t="n">
        <v>31</v>
      </c>
      <c r="J152" t="n">
        <v>308.86</v>
      </c>
      <c r="K152" t="n">
        <v>61.82</v>
      </c>
      <c r="L152" t="n">
        <v>6.75</v>
      </c>
      <c r="M152" t="n">
        <v>29</v>
      </c>
      <c r="N152" t="n">
        <v>90.29000000000001</v>
      </c>
      <c r="O152" t="n">
        <v>38327.57</v>
      </c>
      <c r="P152" t="n">
        <v>274.46</v>
      </c>
      <c r="Q152" t="n">
        <v>2924.4</v>
      </c>
      <c r="R152" t="n">
        <v>88.11</v>
      </c>
      <c r="S152" t="n">
        <v>60.56</v>
      </c>
      <c r="T152" t="n">
        <v>13904.5</v>
      </c>
      <c r="U152" t="n">
        <v>0.6899999999999999</v>
      </c>
      <c r="V152" t="n">
        <v>0.95</v>
      </c>
      <c r="W152" t="n">
        <v>0.21</v>
      </c>
      <c r="X152" t="n">
        <v>0.84</v>
      </c>
      <c r="Y152" t="n">
        <v>1</v>
      </c>
      <c r="Z152" t="n">
        <v>10</v>
      </c>
    </row>
    <row r="153">
      <c r="A153" t="n">
        <v>24</v>
      </c>
      <c r="B153" t="n">
        <v>150</v>
      </c>
      <c r="C153" t="inlineStr">
        <is>
          <t xml:space="preserve">CONCLUIDO	</t>
        </is>
      </c>
      <c r="D153" t="n">
        <v>4.4135</v>
      </c>
      <c r="E153" t="n">
        <v>22.66</v>
      </c>
      <c r="F153" t="n">
        <v>18.05</v>
      </c>
      <c r="G153" t="n">
        <v>37.34</v>
      </c>
      <c r="H153" t="n">
        <v>0.4</v>
      </c>
      <c r="I153" t="n">
        <v>29</v>
      </c>
      <c r="J153" t="n">
        <v>309.41</v>
      </c>
      <c r="K153" t="n">
        <v>61.82</v>
      </c>
      <c r="L153" t="n">
        <v>7</v>
      </c>
      <c r="M153" t="n">
        <v>27</v>
      </c>
      <c r="N153" t="n">
        <v>90.59</v>
      </c>
      <c r="O153" t="n">
        <v>38394.52</v>
      </c>
      <c r="P153" t="n">
        <v>271.25</v>
      </c>
      <c r="Q153" t="n">
        <v>2924.39</v>
      </c>
      <c r="R153" t="n">
        <v>85.73</v>
      </c>
      <c r="S153" t="n">
        <v>60.56</v>
      </c>
      <c r="T153" t="n">
        <v>12723.47</v>
      </c>
      <c r="U153" t="n">
        <v>0.71</v>
      </c>
      <c r="V153" t="n">
        <v>0.95</v>
      </c>
      <c r="W153" t="n">
        <v>0.21</v>
      </c>
      <c r="X153" t="n">
        <v>0.77</v>
      </c>
      <c r="Y153" t="n">
        <v>1</v>
      </c>
      <c r="Z153" t="n">
        <v>10</v>
      </c>
    </row>
    <row r="154">
      <c r="A154" t="n">
        <v>25</v>
      </c>
      <c r="B154" t="n">
        <v>150</v>
      </c>
      <c r="C154" t="inlineStr">
        <is>
          <t xml:space="preserve">CONCLUIDO	</t>
        </is>
      </c>
      <c r="D154" t="n">
        <v>4.435</v>
      </c>
      <c r="E154" t="n">
        <v>22.55</v>
      </c>
      <c r="F154" t="n">
        <v>18</v>
      </c>
      <c r="G154" t="n">
        <v>38.56</v>
      </c>
      <c r="H154" t="n">
        <v>0.42</v>
      </c>
      <c r="I154" t="n">
        <v>28</v>
      </c>
      <c r="J154" t="n">
        <v>309.95</v>
      </c>
      <c r="K154" t="n">
        <v>61.82</v>
      </c>
      <c r="L154" t="n">
        <v>7.25</v>
      </c>
      <c r="M154" t="n">
        <v>26</v>
      </c>
      <c r="N154" t="n">
        <v>90.88</v>
      </c>
      <c r="O154" t="n">
        <v>38461.6</v>
      </c>
      <c r="P154" t="n">
        <v>268.21</v>
      </c>
      <c r="Q154" t="n">
        <v>2924.77</v>
      </c>
      <c r="R154" t="n">
        <v>83.66</v>
      </c>
      <c r="S154" t="n">
        <v>60.56</v>
      </c>
      <c r="T154" t="n">
        <v>11694.83</v>
      </c>
      <c r="U154" t="n">
        <v>0.72</v>
      </c>
      <c r="V154" t="n">
        <v>0.96</v>
      </c>
      <c r="W154" t="n">
        <v>0.21</v>
      </c>
      <c r="X154" t="n">
        <v>0.72</v>
      </c>
      <c r="Y154" t="n">
        <v>1</v>
      </c>
      <c r="Z154" t="n">
        <v>10</v>
      </c>
    </row>
    <row r="155">
      <c r="A155" t="n">
        <v>26</v>
      </c>
      <c r="B155" t="n">
        <v>150</v>
      </c>
      <c r="C155" t="inlineStr">
        <is>
          <t xml:space="preserve">CONCLUIDO	</t>
        </is>
      </c>
      <c r="D155" t="n">
        <v>4.478</v>
      </c>
      <c r="E155" t="n">
        <v>22.33</v>
      </c>
      <c r="F155" t="n">
        <v>17.89</v>
      </c>
      <c r="G155" t="n">
        <v>41.28</v>
      </c>
      <c r="H155" t="n">
        <v>0.43</v>
      </c>
      <c r="I155" t="n">
        <v>26</v>
      </c>
      <c r="J155" t="n">
        <v>310.5</v>
      </c>
      <c r="K155" t="n">
        <v>61.82</v>
      </c>
      <c r="L155" t="n">
        <v>7.5</v>
      </c>
      <c r="M155" t="n">
        <v>24</v>
      </c>
      <c r="N155" t="n">
        <v>91.18000000000001</v>
      </c>
      <c r="O155" t="n">
        <v>38528.81</v>
      </c>
      <c r="P155" t="n">
        <v>261.96</v>
      </c>
      <c r="Q155" t="n">
        <v>2924.4</v>
      </c>
      <c r="R155" t="n">
        <v>80.81999999999999</v>
      </c>
      <c r="S155" t="n">
        <v>60.56</v>
      </c>
      <c r="T155" t="n">
        <v>10284.87</v>
      </c>
      <c r="U155" t="n">
        <v>0.75</v>
      </c>
      <c r="V155" t="n">
        <v>0.96</v>
      </c>
      <c r="W155" t="n">
        <v>0.19</v>
      </c>
      <c r="X155" t="n">
        <v>0.61</v>
      </c>
      <c r="Y155" t="n">
        <v>1</v>
      </c>
      <c r="Z155" t="n">
        <v>10</v>
      </c>
    </row>
    <row r="156">
      <c r="A156" t="n">
        <v>27</v>
      </c>
      <c r="B156" t="n">
        <v>150</v>
      </c>
      <c r="C156" t="inlineStr">
        <is>
          <t xml:space="preserve">CONCLUIDO	</t>
        </is>
      </c>
      <c r="D156" t="n">
        <v>4.4429</v>
      </c>
      <c r="E156" t="n">
        <v>22.51</v>
      </c>
      <c r="F156" t="n">
        <v>18.07</v>
      </c>
      <c r="G156" t="n">
        <v>41.69</v>
      </c>
      <c r="H156" t="n">
        <v>0.44</v>
      </c>
      <c r="I156" t="n">
        <v>26</v>
      </c>
      <c r="J156" t="n">
        <v>311.04</v>
      </c>
      <c r="K156" t="n">
        <v>61.82</v>
      </c>
      <c r="L156" t="n">
        <v>7.75</v>
      </c>
      <c r="M156" t="n">
        <v>24</v>
      </c>
      <c r="N156" t="n">
        <v>91.47</v>
      </c>
      <c r="O156" t="n">
        <v>38596.15</v>
      </c>
      <c r="P156" t="n">
        <v>264.1</v>
      </c>
      <c r="Q156" t="n">
        <v>2924.61</v>
      </c>
      <c r="R156" t="n">
        <v>86.75</v>
      </c>
      <c r="S156" t="n">
        <v>60.56</v>
      </c>
      <c r="T156" t="n">
        <v>13248.75</v>
      </c>
      <c r="U156" t="n">
        <v>0.7</v>
      </c>
      <c r="V156" t="n">
        <v>0.95</v>
      </c>
      <c r="W156" t="n">
        <v>0.2</v>
      </c>
      <c r="X156" t="n">
        <v>0.79</v>
      </c>
      <c r="Y156" t="n">
        <v>1</v>
      </c>
      <c r="Z156" t="n">
        <v>10</v>
      </c>
    </row>
    <row r="157">
      <c r="A157" t="n">
        <v>28</v>
      </c>
      <c r="B157" t="n">
        <v>150</v>
      </c>
      <c r="C157" t="inlineStr">
        <is>
          <t xml:space="preserve">CONCLUIDO	</t>
        </is>
      </c>
      <c r="D157" t="n">
        <v>4.4678</v>
      </c>
      <c r="E157" t="n">
        <v>22.38</v>
      </c>
      <c r="F157" t="n">
        <v>18</v>
      </c>
      <c r="G157" t="n">
        <v>43.19</v>
      </c>
      <c r="H157" t="n">
        <v>0.46</v>
      </c>
      <c r="I157" t="n">
        <v>25</v>
      </c>
      <c r="J157" t="n">
        <v>311.59</v>
      </c>
      <c r="K157" t="n">
        <v>61.82</v>
      </c>
      <c r="L157" t="n">
        <v>8</v>
      </c>
      <c r="M157" t="n">
        <v>23</v>
      </c>
      <c r="N157" t="n">
        <v>91.77</v>
      </c>
      <c r="O157" t="n">
        <v>38663.62</v>
      </c>
      <c r="P157" t="n">
        <v>259.22</v>
      </c>
      <c r="Q157" t="n">
        <v>2924.35</v>
      </c>
      <c r="R157" t="n">
        <v>84.12</v>
      </c>
      <c r="S157" t="n">
        <v>60.56</v>
      </c>
      <c r="T157" t="n">
        <v>11939.59</v>
      </c>
      <c r="U157" t="n">
        <v>0.72</v>
      </c>
      <c r="V157" t="n">
        <v>0.96</v>
      </c>
      <c r="W157" t="n">
        <v>0.21</v>
      </c>
      <c r="X157" t="n">
        <v>0.72</v>
      </c>
      <c r="Y157" t="n">
        <v>1</v>
      </c>
      <c r="Z157" t="n">
        <v>10</v>
      </c>
    </row>
    <row r="158">
      <c r="A158" t="n">
        <v>29</v>
      </c>
      <c r="B158" t="n">
        <v>150</v>
      </c>
      <c r="C158" t="inlineStr">
        <is>
          <t xml:space="preserve">CONCLUIDO	</t>
        </is>
      </c>
      <c r="D158" t="n">
        <v>4.4903</v>
      </c>
      <c r="E158" t="n">
        <v>22.27</v>
      </c>
      <c r="F158" t="n">
        <v>17.94</v>
      </c>
      <c r="G158" t="n">
        <v>44.85</v>
      </c>
      <c r="H158" t="n">
        <v>0.47</v>
      </c>
      <c r="I158" t="n">
        <v>24</v>
      </c>
      <c r="J158" t="n">
        <v>312.14</v>
      </c>
      <c r="K158" t="n">
        <v>61.82</v>
      </c>
      <c r="L158" t="n">
        <v>8.25</v>
      </c>
      <c r="M158" t="n">
        <v>22</v>
      </c>
      <c r="N158" t="n">
        <v>92.06999999999999</v>
      </c>
      <c r="O158" t="n">
        <v>38731.35</v>
      </c>
      <c r="P158" t="n">
        <v>255.44</v>
      </c>
      <c r="Q158" t="n">
        <v>2924.35</v>
      </c>
      <c r="R158" t="n">
        <v>82.23</v>
      </c>
      <c r="S158" t="n">
        <v>60.56</v>
      </c>
      <c r="T158" t="n">
        <v>11000.18</v>
      </c>
      <c r="U158" t="n">
        <v>0.74</v>
      </c>
      <c r="V158" t="n">
        <v>0.96</v>
      </c>
      <c r="W158" t="n">
        <v>0.2</v>
      </c>
      <c r="X158" t="n">
        <v>0.66</v>
      </c>
      <c r="Y158" t="n">
        <v>1</v>
      </c>
      <c r="Z158" t="n">
        <v>10</v>
      </c>
    </row>
    <row r="159">
      <c r="A159" t="n">
        <v>30</v>
      </c>
      <c r="B159" t="n">
        <v>150</v>
      </c>
      <c r="C159" t="inlineStr">
        <is>
          <t xml:space="preserve">CONCLUIDO	</t>
        </is>
      </c>
      <c r="D159" t="n">
        <v>4.5044</v>
      </c>
      <c r="E159" t="n">
        <v>22.2</v>
      </c>
      <c r="F159" t="n">
        <v>17.93</v>
      </c>
      <c r="G159" t="n">
        <v>46.76</v>
      </c>
      <c r="H159" t="n">
        <v>0.48</v>
      </c>
      <c r="I159" t="n">
        <v>23</v>
      </c>
      <c r="J159" t="n">
        <v>312.69</v>
      </c>
      <c r="K159" t="n">
        <v>61.82</v>
      </c>
      <c r="L159" t="n">
        <v>8.5</v>
      </c>
      <c r="M159" t="n">
        <v>20</v>
      </c>
      <c r="N159" t="n">
        <v>92.37</v>
      </c>
      <c r="O159" t="n">
        <v>38799.09</v>
      </c>
      <c r="P159" t="n">
        <v>252.44</v>
      </c>
      <c r="Q159" t="n">
        <v>2924.42</v>
      </c>
      <c r="R159" t="n">
        <v>81.64</v>
      </c>
      <c r="S159" t="n">
        <v>60.56</v>
      </c>
      <c r="T159" t="n">
        <v>10711.04</v>
      </c>
      <c r="U159" t="n">
        <v>0.74</v>
      </c>
      <c r="V159" t="n">
        <v>0.96</v>
      </c>
      <c r="W159" t="n">
        <v>0.2</v>
      </c>
      <c r="X159" t="n">
        <v>0.65</v>
      </c>
      <c r="Y159" t="n">
        <v>1</v>
      </c>
      <c r="Z159" t="n">
        <v>10</v>
      </c>
    </row>
    <row r="160">
      <c r="A160" t="n">
        <v>31</v>
      </c>
      <c r="B160" t="n">
        <v>150</v>
      </c>
      <c r="C160" t="inlineStr">
        <is>
          <t xml:space="preserve">CONCLUIDO	</t>
        </is>
      </c>
      <c r="D160" t="n">
        <v>4.5231</v>
      </c>
      <c r="E160" t="n">
        <v>22.11</v>
      </c>
      <c r="F160" t="n">
        <v>17.89</v>
      </c>
      <c r="G160" t="n">
        <v>48.79</v>
      </c>
      <c r="H160" t="n">
        <v>0.5</v>
      </c>
      <c r="I160" t="n">
        <v>22</v>
      </c>
      <c r="J160" t="n">
        <v>313.24</v>
      </c>
      <c r="K160" t="n">
        <v>61.82</v>
      </c>
      <c r="L160" t="n">
        <v>8.75</v>
      </c>
      <c r="M160" t="n">
        <v>14</v>
      </c>
      <c r="N160" t="n">
        <v>92.67</v>
      </c>
      <c r="O160" t="n">
        <v>38866.96</v>
      </c>
      <c r="P160" t="n">
        <v>249.52</v>
      </c>
      <c r="Q160" t="n">
        <v>2924.56</v>
      </c>
      <c r="R160" t="n">
        <v>80.34</v>
      </c>
      <c r="S160" t="n">
        <v>60.56</v>
      </c>
      <c r="T160" t="n">
        <v>10065.13</v>
      </c>
      <c r="U160" t="n">
        <v>0.75</v>
      </c>
      <c r="V160" t="n">
        <v>0.96</v>
      </c>
      <c r="W160" t="n">
        <v>0.21</v>
      </c>
      <c r="X160" t="n">
        <v>0.61</v>
      </c>
      <c r="Y160" t="n">
        <v>1</v>
      </c>
      <c r="Z160" t="n">
        <v>10</v>
      </c>
    </row>
    <row r="161">
      <c r="A161" t="n">
        <v>32</v>
      </c>
      <c r="B161" t="n">
        <v>150</v>
      </c>
      <c r="C161" t="inlineStr">
        <is>
          <t xml:space="preserve">CONCLUIDO	</t>
        </is>
      </c>
      <c r="D161" t="n">
        <v>4.5395</v>
      </c>
      <c r="E161" t="n">
        <v>22.03</v>
      </c>
      <c r="F161" t="n">
        <v>17.86</v>
      </c>
      <c r="G161" t="n">
        <v>51.04</v>
      </c>
      <c r="H161" t="n">
        <v>0.51</v>
      </c>
      <c r="I161" t="n">
        <v>21</v>
      </c>
      <c r="J161" t="n">
        <v>313.79</v>
      </c>
      <c r="K161" t="n">
        <v>61.82</v>
      </c>
      <c r="L161" t="n">
        <v>9</v>
      </c>
      <c r="M161" t="n">
        <v>6</v>
      </c>
      <c r="N161" t="n">
        <v>92.97</v>
      </c>
      <c r="O161" t="n">
        <v>38934.97</v>
      </c>
      <c r="P161" t="n">
        <v>247.14</v>
      </c>
      <c r="Q161" t="n">
        <v>2924.57</v>
      </c>
      <c r="R161" t="n">
        <v>79.09</v>
      </c>
      <c r="S161" t="n">
        <v>60.56</v>
      </c>
      <c r="T161" t="n">
        <v>9446.91</v>
      </c>
      <c r="U161" t="n">
        <v>0.77</v>
      </c>
      <c r="V161" t="n">
        <v>0.96</v>
      </c>
      <c r="W161" t="n">
        <v>0.22</v>
      </c>
      <c r="X161" t="n">
        <v>0.59</v>
      </c>
      <c r="Y161" t="n">
        <v>1</v>
      </c>
      <c r="Z161" t="n">
        <v>10</v>
      </c>
    </row>
    <row r="162">
      <c r="A162" t="n">
        <v>33</v>
      </c>
      <c r="B162" t="n">
        <v>150</v>
      </c>
      <c r="C162" t="inlineStr">
        <is>
          <t xml:space="preserve">CONCLUIDO	</t>
        </is>
      </c>
      <c r="D162" t="n">
        <v>4.5374</v>
      </c>
      <c r="E162" t="n">
        <v>22.04</v>
      </c>
      <c r="F162" t="n">
        <v>17.88</v>
      </c>
      <c r="G162" t="n">
        <v>51.07</v>
      </c>
      <c r="H162" t="n">
        <v>0.52</v>
      </c>
      <c r="I162" t="n">
        <v>21</v>
      </c>
      <c r="J162" t="n">
        <v>314.34</v>
      </c>
      <c r="K162" t="n">
        <v>61.82</v>
      </c>
      <c r="L162" t="n">
        <v>9.25</v>
      </c>
      <c r="M162" t="n">
        <v>4</v>
      </c>
      <c r="N162" t="n">
        <v>93.27</v>
      </c>
      <c r="O162" t="n">
        <v>39003.11</v>
      </c>
      <c r="P162" t="n">
        <v>247.11</v>
      </c>
      <c r="Q162" t="n">
        <v>2924.47</v>
      </c>
      <c r="R162" t="n">
        <v>79.51000000000001</v>
      </c>
      <c r="S162" t="n">
        <v>60.56</v>
      </c>
      <c r="T162" t="n">
        <v>9653.799999999999</v>
      </c>
      <c r="U162" t="n">
        <v>0.76</v>
      </c>
      <c r="V162" t="n">
        <v>0.96</v>
      </c>
      <c r="W162" t="n">
        <v>0.22</v>
      </c>
      <c r="X162" t="n">
        <v>0.6</v>
      </c>
      <c r="Y162" t="n">
        <v>1</v>
      </c>
      <c r="Z162" t="n">
        <v>10</v>
      </c>
    </row>
    <row r="163">
      <c r="A163" t="n">
        <v>34</v>
      </c>
      <c r="B163" t="n">
        <v>150</v>
      </c>
      <c r="C163" t="inlineStr">
        <is>
          <t xml:space="preserve">CONCLUIDO	</t>
        </is>
      </c>
      <c r="D163" t="n">
        <v>4.5353</v>
      </c>
      <c r="E163" t="n">
        <v>22.05</v>
      </c>
      <c r="F163" t="n">
        <v>17.89</v>
      </c>
      <c r="G163" t="n">
        <v>51.1</v>
      </c>
      <c r="H163" t="n">
        <v>0.54</v>
      </c>
      <c r="I163" t="n">
        <v>21</v>
      </c>
      <c r="J163" t="n">
        <v>314.9</v>
      </c>
      <c r="K163" t="n">
        <v>61.82</v>
      </c>
      <c r="L163" t="n">
        <v>9.5</v>
      </c>
      <c r="M163" t="n">
        <v>1</v>
      </c>
      <c r="N163" t="n">
        <v>93.56999999999999</v>
      </c>
      <c r="O163" t="n">
        <v>39071.38</v>
      </c>
      <c r="P163" t="n">
        <v>247.77</v>
      </c>
      <c r="Q163" t="n">
        <v>2924.53</v>
      </c>
      <c r="R163" t="n">
        <v>79.79000000000001</v>
      </c>
      <c r="S163" t="n">
        <v>60.56</v>
      </c>
      <c r="T163" t="n">
        <v>9796.73</v>
      </c>
      <c r="U163" t="n">
        <v>0.76</v>
      </c>
      <c r="V163" t="n">
        <v>0.96</v>
      </c>
      <c r="W163" t="n">
        <v>0.22</v>
      </c>
      <c r="X163" t="n">
        <v>0.61</v>
      </c>
      <c r="Y163" t="n">
        <v>1</v>
      </c>
      <c r="Z163" t="n">
        <v>10</v>
      </c>
    </row>
    <row r="164">
      <c r="A164" t="n">
        <v>35</v>
      </c>
      <c r="B164" t="n">
        <v>150</v>
      </c>
      <c r="C164" t="inlineStr">
        <is>
          <t xml:space="preserve">CONCLUIDO	</t>
        </is>
      </c>
      <c r="D164" t="n">
        <v>4.533</v>
      </c>
      <c r="E164" t="n">
        <v>22.06</v>
      </c>
      <c r="F164" t="n">
        <v>17.9</v>
      </c>
      <c r="G164" t="n">
        <v>51.13</v>
      </c>
      <c r="H164" t="n">
        <v>0.55</v>
      </c>
      <c r="I164" t="n">
        <v>21</v>
      </c>
      <c r="J164" t="n">
        <v>315.45</v>
      </c>
      <c r="K164" t="n">
        <v>61.82</v>
      </c>
      <c r="L164" t="n">
        <v>9.75</v>
      </c>
      <c r="M164" t="n">
        <v>0</v>
      </c>
      <c r="N164" t="n">
        <v>93.88</v>
      </c>
      <c r="O164" t="n">
        <v>39139.8</v>
      </c>
      <c r="P164" t="n">
        <v>248.1</v>
      </c>
      <c r="Q164" t="n">
        <v>2924.49</v>
      </c>
      <c r="R164" t="n">
        <v>80.06999999999999</v>
      </c>
      <c r="S164" t="n">
        <v>60.56</v>
      </c>
      <c r="T164" t="n">
        <v>9934.530000000001</v>
      </c>
      <c r="U164" t="n">
        <v>0.76</v>
      </c>
      <c r="V164" t="n">
        <v>0.96</v>
      </c>
      <c r="W164" t="n">
        <v>0.22</v>
      </c>
      <c r="X164" t="n">
        <v>0.62</v>
      </c>
      <c r="Y164" t="n">
        <v>1</v>
      </c>
      <c r="Z164" t="n">
        <v>10</v>
      </c>
    </row>
    <row r="165">
      <c r="A165" t="n">
        <v>0</v>
      </c>
      <c r="B165" t="n">
        <v>10</v>
      </c>
      <c r="C165" t="inlineStr">
        <is>
          <t xml:space="preserve">CONCLUIDO	</t>
        </is>
      </c>
      <c r="D165" t="n">
        <v>3.2311</v>
      </c>
      <c r="E165" t="n">
        <v>30.95</v>
      </c>
      <c r="F165" t="n">
        <v>26.05</v>
      </c>
      <c r="G165" t="n">
        <v>5.33</v>
      </c>
      <c r="H165" t="n">
        <v>0.64</v>
      </c>
      <c r="I165" t="n">
        <v>293</v>
      </c>
      <c r="J165" t="n">
        <v>26.11</v>
      </c>
      <c r="K165" t="n">
        <v>12.1</v>
      </c>
      <c r="L165" t="n">
        <v>1</v>
      </c>
      <c r="M165" t="n">
        <v>0</v>
      </c>
      <c r="N165" t="n">
        <v>3.01</v>
      </c>
      <c r="O165" t="n">
        <v>3454.41</v>
      </c>
      <c r="P165" t="n">
        <v>75.78</v>
      </c>
      <c r="Q165" t="n">
        <v>2925.64</v>
      </c>
      <c r="R165" t="n">
        <v>333.73</v>
      </c>
      <c r="S165" t="n">
        <v>60.56</v>
      </c>
      <c r="T165" t="n">
        <v>135405.42</v>
      </c>
      <c r="U165" t="n">
        <v>0.18</v>
      </c>
      <c r="V165" t="n">
        <v>0.66</v>
      </c>
      <c r="W165" t="n">
        <v>1.02</v>
      </c>
      <c r="X165" t="n">
        <v>8.76</v>
      </c>
      <c r="Y165" t="n">
        <v>1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4.0032</v>
      </c>
      <c r="E166" t="n">
        <v>24.98</v>
      </c>
      <c r="F166" t="n">
        <v>20.61</v>
      </c>
      <c r="G166" t="n">
        <v>10.66</v>
      </c>
      <c r="H166" t="n">
        <v>0.18</v>
      </c>
      <c r="I166" t="n">
        <v>116</v>
      </c>
      <c r="J166" t="n">
        <v>98.70999999999999</v>
      </c>
      <c r="K166" t="n">
        <v>39.72</v>
      </c>
      <c r="L166" t="n">
        <v>1</v>
      </c>
      <c r="M166" t="n">
        <v>114</v>
      </c>
      <c r="N166" t="n">
        <v>12.99</v>
      </c>
      <c r="O166" t="n">
        <v>12407.75</v>
      </c>
      <c r="P166" t="n">
        <v>159.72</v>
      </c>
      <c r="Q166" t="n">
        <v>2924.75</v>
      </c>
      <c r="R166" t="n">
        <v>169.2</v>
      </c>
      <c r="S166" t="n">
        <v>60.56</v>
      </c>
      <c r="T166" t="n">
        <v>54022.87</v>
      </c>
      <c r="U166" t="n">
        <v>0.36</v>
      </c>
      <c r="V166" t="n">
        <v>0.83</v>
      </c>
      <c r="W166" t="n">
        <v>0.35</v>
      </c>
      <c r="X166" t="n">
        <v>3.33</v>
      </c>
      <c r="Y166" t="n">
        <v>1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4.2876</v>
      </c>
      <c r="E167" t="n">
        <v>23.32</v>
      </c>
      <c r="F167" t="n">
        <v>19.63</v>
      </c>
      <c r="G167" t="n">
        <v>14.19</v>
      </c>
      <c r="H167" t="n">
        <v>0.22</v>
      </c>
      <c r="I167" t="n">
        <v>83</v>
      </c>
      <c r="J167" t="n">
        <v>99.02</v>
      </c>
      <c r="K167" t="n">
        <v>39.72</v>
      </c>
      <c r="L167" t="n">
        <v>1.25</v>
      </c>
      <c r="M167" t="n">
        <v>79</v>
      </c>
      <c r="N167" t="n">
        <v>13.05</v>
      </c>
      <c r="O167" t="n">
        <v>12446.14</v>
      </c>
      <c r="P167" t="n">
        <v>142.54</v>
      </c>
      <c r="Q167" t="n">
        <v>2924.69</v>
      </c>
      <c r="R167" t="n">
        <v>136.93</v>
      </c>
      <c r="S167" t="n">
        <v>60.56</v>
      </c>
      <c r="T167" t="n">
        <v>38054.17</v>
      </c>
      <c r="U167" t="n">
        <v>0.44</v>
      </c>
      <c r="V167" t="n">
        <v>0.88</v>
      </c>
      <c r="W167" t="n">
        <v>0.3</v>
      </c>
      <c r="X167" t="n">
        <v>2.35</v>
      </c>
      <c r="Y167" t="n">
        <v>1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4.429</v>
      </c>
      <c r="E168" t="n">
        <v>22.58</v>
      </c>
      <c r="F168" t="n">
        <v>19.21</v>
      </c>
      <c r="G168" t="n">
        <v>17.21</v>
      </c>
      <c r="H168" t="n">
        <v>0.27</v>
      </c>
      <c r="I168" t="n">
        <v>67</v>
      </c>
      <c r="J168" t="n">
        <v>99.33</v>
      </c>
      <c r="K168" t="n">
        <v>39.72</v>
      </c>
      <c r="L168" t="n">
        <v>1.5</v>
      </c>
      <c r="M168" t="n">
        <v>17</v>
      </c>
      <c r="N168" t="n">
        <v>13.11</v>
      </c>
      <c r="O168" t="n">
        <v>12484.55</v>
      </c>
      <c r="P168" t="n">
        <v>132.22</v>
      </c>
      <c r="Q168" t="n">
        <v>2924.76</v>
      </c>
      <c r="R168" t="n">
        <v>121.58</v>
      </c>
      <c r="S168" t="n">
        <v>60.56</v>
      </c>
      <c r="T168" t="n">
        <v>30460.97</v>
      </c>
      <c r="U168" t="n">
        <v>0.5</v>
      </c>
      <c r="V168" t="n">
        <v>0.9</v>
      </c>
      <c r="W168" t="n">
        <v>0.33</v>
      </c>
      <c r="X168" t="n">
        <v>1.93</v>
      </c>
      <c r="Y168" t="n">
        <v>1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4.4312</v>
      </c>
      <c r="E169" t="n">
        <v>22.57</v>
      </c>
      <c r="F169" t="n">
        <v>19.22</v>
      </c>
      <c r="G169" t="n">
        <v>17.48</v>
      </c>
      <c r="H169" t="n">
        <v>0.31</v>
      </c>
      <c r="I169" t="n">
        <v>66</v>
      </c>
      <c r="J169" t="n">
        <v>99.64</v>
      </c>
      <c r="K169" t="n">
        <v>39.72</v>
      </c>
      <c r="L169" t="n">
        <v>1.75</v>
      </c>
      <c r="M169" t="n">
        <v>0</v>
      </c>
      <c r="N169" t="n">
        <v>13.18</v>
      </c>
      <c r="O169" t="n">
        <v>12522.99</v>
      </c>
      <c r="P169" t="n">
        <v>132.22</v>
      </c>
      <c r="Q169" t="n">
        <v>2924.83</v>
      </c>
      <c r="R169" t="n">
        <v>121.16</v>
      </c>
      <c r="S169" t="n">
        <v>60.56</v>
      </c>
      <c r="T169" t="n">
        <v>30255.36</v>
      </c>
      <c r="U169" t="n">
        <v>0.5</v>
      </c>
      <c r="V169" t="n">
        <v>0.9</v>
      </c>
      <c r="W169" t="n">
        <v>0.36</v>
      </c>
      <c r="X169" t="n">
        <v>1.94</v>
      </c>
      <c r="Y169" t="n">
        <v>1</v>
      </c>
      <c r="Z169" t="n">
        <v>10</v>
      </c>
    </row>
    <row r="170">
      <c r="A170" t="n">
        <v>0</v>
      </c>
      <c r="B170" t="n">
        <v>105</v>
      </c>
      <c r="C170" t="inlineStr">
        <is>
          <t xml:space="preserve">CONCLUIDO	</t>
        </is>
      </c>
      <c r="D170" t="n">
        <v>2.6729</v>
      </c>
      <c r="E170" t="n">
        <v>37.41</v>
      </c>
      <c r="F170" t="n">
        <v>24.71</v>
      </c>
      <c r="G170" t="n">
        <v>5.93</v>
      </c>
      <c r="H170" t="n">
        <v>0.09</v>
      </c>
      <c r="I170" t="n">
        <v>250</v>
      </c>
      <c r="J170" t="n">
        <v>204</v>
      </c>
      <c r="K170" t="n">
        <v>55.27</v>
      </c>
      <c r="L170" t="n">
        <v>1</v>
      </c>
      <c r="M170" t="n">
        <v>248</v>
      </c>
      <c r="N170" t="n">
        <v>42.72</v>
      </c>
      <c r="O170" t="n">
        <v>25393.6</v>
      </c>
      <c r="P170" t="n">
        <v>344.34</v>
      </c>
      <c r="Q170" t="n">
        <v>2925.21</v>
      </c>
      <c r="R170" t="n">
        <v>303.92</v>
      </c>
      <c r="S170" t="n">
        <v>60.56</v>
      </c>
      <c r="T170" t="n">
        <v>120717.47</v>
      </c>
      <c r="U170" t="n">
        <v>0.2</v>
      </c>
      <c r="V170" t="n">
        <v>0.7</v>
      </c>
      <c r="W170" t="n">
        <v>0.5600000000000001</v>
      </c>
      <c r="X170" t="n">
        <v>7.43</v>
      </c>
      <c r="Y170" t="n">
        <v>1</v>
      </c>
      <c r="Z170" t="n">
        <v>10</v>
      </c>
    </row>
    <row r="171">
      <c r="A171" t="n">
        <v>1</v>
      </c>
      <c r="B171" t="n">
        <v>105</v>
      </c>
      <c r="C171" t="inlineStr">
        <is>
          <t xml:space="preserve">CONCLUIDO	</t>
        </is>
      </c>
      <c r="D171" t="n">
        <v>3.0867</v>
      </c>
      <c r="E171" t="n">
        <v>32.4</v>
      </c>
      <c r="F171" t="n">
        <v>22.53</v>
      </c>
      <c r="G171" t="n">
        <v>7.51</v>
      </c>
      <c r="H171" t="n">
        <v>0.11</v>
      </c>
      <c r="I171" t="n">
        <v>180</v>
      </c>
      <c r="J171" t="n">
        <v>204.39</v>
      </c>
      <c r="K171" t="n">
        <v>55.27</v>
      </c>
      <c r="L171" t="n">
        <v>1.25</v>
      </c>
      <c r="M171" t="n">
        <v>178</v>
      </c>
      <c r="N171" t="n">
        <v>42.87</v>
      </c>
      <c r="O171" t="n">
        <v>25442.42</v>
      </c>
      <c r="P171" t="n">
        <v>310.15</v>
      </c>
      <c r="Q171" t="n">
        <v>2925.07</v>
      </c>
      <c r="R171" t="n">
        <v>232.37</v>
      </c>
      <c r="S171" t="n">
        <v>60.56</v>
      </c>
      <c r="T171" t="n">
        <v>85288.95</v>
      </c>
      <c r="U171" t="n">
        <v>0.26</v>
      </c>
      <c r="V171" t="n">
        <v>0.76</v>
      </c>
      <c r="W171" t="n">
        <v>0.45</v>
      </c>
      <c r="X171" t="n">
        <v>5.25</v>
      </c>
      <c r="Y171" t="n">
        <v>1</v>
      </c>
      <c r="Z171" t="n">
        <v>10</v>
      </c>
    </row>
    <row r="172">
      <c r="A172" t="n">
        <v>2</v>
      </c>
      <c r="B172" t="n">
        <v>105</v>
      </c>
      <c r="C172" t="inlineStr">
        <is>
          <t xml:space="preserve">CONCLUIDO	</t>
        </is>
      </c>
      <c r="D172" t="n">
        <v>3.3732</v>
      </c>
      <c r="E172" t="n">
        <v>29.65</v>
      </c>
      <c r="F172" t="n">
        <v>21.36</v>
      </c>
      <c r="G172" t="n">
        <v>9.09</v>
      </c>
      <c r="H172" t="n">
        <v>0.13</v>
      </c>
      <c r="I172" t="n">
        <v>141</v>
      </c>
      <c r="J172" t="n">
        <v>204.79</v>
      </c>
      <c r="K172" t="n">
        <v>55.27</v>
      </c>
      <c r="L172" t="n">
        <v>1.5</v>
      </c>
      <c r="M172" t="n">
        <v>139</v>
      </c>
      <c r="N172" t="n">
        <v>43.02</v>
      </c>
      <c r="O172" t="n">
        <v>25491.3</v>
      </c>
      <c r="P172" t="n">
        <v>290.27</v>
      </c>
      <c r="Q172" t="n">
        <v>2925.05</v>
      </c>
      <c r="R172" t="n">
        <v>194.04</v>
      </c>
      <c r="S172" t="n">
        <v>60.56</v>
      </c>
      <c r="T172" t="n">
        <v>66317.58</v>
      </c>
      <c r="U172" t="n">
        <v>0.31</v>
      </c>
      <c r="V172" t="n">
        <v>0.8100000000000001</v>
      </c>
      <c r="W172" t="n">
        <v>0.39</v>
      </c>
      <c r="X172" t="n">
        <v>4.08</v>
      </c>
      <c r="Y172" t="n">
        <v>1</v>
      </c>
      <c r="Z172" t="n">
        <v>10</v>
      </c>
    </row>
    <row r="173">
      <c r="A173" t="n">
        <v>3</v>
      </c>
      <c r="B173" t="n">
        <v>105</v>
      </c>
      <c r="C173" t="inlineStr">
        <is>
          <t xml:space="preserve">CONCLUIDO	</t>
        </is>
      </c>
      <c r="D173" t="n">
        <v>3.5961</v>
      </c>
      <c r="E173" t="n">
        <v>27.81</v>
      </c>
      <c r="F173" t="n">
        <v>20.58</v>
      </c>
      <c r="G173" t="n">
        <v>10.74</v>
      </c>
      <c r="H173" t="n">
        <v>0.15</v>
      </c>
      <c r="I173" t="n">
        <v>115</v>
      </c>
      <c r="J173" t="n">
        <v>205.18</v>
      </c>
      <c r="K173" t="n">
        <v>55.27</v>
      </c>
      <c r="L173" t="n">
        <v>1.75</v>
      </c>
      <c r="M173" t="n">
        <v>113</v>
      </c>
      <c r="N173" t="n">
        <v>43.16</v>
      </c>
      <c r="O173" t="n">
        <v>25540.22</v>
      </c>
      <c r="P173" t="n">
        <v>276.03</v>
      </c>
      <c r="Q173" t="n">
        <v>2924.8</v>
      </c>
      <c r="R173" t="n">
        <v>168.28</v>
      </c>
      <c r="S173" t="n">
        <v>60.56</v>
      </c>
      <c r="T173" t="n">
        <v>53572.34</v>
      </c>
      <c r="U173" t="n">
        <v>0.36</v>
      </c>
      <c r="V173" t="n">
        <v>0.84</v>
      </c>
      <c r="W173" t="n">
        <v>0.35</v>
      </c>
      <c r="X173" t="n">
        <v>3.3</v>
      </c>
      <c r="Y173" t="n">
        <v>1</v>
      </c>
      <c r="Z173" t="n">
        <v>10</v>
      </c>
    </row>
    <row r="174">
      <c r="A174" t="n">
        <v>4</v>
      </c>
      <c r="B174" t="n">
        <v>105</v>
      </c>
      <c r="C174" t="inlineStr">
        <is>
          <t xml:space="preserve">CONCLUIDO	</t>
        </is>
      </c>
      <c r="D174" t="n">
        <v>3.7616</v>
      </c>
      <c r="E174" t="n">
        <v>26.58</v>
      </c>
      <c r="F174" t="n">
        <v>20.09</v>
      </c>
      <c r="G174" t="n">
        <v>12.42</v>
      </c>
      <c r="H174" t="n">
        <v>0.17</v>
      </c>
      <c r="I174" t="n">
        <v>97</v>
      </c>
      <c r="J174" t="n">
        <v>205.58</v>
      </c>
      <c r="K174" t="n">
        <v>55.27</v>
      </c>
      <c r="L174" t="n">
        <v>2</v>
      </c>
      <c r="M174" t="n">
        <v>95</v>
      </c>
      <c r="N174" t="n">
        <v>43.31</v>
      </c>
      <c r="O174" t="n">
        <v>25589.2</v>
      </c>
      <c r="P174" t="n">
        <v>265.95</v>
      </c>
      <c r="Q174" t="n">
        <v>2924.56</v>
      </c>
      <c r="R174" t="n">
        <v>152.19</v>
      </c>
      <c r="S174" t="n">
        <v>60.56</v>
      </c>
      <c r="T174" t="n">
        <v>45613.29</v>
      </c>
      <c r="U174" t="n">
        <v>0.4</v>
      </c>
      <c r="V174" t="n">
        <v>0.86</v>
      </c>
      <c r="W174" t="n">
        <v>0.32</v>
      </c>
      <c r="X174" t="n">
        <v>2.81</v>
      </c>
      <c r="Y174" t="n">
        <v>1</v>
      </c>
      <c r="Z174" t="n">
        <v>10</v>
      </c>
    </row>
    <row r="175">
      <c r="A175" t="n">
        <v>5</v>
      </c>
      <c r="B175" t="n">
        <v>105</v>
      </c>
      <c r="C175" t="inlineStr">
        <is>
          <t xml:space="preserve">CONCLUIDO	</t>
        </is>
      </c>
      <c r="D175" t="n">
        <v>3.9133</v>
      </c>
      <c r="E175" t="n">
        <v>25.55</v>
      </c>
      <c r="F175" t="n">
        <v>19.62</v>
      </c>
      <c r="G175" t="n">
        <v>14.19</v>
      </c>
      <c r="H175" t="n">
        <v>0.19</v>
      </c>
      <c r="I175" t="n">
        <v>83</v>
      </c>
      <c r="J175" t="n">
        <v>205.98</v>
      </c>
      <c r="K175" t="n">
        <v>55.27</v>
      </c>
      <c r="L175" t="n">
        <v>2.25</v>
      </c>
      <c r="M175" t="n">
        <v>81</v>
      </c>
      <c r="N175" t="n">
        <v>43.46</v>
      </c>
      <c r="O175" t="n">
        <v>25638.22</v>
      </c>
      <c r="P175" t="n">
        <v>255.92</v>
      </c>
      <c r="Q175" t="n">
        <v>2924.6</v>
      </c>
      <c r="R175" t="n">
        <v>137.1</v>
      </c>
      <c r="S175" t="n">
        <v>60.56</v>
      </c>
      <c r="T175" t="n">
        <v>38139.36</v>
      </c>
      <c r="U175" t="n">
        <v>0.44</v>
      </c>
      <c r="V175" t="n">
        <v>0.88</v>
      </c>
      <c r="W175" t="n">
        <v>0.3</v>
      </c>
      <c r="X175" t="n">
        <v>2.35</v>
      </c>
      <c r="Y175" t="n">
        <v>1</v>
      </c>
      <c r="Z175" t="n">
        <v>10</v>
      </c>
    </row>
    <row r="176">
      <c r="A176" t="n">
        <v>6</v>
      </c>
      <c r="B176" t="n">
        <v>105</v>
      </c>
      <c r="C176" t="inlineStr">
        <is>
          <t xml:space="preserve">CONCLUIDO	</t>
        </is>
      </c>
      <c r="D176" t="n">
        <v>4.0231</v>
      </c>
      <c r="E176" t="n">
        <v>24.86</v>
      </c>
      <c r="F176" t="n">
        <v>19.33</v>
      </c>
      <c r="G176" t="n">
        <v>15.89</v>
      </c>
      <c r="H176" t="n">
        <v>0.22</v>
      </c>
      <c r="I176" t="n">
        <v>73</v>
      </c>
      <c r="J176" t="n">
        <v>206.38</v>
      </c>
      <c r="K176" t="n">
        <v>55.27</v>
      </c>
      <c r="L176" t="n">
        <v>2.5</v>
      </c>
      <c r="M176" t="n">
        <v>71</v>
      </c>
      <c r="N176" t="n">
        <v>43.6</v>
      </c>
      <c r="O176" t="n">
        <v>25687.3</v>
      </c>
      <c r="P176" t="n">
        <v>248.61</v>
      </c>
      <c r="Q176" t="n">
        <v>2924.63</v>
      </c>
      <c r="R176" t="n">
        <v>127.4</v>
      </c>
      <c r="S176" t="n">
        <v>60.56</v>
      </c>
      <c r="T176" t="n">
        <v>33338.45</v>
      </c>
      <c r="U176" t="n">
        <v>0.48</v>
      </c>
      <c r="V176" t="n">
        <v>0.89</v>
      </c>
      <c r="W176" t="n">
        <v>0.28</v>
      </c>
      <c r="X176" t="n">
        <v>2.05</v>
      </c>
      <c r="Y176" t="n">
        <v>1</v>
      </c>
      <c r="Z176" t="n">
        <v>10</v>
      </c>
    </row>
    <row r="177">
      <c r="A177" t="n">
        <v>7</v>
      </c>
      <c r="B177" t="n">
        <v>105</v>
      </c>
      <c r="C177" t="inlineStr">
        <is>
          <t xml:space="preserve">CONCLUIDO	</t>
        </is>
      </c>
      <c r="D177" t="n">
        <v>4.1311</v>
      </c>
      <c r="E177" t="n">
        <v>24.21</v>
      </c>
      <c r="F177" t="n">
        <v>19.05</v>
      </c>
      <c r="G177" t="n">
        <v>17.86</v>
      </c>
      <c r="H177" t="n">
        <v>0.24</v>
      </c>
      <c r="I177" t="n">
        <v>64</v>
      </c>
      <c r="J177" t="n">
        <v>206.78</v>
      </c>
      <c r="K177" t="n">
        <v>55.27</v>
      </c>
      <c r="L177" t="n">
        <v>2.75</v>
      </c>
      <c r="M177" t="n">
        <v>62</v>
      </c>
      <c r="N177" t="n">
        <v>43.75</v>
      </c>
      <c r="O177" t="n">
        <v>25736.42</v>
      </c>
      <c r="P177" t="n">
        <v>241.25</v>
      </c>
      <c r="Q177" t="n">
        <v>2924.79</v>
      </c>
      <c r="R177" t="n">
        <v>118.11</v>
      </c>
      <c r="S177" t="n">
        <v>60.56</v>
      </c>
      <c r="T177" t="n">
        <v>28739.32</v>
      </c>
      <c r="U177" t="n">
        <v>0.51</v>
      </c>
      <c r="V177" t="n">
        <v>0.9</v>
      </c>
      <c r="W177" t="n">
        <v>0.27</v>
      </c>
      <c r="X177" t="n">
        <v>1.77</v>
      </c>
      <c r="Y177" t="n">
        <v>1</v>
      </c>
      <c r="Z177" t="n">
        <v>10</v>
      </c>
    </row>
    <row r="178">
      <c r="A178" t="n">
        <v>8</v>
      </c>
      <c r="B178" t="n">
        <v>105</v>
      </c>
      <c r="C178" t="inlineStr">
        <is>
          <t xml:space="preserve">CONCLUIDO	</t>
        </is>
      </c>
      <c r="D178" t="n">
        <v>4.226</v>
      </c>
      <c r="E178" t="n">
        <v>23.66</v>
      </c>
      <c r="F178" t="n">
        <v>18.79</v>
      </c>
      <c r="G178" t="n">
        <v>19.78</v>
      </c>
      <c r="H178" t="n">
        <v>0.26</v>
      </c>
      <c r="I178" t="n">
        <v>57</v>
      </c>
      <c r="J178" t="n">
        <v>207.17</v>
      </c>
      <c r="K178" t="n">
        <v>55.27</v>
      </c>
      <c r="L178" t="n">
        <v>3</v>
      </c>
      <c r="M178" t="n">
        <v>55</v>
      </c>
      <c r="N178" t="n">
        <v>43.9</v>
      </c>
      <c r="O178" t="n">
        <v>25785.6</v>
      </c>
      <c r="P178" t="n">
        <v>233.93</v>
      </c>
      <c r="Q178" t="n">
        <v>2924.58</v>
      </c>
      <c r="R178" t="n">
        <v>109.42</v>
      </c>
      <c r="S178" t="n">
        <v>60.56</v>
      </c>
      <c r="T178" t="n">
        <v>24430.24</v>
      </c>
      <c r="U178" t="n">
        <v>0.55</v>
      </c>
      <c r="V178" t="n">
        <v>0.92</v>
      </c>
      <c r="W178" t="n">
        <v>0.26</v>
      </c>
      <c r="X178" t="n">
        <v>1.51</v>
      </c>
      <c r="Y178" t="n">
        <v>1</v>
      </c>
      <c r="Z178" t="n">
        <v>10</v>
      </c>
    </row>
    <row r="179">
      <c r="A179" t="n">
        <v>9</v>
      </c>
      <c r="B179" t="n">
        <v>105</v>
      </c>
      <c r="C179" t="inlineStr">
        <is>
          <t xml:space="preserve">CONCLUIDO	</t>
        </is>
      </c>
      <c r="D179" t="n">
        <v>4.2901</v>
      </c>
      <c r="E179" t="n">
        <v>23.31</v>
      </c>
      <c r="F179" t="n">
        <v>18.64</v>
      </c>
      <c r="G179" t="n">
        <v>21.5</v>
      </c>
      <c r="H179" t="n">
        <v>0.28</v>
      </c>
      <c r="I179" t="n">
        <v>52</v>
      </c>
      <c r="J179" t="n">
        <v>207.57</v>
      </c>
      <c r="K179" t="n">
        <v>55.27</v>
      </c>
      <c r="L179" t="n">
        <v>3.25</v>
      </c>
      <c r="M179" t="n">
        <v>50</v>
      </c>
      <c r="N179" t="n">
        <v>44.05</v>
      </c>
      <c r="O179" t="n">
        <v>25834.83</v>
      </c>
      <c r="P179" t="n">
        <v>227.98</v>
      </c>
      <c r="Q179" t="n">
        <v>2924.55</v>
      </c>
      <c r="R179" t="n">
        <v>105.39</v>
      </c>
      <c r="S179" t="n">
        <v>60.56</v>
      </c>
      <c r="T179" t="n">
        <v>22440.93</v>
      </c>
      <c r="U179" t="n">
        <v>0.57</v>
      </c>
      <c r="V179" t="n">
        <v>0.92</v>
      </c>
      <c r="W179" t="n">
        <v>0.22</v>
      </c>
      <c r="X179" t="n">
        <v>1.36</v>
      </c>
      <c r="Y179" t="n">
        <v>1</v>
      </c>
      <c r="Z179" t="n">
        <v>10</v>
      </c>
    </row>
    <row r="180">
      <c r="A180" t="n">
        <v>10</v>
      </c>
      <c r="B180" t="n">
        <v>105</v>
      </c>
      <c r="C180" t="inlineStr">
        <is>
          <t xml:space="preserve">CONCLUIDO	</t>
        </is>
      </c>
      <c r="D180" t="n">
        <v>4.2978</v>
      </c>
      <c r="E180" t="n">
        <v>23.27</v>
      </c>
      <c r="F180" t="n">
        <v>18.76</v>
      </c>
      <c r="G180" t="n">
        <v>23.45</v>
      </c>
      <c r="H180" t="n">
        <v>0.3</v>
      </c>
      <c r="I180" t="n">
        <v>48</v>
      </c>
      <c r="J180" t="n">
        <v>207.97</v>
      </c>
      <c r="K180" t="n">
        <v>55.27</v>
      </c>
      <c r="L180" t="n">
        <v>3.5</v>
      </c>
      <c r="M180" t="n">
        <v>46</v>
      </c>
      <c r="N180" t="n">
        <v>44.2</v>
      </c>
      <c r="O180" t="n">
        <v>25884.1</v>
      </c>
      <c r="P180" t="n">
        <v>226.37</v>
      </c>
      <c r="Q180" t="n">
        <v>2924.53</v>
      </c>
      <c r="R180" t="n">
        <v>109.27</v>
      </c>
      <c r="S180" t="n">
        <v>60.56</v>
      </c>
      <c r="T180" t="n">
        <v>24400.25</v>
      </c>
      <c r="U180" t="n">
        <v>0.55</v>
      </c>
      <c r="V180" t="n">
        <v>0.92</v>
      </c>
      <c r="W180" t="n">
        <v>0.24</v>
      </c>
      <c r="X180" t="n">
        <v>1.48</v>
      </c>
      <c r="Y180" t="n">
        <v>1</v>
      </c>
      <c r="Z180" t="n">
        <v>10</v>
      </c>
    </row>
    <row r="181">
      <c r="A181" t="n">
        <v>11</v>
      </c>
      <c r="B181" t="n">
        <v>105</v>
      </c>
      <c r="C181" t="inlineStr">
        <is>
          <t xml:space="preserve">CONCLUIDO	</t>
        </is>
      </c>
      <c r="D181" t="n">
        <v>4.3826</v>
      </c>
      <c r="E181" t="n">
        <v>22.82</v>
      </c>
      <c r="F181" t="n">
        <v>18.51</v>
      </c>
      <c r="G181" t="n">
        <v>25.83</v>
      </c>
      <c r="H181" t="n">
        <v>0.32</v>
      </c>
      <c r="I181" t="n">
        <v>43</v>
      </c>
      <c r="J181" t="n">
        <v>208.37</v>
      </c>
      <c r="K181" t="n">
        <v>55.27</v>
      </c>
      <c r="L181" t="n">
        <v>3.75</v>
      </c>
      <c r="M181" t="n">
        <v>41</v>
      </c>
      <c r="N181" t="n">
        <v>44.35</v>
      </c>
      <c r="O181" t="n">
        <v>25933.43</v>
      </c>
      <c r="P181" t="n">
        <v>218.81</v>
      </c>
      <c r="Q181" t="n">
        <v>2924.42</v>
      </c>
      <c r="R181" t="n">
        <v>100.88</v>
      </c>
      <c r="S181" t="n">
        <v>60.56</v>
      </c>
      <c r="T181" t="n">
        <v>20230.53</v>
      </c>
      <c r="U181" t="n">
        <v>0.6</v>
      </c>
      <c r="V181" t="n">
        <v>0.93</v>
      </c>
      <c r="W181" t="n">
        <v>0.23</v>
      </c>
      <c r="X181" t="n">
        <v>1.23</v>
      </c>
      <c r="Y181" t="n">
        <v>1</v>
      </c>
      <c r="Z181" t="n">
        <v>10</v>
      </c>
    </row>
    <row r="182">
      <c r="A182" t="n">
        <v>12</v>
      </c>
      <c r="B182" t="n">
        <v>105</v>
      </c>
      <c r="C182" t="inlineStr">
        <is>
          <t xml:space="preserve">CONCLUIDO	</t>
        </is>
      </c>
      <c r="D182" t="n">
        <v>4.4241</v>
      </c>
      <c r="E182" t="n">
        <v>22.6</v>
      </c>
      <c r="F182" t="n">
        <v>18.42</v>
      </c>
      <c r="G182" t="n">
        <v>27.62</v>
      </c>
      <c r="H182" t="n">
        <v>0.34</v>
      </c>
      <c r="I182" t="n">
        <v>40</v>
      </c>
      <c r="J182" t="n">
        <v>208.77</v>
      </c>
      <c r="K182" t="n">
        <v>55.27</v>
      </c>
      <c r="L182" t="n">
        <v>4</v>
      </c>
      <c r="M182" t="n">
        <v>38</v>
      </c>
      <c r="N182" t="n">
        <v>44.5</v>
      </c>
      <c r="O182" t="n">
        <v>25982.82</v>
      </c>
      <c r="P182" t="n">
        <v>213.12</v>
      </c>
      <c r="Q182" t="n">
        <v>2924.46</v>
      </c>
      <c r="R182" t="n">
        <v>97.95</v>
      </c>
      <c r="S182" t="n">
        <v>60.56</v>
      </c>
      <c r="T182" t="n">
        <v>18780.99</v>
      </c>
      <c r="U182" t="n">
        <v>0.62</v>
      </c>
      <c r="V182" t="n">
        <v>0.93</v>
      </c>
      <c r="W182" t="n">
        <v>0.23</v>
      </c>
      <c r="X182" t="n">
        <v>1.14</v>
      </c>
      <c r="Y182" t="n">
        <v>1</v>
      </c>
      <c r="Z182" t="n">
        <v>10</v>
      </c>
    </row>
    <row r="183">
      <c r="A183" t="n">
        <v>13</v>
      </c>
      <c r="B183" t="n">
        <v>105</v>
      </c>
      <c r="C183" t="inlineStr">
        <is>
          <t xml:space="preserve">CONCLUIDO	</t>
        </is>
      </c>
      <c r="D183" t="n">
        <v>4.4829</v>
      </c>
      <c r="E183" t="n">
        <v>22.31</v>
      </c>
      <c r="F183" t="n">
        <v>18.28</v>
      </c>
      <c r="G183" t="n">
        <v>30.47</v>
      </c>
      <c r="H183" t="n">
        <v>0.36</v>
      </c>
      <c r="I183" t="n">
        <v>36</v>
      </c>
      <c r="J183" t="n">
        <v>209.17</v>
      </c>
      <c r="K183" t="n">
        <v>55.27</v>
      </c>
      <c r="L183" t="n">
        <v>4.25</v>
      </c>
      <c r="M183" t="n">
        <v>34</v>
      </c>
      <c r="N183" t="n">
        <v>44.65</v>
      </c>
      <c r="O183" t="n">
        <v>26032.25</v>
      </c>
      <c r="P183" t="n">
        <v>207.47</v>
      </c>
      <c r="Q183" t="n">
        <v>2924.65</v>
      </c>
      <c r="R183" t="n">
        <v>93.39</v>
      </c>
      <c r="S183" t="n">
        <v>60.56</v>
      </c>
      <c r="T183" t="n">
        <v>16518.83</v>
      </c>
      <c r="U183" t="n">
        <v>0.65</v>
      </c>
      <c r="V183" t="n">
        <v>0.9399999999999999</v>
      </c>
      <c r="W183" t="n">
        <v>0.22</v>
      </c>
      <c r="X183" t="n">
        <v>1</v>
      </c>
      <c r="Y183" t="n">
        <v>1</v>
      </c>
      <c r="Z183" t="n">
        <v>10</v>
      </c>
    </row>
    <row r="184">
      <c r="A184" t="n">
        <v>14</v>
      </c>
      <c r="B184" t="n">
        <v>105</v>
      </c>
      <c r="C184" t="inlineStr">
        <is>
          <t xml:space="preserve">CONCLUIDO	</t>
        </is>
      </c>
      <c r="D184" t="n">
        <v>4.5124</v>
      </c>
      <c r="E184" t="n">
        <v>22.16</v>
      </c>
      <c r="F184" t="n">
        <v>18.22</v>
      </c>
      <c r="G184" t="n">
        <v>32.15</v>
      </c>
      <c r="H184" t="n">
        <v>0.38</v>
      </c>
      <c r="I184" t="n">
        <v>34</v>
      </c>
      <c r="J184" t="n">
        <v>209.58</v>
      </c>
      <c r="K184" t="n">
        <v>55.27</v>
      </c>
      <c r="L184" t="n">
        <v>4.5</v>
      </c>
      <c r="M184" t="n">
        <v>32</v>
      </c>
      <c r="N184" t="n">
        <v>44.8</v>
      </c>
      <c r="O184" t="n">
        <v>26081.73</v>
      </c>
      <c r="P184" t="n">
        <v>201.78</v>
      </c>
      <c r="Q184" t="n">
        <v>2924.56</v>
      </c>
      <c r="R184" t="n">
        <v>91.22</v>
      </c>
      <c r="S184" t="n">
        <v>60.56</v>
      </c>
      <c r="T184" t="n">
        <v>15442.76</v>
      </c>
      <c r="U184" t="n">
        <v>0.66</v>
      </c>
      <c r="V184" t="n">
        <v>0.9399999999999999</v>
      </c>
      <c r="W184" t="n">
        <v>0.22</v>
      </c>
      <c r="X184" t="n">
        <v>0.9399999999999999</v>
      </c>
      <c r="Y184" t="n">
        <v>1</v>
      </c>
      <c r="Z184" t="n">
        <v>10</v>
      </c>
    </row>
    <row r="185">
      <c r="A185" t="n">
        <v>15</v>
      </c>
      <c r="B185" t="n">
        <v>105</v>
      </c>
      <c r="C185" t="inlineStr">
        <is>
          <t xml:space="preserve">CONCLUIDO	</t>
        </is>
      </c>
      <c r="D185" t="n">
        <v>4.5548</v>
      </c>
      <c r="E185" t="n">
        <v>21.95</v>
      </c>
      <c r="F185" t="n">
        <v>18.13</v>
      </c>
      <c r="G185" t="n">
        <v>35.1</v>
      </c>
      <c r="H185" t="n">
        <v>0.4</v>
      </c>
      <c r="I185" t="n">
        <v>31</v>
      </c>
      <c r="J185" t="n">
        <v>209.98</v>
      </c>
      <c r="K185" t="n">
        <v>55.27</v>
      </c>
      <c r="L185" t="n">
        <v>4.75</v>
      </c>
      <c r="M185" t="n">
        <v>24</v>
      </c>
      <c r="N185" t="n">
        <v>44.95</v>
      </c>
      <c r="O185" t="n">
        <v>26131.27</v>
      </c>
      <c r="P185" t="n">
        <v>196.14</v>
      </c>
      <c r="Q185" t="n">
        <v>2924.57</v>
      </c>
      <c r="R185" t="n">
        <v>88.17</v>
      </c>
      <c r="S185" t="n">
        <v>60.56</v>
      </c>
      <c r="T185" t="n">
        <v>13936.26</v>
      </c>
      <c r="U185" t="n">
        <v>0.6899999999999999</v>
      </c>
      <c r="V185" t="n">
        <v>0.95</v>
      </c>
      <c r="W185" t="n">
        <v>0.22</v>
      </c>
      <c r="X185" t="n">
        <v>0.85</v>
      </c>
      <c r="Y185" t="n">
        <v>1</v>
      </c>
      <c r="Z185" t="n">
        <v>10</v>
      </c>
    </row>
    <row r="186">
      <c r="A186" t="n">
        <v>16</v>
      </c>
      <c r="B186" t="n">
        <v>105</v>
      </c>
      <c r="C186" t="inlineStr">
        <is>
          <t xml:space="preserve">CONCLUIDO	</t>
        </is>
      </c>
      <c r="D186" t="n">
        <v>4.561</v>
      </c>
      <c r="E186" t="n">
        <v>21.92</v>
      </c>
      <c r="F186" t="n">
        <v>18.14</v>
      </c>
      <c r="G186" t="n">
        <v>36.29</v>
      </c>
      <c r="H186" t="n">
        <v>0.42</v>
      </c>
      <c r="I186" t="n">
        <v>30</v>
      </c>
      <c r="J186" t="n">
        <v>210.38</v>
      </c>
      <c r="K186" t="n">
        <v>55.27</v>
      </c>
      <c r="L186" t="n">
        <v>5</v>
      </c>
      <c r="M186" t="n">
        <v>10</v>
      </c>
      <c r="N186" t="n">
        <v>45.11</v>
      </c>
      <c r="O186" t="n">
        <v>26180.86</v>
      </c>
      <c r="P186" t="n">
        <v>194.3</v>
      </c>
      <c r="Q186" t="n">
        <v>2924.63</v>
      </c>
      <c r="R186" t="n">
        <v>88.06999999999999</v>
      </c>
      <c r="S186" t="n">
        <v>60.56</v>
      </c>
      <c r="T186" t="n">
        <v>13891.59</v>
      </c>
      <c r="U186" t="n">
        <v>0.6899999999999999</v>
      </c>
      <c r="V186" t="n">
        <v>0.95</v>
      </c>
      <c r="W186" t="n">
        <v>0.24</v>
      </c>
      <c r="X186" t="n">
        <v>0.87</v>
      </c>
      <c r="Y186" t="n">
        <v>1</v>
      </c>
      <c r="Z186" t="n">
        <v>10</v>
      </c>
    </row>
    <row r="187">
      <c r="A187" t="n">
        <v>17</v>
      </c>
      <c r="B187" t="n">
        <v>105</v>
      </c>
      <c r="C187" t="inlineStr">
        <is>
          <t xml:space="preserve">CONCLUIDO	</t>
        </is>
      </c>
      <c r="D187" t="n">
        <v>4.574</v>
      </c>
      <c r="E187" t="n">
        <v>21.86</v>
      </c>
      <c r="F187" t="n">
        <v>18.12</v>
      </c>
      <c r="G187" t="n">
        <v>37.49</v>
      </c>
      <c r="H187" t="n">
        <v>0.44</v>
      </c>
      <c r="I187" t="n">
        <v>29</v>
      </c>
      <c r="J187" t="n">
        <v>210.78</v>
      </c>
      <c r="K187" t="n">
        <v>55.27</v>
      </c>
      <c r="L187" t="n">
        <v>5.25</v>
      </c>
      <c r="M187" t="n">
        <v>2</v>
      </c>
      <c r="N187" t="n">
        <v>45.26</v>
      </c>
      <c r="O187" t="n">
        <v>26230.5</v>
      </c>
      <c r="P187" t="n">
        <v>192.89</v>
      </c>
      <c r="Q187" t="n">
        <v>2924.51</v>
      </c>
      <c r="R187" t="n">
        <v>87.13</v>
      </c>
      <c r="S187" t="n">
        <v>60.56</v>
      </c>
      <c r="T187" t="n">
        <v>13423.58</v>
      </c>
      <c r="U187" t="n">
        <v>0.7</v>
      </c>
      <c r="V187" t="n">
        <v>0.95</v>
      </c>
      <c r="W187" t="n">
        <v>0.24</v>
      </c>
      <c r="X187" t="n">
        <v>0.84</v>
      </c>
      <c r="Y187" t="n">
        <v>1</v>
      </c>
      <c r="Z187" t="n">
        <v>10</v>
      </c>
    </row>
    <row r="188">
      <c r="A188" t="n">
        <v>18</v>
      </c>
      <c r="B188" t="n">
        <v>105</v>
      </c>
      <c r="C188" t="inlineStr">
        <is>
          <t xml:space="preserve">CONCLUIDO	</t>
        </is>
      </c>
      <c r="D188" t="n">
        <v>4.5682</v>
      </c>
      <c r="E188" t="n">
        <v>21.89</v>
      </c>
      <c r="F188" t="n">
        <v>18.15</v>
      </c>
      <c r="G188" t="n">
        <v>37.55</v>
      </c>
      <c r="H188" t="n">
        <v>0.46</v>
      </c>
      <c r="I188" t="n">
        <v>29</v>
      </c>
      <c r="J188" t="n">
        <v>211.18</v>
      </c>
      <c r="K188" t="n">
        <v>55.27</v>
      </c>
      <c r="L188" t="n">
        <v>5.5</v>
      </c>
      <c r="M188" t="n">
        <v>1</v>
      </c>
      <c r="N188" t="n">
        <v>45.41</v>
      </c>
      <c r="O188" t="n">
        <v>26280.2</v>
      </c>
      <c r="P188" t="n">
        <v>193.23</v>
      </c>
      <c r="Q188" t="n">
        <v>2924.52</v>
      </c>
      <c r="R188" t="n">
        <v>88.12</v>
      </c>
      <c r="S188" t="n">
        <v>60.56</v>
      </c>
      <c r="T188" t="n">
        <v>13922.21</v>
      </c>
      <c r="U188" t="n">
        <v>0.6899999999999999</v>
      </c>
      <c r="V188" t="n">
        <v>0.95</v>
      </c>
      <c r="W188" t="n">
        <v>0.24</v>
      </c>
      <c r="X188" t="n">
        <v>0.87</v>
      </c>
      <c r="Y188" t="n">
        <v>1</v>
      </c>
      <c r="Z188" t="n">
        <v>10</v>
      </c>
    </row>
    <row r="189">
      <c r="A189" t="n">
        <v>19</v>
      </c>
      <c r="B189" t="n">
        <v>105</v>
      </c>
      <c r="C189" t="inlineStr">
        <is>
          <t xml:space="preserve">CONCLUIDO	</t>
        </is>
      </c>
      <c r="D189" t="n">
        <v>4.5679</v>
      </c>
      <c r="E189" t="n">
        <v>21.89</v>
      </c>
      <c r="F189" t="n">
        <v>18.15</v>
      </c>
      <c r="G189" t="n">
        <v>37.55</v>
      </c>
      <c r="H189" t="n">
        <v>0.48</v>
      </c>
      <c r="I189" t="n">
        <v>29</v>
      </c>
      <c r="J189" t="n">
        <v>211.59</v>
      </c>
      <c r="K189" t="n">
        <v>55.27</v>
      </c>
      <c r="L189" t="n">
        <v>5.75</v>
      </c>
      <c r="M189" t="n">
        <v>0</v>
      </c>
      <c r="N189" t="n">
        <v>45.57</v>
      </c>
      <c r="O189" t="n">
        <v>26329.94</v>
      </c>
      <c r="P189" t="n">
        <v>193.55</v>
      </c>
      <c r="Q189" t="n">
        <v>2924.74</v>
      </c>
      <c r="R189" t="n">
        <v>87.97</v>
      </c>
      <c r="S189" t="n">
        <v>60.56</v>
      </c>
      <c r="T189" t="n">
        <v>13843.3</v>
      </c>
      <c r="U189" t="n">
        <v>0.6899999999999999</v>
      </c>
      <c r="V189" t="n">
        <v>0.95</v>
      </c>
      <c r="W189" t="n">
        <v>0.25</v>
      </c>
      <c r="X189" t="n">
        <v>0.87</v>
      </c>
      <c r="Y189" t="n">
        <v>1</v>
      </c>
      <c r="Z189" t="n">
        <v>10</v>
      </c>
    </row>
    <row r="190">
      <c r="A190" t="n">
        <v>0</v>
      </c>
      <c r="B190" t="n">
        <v>60</v>
      </c>
      <c r="C190" t="inlineStr">
        <is>
          <t xml:space="preserve">CONCLUIDO	</t>
        </is>
      </c>
      <c r="D190" t="n">
        <v>3.6147</v>
      </c>
      <c r="E190" t="n">
        <v>27.66</v>
      </c>
      <c r="F190" t="n">
        <v>21.67</v>
      </c>
      <c r="G190" t="n">
        <v>8.609999999999999</v>
      </c>
      <c r="H190" t="n">
        <v>0.14</v>
      </c>
      <c r="I190" t="n">
        <v>151</v>
      </c>
      <c r="J190" t="n">
        <v>124.63</v>
      </c>
      <c r="K190" t="n">
        <v>45</v>
      </c>
      <c r="L190" t="n">
        <v>1</v>
      </c>
      <c r="M190" t="n">
        <v>149</v>
      </c>
      <c r="N190" t="n">
        <v>18.64</v>
      </c>
      <c r="O190" t="n">
        <v>15605.44</v>
      </c>
      <c r="P190" t="n">
        <v>208.16</v>
      </c>
      <c r="Q190" t="n">
        <v>2924.83</v>
      </c>
      <c r="R190" t="n">
        <v>204.68</v>
      </c>
      <c r="S190" t="n">
        <v>60.56</v>
      </c>
      <c r="T190" t="n">
        <v>71589.42</v>
      </c>
      <c r="U190" t="n">
        <v>0.3</v>
      </c>
      <c r="V190" t="n">
        <v>0.79</v>
      </c>
      <c r="W190" t="n">
        <v>0.39</v>
      </c>
      <c r="X190" t="n">
        <v>4.39</v>
      </c>
      <c r="Y190" t="n">
        <v>1</v>
      </c>
      <c r="Z190" t="n">
        <v>10</v>
      </c>
    </row>
    <row r="191">
      <c r="A191" t="n">
        <v>1</v>
      </c>
      <c r="B191" t="n">
        <v>60</v>
      </c>
      <c r="C191" t="inlineStr">
        <is>
          <t xml:space="preserve">CONCLUIDO	</t>
        </is>
      </c>
      <c r="D191" t="n">
        <v>3.9433</v>
      </c>
      <c r="E191" t="n">
        <v>25.36</v>
      </c>
      <c r="F191" t="n">
        <v>20.42</v>
      </c>
      <c r="G191" t="n">
        <v>11.14</v>
      </c>
      <c r="H191" t="n">
        <v>0.18</v>
      </c>
      <c r="I191" t="n">
        <v>110</v>
      </c>
      <c r="J191" t="n">
        <v>124.96</v>
      </c>
      <c r="K191" t="n">
        <v>45</v>
      </c>
      <c r="L191" t="n">
        <v>1.25</v>
      </c>
      <c r="M191" t="n">
        <v>108</v>
      </c>
      <c r="N191" t="n">
        <v>18.71</v>
      </c>
      <c r="O191" t="n">
        <v>15645.96</v>
      </c>
      <c r="P191" t="n">
        <v>189.35</v>
      </c>
      <c r="Q191" t="n">
        <v>2924.94</v>
      </c>
      <c r="R191" t="n">
        <v>163.01</v>
      </c>
      <c r="S191" t="n">
        <v>60.56</v>
      </c>
      <c r="T191" t="n">
        <v>50961.11</v>
      </c>
      <c r="U191" t="n">
        <v>0.37</v>
      </c>
      <c r="V191" t="n">
        <v>0.84</v>
      </c>
      <c r="W191" t="n">
        <v>0.34</v>
      </c>
      <c r="X191" t="n">
        <v>3.14</v>
      </c>
      <c r="Y191" t="n">
        <v>1</v>
      </c>
      <c r="Z191" t="n">
        <v>10</v>
      </c>
    </row>
    <row r="192">
      <c r="A192" t="n">
        <v>2</v>
      </c>
      <c r="B192" t="n">
        <v>60</v>
      </c>
      <c r="C192" t="inlineStr">
        <is>
          <t xml:space="preserve">CONCLUIDO	</t>
        </is>
      </c>
      <c r="D192" t="n">
        <v>4.1585</v>
      </c>
      <c r="E192" t="n">
        <v>24.05</v>
      </c>
      <c r="F192" t="n">
        <v>19.72</v>
      </c>
      <c r="G192" t="n">
        <v>13.76</v>
      </c>
      <c r="H192" t="n">
        <v>0.21</v>
      </c>
      <c r="I192" t="n">
        <v>86</v>
      </c>
      <c r="J192" t="n">
        <v>125.29</v>
      </c>
      <c r="K192" t="n">
        <v>45</v>
      </c>
      <c r="L192" t="n">
        <v>1.5</v>
      </c>
      <c r="M192" t="n">
        <v>84</v>
      </c>
      <c r="N192" t="n">
        <v>18.79</v>
      </c>
      <c r="O192" t="n">
        <v>15686.51</v>
      </c>
      <c r="P192" t="n">
        <v>176.03</v>
      </c>
      <c r="Q192" t="n">
        <v>2924.7</v>
      </c>
      <c r="R192" t="n">
        <v>140.04</v>
      </c>
      <c r="S192" t="n">
        <v>60.56</v>
      </c>
      <c r="T192" t="n">
        <v>39593.25</v>
      </c>
      <c r="U192" t="n">
        <v>0.43</v>
      </c>
      <c r="V192" t="n">
        <v>0.87</v>
      </c>
      <c r="W192" t="n">
        <v>0.3</v>
      </c>
      <c r="X192" t="n">
        <v>2.44</v>
      </c>
      <c r="Y192" t="n">
        <v>1</v>
      </c>
      <c r="Z192" t="n">
        <v>10</v>
      </c>
    </row>
    <row r="193">
      <c r="A193" t="n">
        <v>3</v>
      </c>
      <c r="B193" t="n">
        <v>60</v>
      </c>
      <c r="C193" t="inlineStr">
        <is>
          <t xml:space="preserve">CONCLUIDO	</t>
        </is>
      </c>
      <c r="D193" t="n">
        <v>4.3312</v>
      </c>
      <c r="E193" t="n">
        <v>23.09</v>
      </c>
      <c r="F193" t="n">
        <v>19.19</v>
      </c>
      <c r="G193" t="n">
        <v>16.69</v>
      </c>
      <c r="H193" t="n">
        <v>0.25</v>
      </c>
      <c r="I193" t="n">
        <v>69</v>
      </c>
      <c r="J193" t="n">
        <v>125.62</v>
      </c>
      <c r="K193" t="n">
        <v>45</v>
      </c>
      <c r="L193" t="n">
        <v>1.75</v>
      </c>
      <c r="M193" t="n">
        <v>67</v>
      </c>
      <c r="N193" t="n">
        <v>18.87</v>
      </c>
      <c r="O193" t="n">
        <v>15727.09</v>
      </c>
      <c r="P193" t="n">
        <v>164.21</v>
      </c>
      <c r="Q193" t="n">
        <v>2924.71</v>
      </c>
      <c r="R193" t="n">
        <v>122.92</v>
      </c>
      <c r="S193" t="n">
        <v>60.56</v>
      </c>
      <c r="T193" t="n">
        <v>31120.78</v>
      </c>
      <c r="U193" t="n">
        <v>0.49</v>
      </c>
      <c r="V193" t="n">
        <v>0.9</v>
      </c>
      <c r="W193" t="n">
        <v>0.28</v>
      </c>
      <c r="X193" t="n">
        <v>1.91</v>
      </c>
      <c r="Y193" t="n">
        <v>1</v>
      </c>
      <c r="Z193" t="n">
        <v>10</v>
      </c>
    </row>
    <row r="194">
      <c r="A194" t="n">
        <v>4</v>
      </c>
      <c r="B194" t="n">
        <v>60</v>
      </c>
      <c r="C194" t="inlineStr">
        <is>
          <t xml:space="preserve">CONCLUIDO	</t>
        </is>
      </c>
      <c r="D194" t="n">
        <v>4.4947</v>
      </c>
      <c r="E194" t="n">
        <v>22.25</v>
      </c>
      <c r="F194" t="n">
        <v>18.69</v>
      </c>
      <c r="G194" t="n">
        <v>20.02</v>
      </c>
      <c r="H194" t="n">
        <v>0.28</v>
      </c>
      <c r="I194" t="n">
        <v>56</v>
      </c>
      <c r="J194" t="n">
        <v>125.95</v>
      </c>
      <c r="K194" t="n">
        <v>45</v>
      </c>
      <c r="L194" t="n">
        <v>2</v>
      </c>
      <c r="M194" t="n">
        <v>48</v>
      </c>
      <c r="N194" t="n">
        <v>18.95</v>
      </c>
      <c r="O194" t="n">
        <v>15767.7</v>
      </c>
      <c r="P194" t="n">
        <v>151.44</v>
      </c>
      <c r="Q194" t="n">
        <v>2924.58</v>
      </c>
      <c r="R194" t="n">
        <v>105.69</v>
      </c>
      <c r="S194" t="n">
        <v>60.56</v>
      </c>
      <c r="T194" t="n">
        <v>22569.6</v>
      </c>
      <c r="U194" t="n">
        <v>0.57</v>
      </c>
      <c r="V194" t="n">
        <v>0.92</v>
      </c>
      <c r="W194" t="n">
        <v>0.26</v>
      </c>
      <c r="X194" t="n">
        <v>1.41</v>
      </c>
      <c r="Y194" t="n">
        <v>1</v>
      </c>
      <c r="Z194" t="n">
        <v>10</v>
      </c>
    </row>
    <row r="195">
      <c r="A195" t="n">
        <v>5</v>
      </c>
      <c r="B195" t="n">
        <v>60</v>
      </c>
      <c r="C195" t="inlineStr">
        <is>
          <t xml:space="preserve">CONCLUIDO	</t>
        </is>
      </c>
      <c r="D195" t="n">
        <v>4.475</v>
      </c>
      <c r="E195" t="n">
        <v>22.35</v>
      </c>
      <c r="F195" t="n">
        <v>18.91</v>
      </c>
      <c r="G195" t="n">
        <v>22.25</v>
      </c>
      <c r="H195" t="n">
        <v>0.31</v>
      </c>
      <c r="I195" t="n">
        <v>51</v>
      </c>
      <c r="J195" t="n">
        <v>126.28</v>
      </c>
      <c r="K195" t="n">
        <v>45</v>
      </c>
      <c r="L195" t="n">
        <v>2.25</v>
      </c>
      <c r="M195" t="n">
        <v>12</v>
      </c>
      <c r="N195" t="n">
        <v>19.03</v>
      </c>
      <c r="O195" t="n">
        <v>15808.34</v>
      </c>
      <c r="P195" t="n">
        <v>149.27</v>
      </c>
      <c r="Q195" t="n">
        <v>2924.81</v>
      </c>
      <c r="R195" t="n">
        <v>113.02</v>
      </c>
      <c r="S195" t="n">
        <v>60.56</v>
      </c>
      <c r="T195" t="n">
        <v>26261.21</v>
      </c>
      <c r="U195" t="n">
        <v>0.54</v>
      </c>
      <c r="V195" t="n">
        <v>0.91</v>
      </c>
      <c r="W195" t="n">
        <v>0.29</v>
      </c>
      <c r="X195" t="n">
        <v>1.63</v>
      </c>
      <c r="Y195" t="n">
        <v>1</v>
      </c>
      <c r="Z195" t="n">
        <v>10</v>
      </c>
    </row>
    <row r="196">
      <c r="A196" t="n">
        <v>6</v>
      </c>
      <c r="B196" t="n">
        <v>60</v>
      </c>
      <c r="C196" t="inlineStr">
        <is>
          <t xml:space="preserve">CONCLUIDO	</t>
        </is>
      </c>
      <c r="D196" t="n">
        <v>4.5346</v>
      </c>
      <c r="E196" t="n">
        <v>22.05</v>
      </c>
      <c r="F196" t="n">
        <v>18.64</v>
      </c>
      <c r="G196" t="n">
        <v>22.37</v>
      </c>
      <c r="H196" t="n">
        <v>0.35</v>
      </c>
      <c r="I196" t="n">
        <v>50</v>
      </c>
      <c r="J196" t="n">
        <v>126.61</v>
      </c>
      <c r="K196" t="n">
        <v>45</v>
      </c>
      <c r="L196" t="n">
        <v>2.5</v>
      </c>
      <c r="M196" t="n">
        <v>1</v>
      </c>
      <c r="N196" t="n">
        <v>19.11</v>
      </c>
      <c r="O196" t="n">
        <v>15849</v>
      </c>
      <c r="P196" t="n">
        <v>147.06</v>
      </c>
      <c r="Q196" t="n">
        <v>2924.7</v>
      </c>
      <c r="R196" t="n">
        <v>103.42</v>
      </c>
      <c r="S196" t="n">
        <v>60.56</v>
      </c>
      <c r="T196" t="n">
        <v>21463.8</v>
      </c>
      <c r="U196" t="n">
        <v>0.59</v>
      </c>
      <c r="V196" t="n">
        <v>0.92</v>
      </c>
      <c r="W196" t="n">
        <v>0.29</v>
      </c>
      <c r="X196" t="n">
        <v>1.36</v>
      </c>
      <c r="Y196" t="n">
        <v>1</v>
      </c>
      <c r="Z196" t="n">
        <v>10</v>
      </c>
    </row>
    <row r="197">
      <c r="A197" t="n">
        <v>7</v>
      </c>
      <c r="B197" t="n">
        <v>60</v>
      </c>
      <c r="C197" t="inlineStr">
        <is>
          <t xml:space="preserve">CONCLUIDO	</t>
        </is>
      </c>
      <c r="D197" t="n">
        <v>4.5339</v>
      </c>
      <c r="E197" t="n">
        <v>22.06</v>
      </c>
      <c r="F197" t="n">
        <v>18.65</v>
      </c>
      <c r="G197" t="n">
        <v>22.38</v>
      </c>
      <c r="H197" t="n">
        <v>0.38</v>
      </c>
      <c r="I197" t="n">
        <v>50</v>
      </c>
      <c r="J197" t="n">
        <v>126.94</v>
      </c>
      <c r="K197" t="n">
        <v>45</v>
      </c>
      <c r="L197" t="n">
        <v>2.75</v>
      </c>
      <c r="M197" t="n">
        <v>0</v>
      </c>
      <c r="N197" t="n">
        <v>19.19</v>
      </c>
      <c r="O197" t="n">
        <v>15889.69</v>
      </c>
      <c r="P197" t="n">
        <v>147.45</v>
      </c>
      <c r="Q197" t="n">
        <v>2924.62</v>
      </c>
      <c r="R197" t="n">
        <v>103.54</v>
      </c>
      <c r="S197" t="n">
        <v>60.56</v>
      </c>
      <c r="T197" t="n">
        <v>21526.75</v>
      </c>
      <c r="U197" t="n">
        <v>0.58</v>
      </c>
      <c r="V197" t="n">
        <v>0.92</v>
      </c>
      <c r="W197" t="n">
        <v>0.29</v>
      </c>
      <c r="X197" t="n">
        <v>1.37</v>
      </c>
      <c r="Y197" t="n">
        <v>1</v>
      </c>
      <c r="Z197" t="n">
        <v>10</v>
      </c>
    </row>
    <row r="198">
      <c r="A198" t="n">
        <v>0</v>
      </c>
      <c r="B198" t="n">
        <v>135</v>
      </c>
      <c r="C198" t="inlineStr">
        <is>
          <t xml:space="preserve">CONCLUIDO	</t>
        </is>
      </c>
      <c r="D198" t="n">
        <v>2.1448</v>
      </c>
      <c r="E198" t="n">
        <v>46.62</v>
      </c>
      <c r="F198" t="n">
        <v>27.19</v>
      </c>
      <c r="G198" t="n">
        <v>4.97</v>
      </c>
      <c r="H198" t="n">
        <v>0.07000000000000001</v>
      </c>
      <c r="I198" t="n">
        <v>328</v>
      </c>
      <c r="J198" t="n">
        <v>263.32</v>
      </c>
      <c r="K198" t="n">
        <v>59.89</v>
      </c>
      <c r="L198" t="n">
        <v>1</v>
      </c>
      <c r="M198" t="n">
        <v>326</v>
      </c>
      <c r="N198" t="n">
        <v>67.43000000000001</v>
      </c>
      <c r="O198" t="n">
        <v>32710.1</v>
      </c>
      <c r="P198" t="n">
        <v>450.92</v>
      </c>
      <c r="Q198" t="n">
        <v>2925.89</v>
      </c>
      <c r="R198" t="n">
        <v>385.26</v>
      </c>
      <c r="S198" t="n">
        <v>60.56</v>
      </c>
      <c r="T198" t="n">
        <v>160996.73</v>
      </c>
      <c r="U198" t="n">
        <v>0.16</v>
      </c>
      <c r="V198" t="n">
        <v>0.63</v>
      </c>
      <c r="W198" t="n">
        <v>0.6899999999999999</v>
      </c>
      <c r="X198" t="n">
        <v>9.91</v>
      </c>
      <c r="Y198" t="n">
        <v>1</v>
      </c>
      <c r="Z198" t="n">
        <v>10</v>
      </c>
    </row>
    <row r="199">
      <c r="A199" t="n">
        <v>1</v>
      </c>
      <c r="B199" t="n">
        <v>135</v>
      </c>
      <c r="C199" t="inlineStr">
        <is>
          <t xml:space="preserve">CONCLUIDO	</t>
        </is>
      </c>
      <c r="D199" t="n">
        <v>2.5935</v>
      </c>
      <c r="E199" t="n">
        <v>38.56</v>
      </c>
      <c r="F199" t="n">
        <v>24.08</v>
      </c>
      <c r="G199" t="n">
        <v>6.28</v>
      </c>
      <c r="H199" t="n">
        <v>0.08</v>
      </c>
      <c r="I199" t="n">
        <v>230</v>
      </c>
      <c r="J199" t="n">
        <v>263.79</v>
      </c>
      <c r="K199" t="n">
        <v>59.89</v>
      </c>
      <c r="L199" t="n">
        <v>1.25</v>
      </c>
      <c r="M199" t="n">
        <v>228</v>
      </c>
      <c r="N199" t="n">
        <v>67.65000000000001</v>
      </c>
      <c r="O199" t="n">
        <v>32767.75</v>
      </c>
      <c r="P199" t="n">
        <v>396.11</v>
      </c>
      <c r="Q199" t="n">
        <v>2925.18</v>
      </c>
      <c r="R199" t="n">
        <v>283.01</v>
      </c>
      <c r="S199" t="n">
        <v>60.56</v>
      </c>
      <c r="T199" t="n">
        <v>110359.78</v>
      </c>
      <c r="U199" t="n">
        <v>0.21</v>
      </c>
      <c r="V199" t="n">
        <v>0.71</v>
      </c>
      <c r="W199" t="n">
        <v>0.53</v>
      </c>
      <c r="X199" t="n">
        <v>6.79</v>
      </c>
      <c r="Y199" t="n">
        <v>1</v>
      </c>
      <c r="Z199" t="n">
        <v>10</v>
      </c>
    </row>
    <row r="200">
      <c r="A200" t="n">
        <v>2</v>
      </c>
      <c r="B200" t="n">
        <v>135</v>
      </c>
      <c r="C200" t="inlineStr">
        <is>
          <t xml:space="preserve">CONCLUIDO	</t>
        </is>
      </c>
      <c r="D200" t="n">
        <v>2.9122</v>
      </c>
      <c r="E200" t="n">
        <v>34.34</v>
      </c>
      <c r="F200" t="n">
        <v>22.49</v>
      </c>
      <c r="G200" t="n">
        <v>7.58</v>
      </c>
      <c r="H200" t="n">
        <v>0.1</v>
      </c>
      <c r="I200" t="n">
        <v>178</v>
      </c>
      <c r="J200" t="n">
        <v>264.25</v>
      </c>
      <c r="K200" t="n">
        <v>59.89</v>
      </c>
      <c r="L200" t="n">
        <v>1.5</v>
      </c>
      <c r="M200" t="n">
        <v>176</v>
      </c>
      <c r="N200" t="n">
        <v>67.87</v>
      </c>
      <c r="O200" t="n">
        <v>32825.49</v>
      </c>
      <c r="P200" t="n">
        <v>367.14</v>
      </c>
      <c r="Q200" t="n">
        <v>2924.78</v>
      </c>
      <c r="R200" t="n">
        <v>230.79</v>
      </c>
      <c r="S200" t="n">
        <v>60.56</v>
      </c>
      <c r="T200" t="n">
        <v>84511.46000000001</v>
      </c>
      <c r="U200" t="n">
        <v>0.26</v>
      </c>
      <c r="V200" t="n">
        <v>0.77</v>
      </c>
      <c r="W200" t="n">
        <v>0.45</v>
      </c>
      <c r="X200" t="n">
        <v>5.21</v>
      </c>
      <c r="Y200" t="n">
        <v>1</v>
      </c>
      <c r="Z200" t="n">
        <v>10</v>
      </c>
    </row>
    <row r="201">
      <c r="A201" t="n">
        <v>3</v>
      </c>
      <c r="B201" t="n">
        <v>135</v>
      </c>
      <c r="C201" t="inlineStr">
        <is>
          <t xml:space="preserve">CONCLUIDO	</t>
        </is>
      </c>
      <c r="D201" t="n">
        <v>3.1661</v>
      </c>
      <c r="E201" t="n">
        <v>31.58</v>
      </c>
      <c r="F201" t="n">
        <v>21.45</v>
      </c>
      <c r="G201" t="n">
        <v>8.94</v>
      </c>
      <c r="H201" t="n">
        <v>0.12</v>
      </c>
      <c r="I201" t="n">
        <v>144</v>
      </c>
      <c r="J201" t="n">
        <v>264.72</v>
      </c>
      <c r="K201" t="n">
        <v>59.89</v>
      </c>
      <c r="L201" t="n">
        <v>1.75</v>
      </c>
      <c r="M201" t="n">
        <v>142</v>
      </c>
      <c r="N201" t="n">
        <v>68.09</v>
      </c>
      <c r="O201" t="n">
        <v>32883.31</v>
      </c>
      <c r="P201" t="n">
        <v>347.45</v>
      </c>
      <c r="Q201" t="n">
        <v>2925.19</v>
      </c>
      <c r="R201" t="n">
        <v>197.23</v>
      </c>
      <c r="S201" t="n">
        <v>60.56</v>
      </c>
      <c r="T201" t="n">
        <v>67900.89999999999</v>
      </c>
      <c r="U201" t="n">
        <v>0.31</v>
      </c>
      <c r="V201" t="n">
        <v>0.8</v>
      </c>
      <c r="W201" t="n">
        <v>0.38</v>
      </c>
      <c r="X201" t="n">
        <v>4.17</v>
      </c>
      <c r="Y201" t="n">
        <v>1</v>
      </c>
      <c r="Z201" t="n">
        <v>10</v>
      </c>
    </row>
    <row r="202">
      <c r="A202" t="n">
        <v>4</v>
      </c>
      <c r="B202" t="n">
        <v>135</v>
      </c>
      <c r="C202" t="inlineStr">
        <is>
          <t xml:space="preserve">CONCLUIDO	</t>
        </is>
      </c>
      <c r="D202" t="n">
        <v>3.3644</v>
      </c>
      <c r="E202" t="n">
        <v>29.72</v>
      </c>
      <c r="F202" t="n">
        <v>20.75</v>
      </c>
      <c r="G202" t="n">
        <v>10.29</v>
      </c>
      <c r="H202" t="n">
        <v>0.13</v>
      </c>
      <c r="I202" t="n">
        <v>121</v>
      </c>
      <c r="J202" t="n">
        <v>265.19</v>
      </c>
      <c r="K202" t="n">
        <v>59.89</v>
      </c>
      <c r="L202" t="n">
        <v>2</v>
      </c>
      <c r="M202" t="n">
        <v>119</v>
      </c>
      <c r="N202" t="n">
        <v>68.31</v>
      </c>
      <c r="O202" t="n">
        <v>32941.21</v>
      </c>
      <c r="P202" t="n">
        <v>333.43</v>
      </c>
      <c r="Q202" t="n">
        <v>2924.91</v>
      </c>
      <c r="R202" t="n">
        <v>173.93</v>
      </c>
      <c r="S202" t="n">
        <v>60.56</v>
      </c>
      <c r="T202" t="n">
        <v>56362.98</v>
      </c>
      <c r="U202" t="n">
        <v>0.35</v>
      </c>
      <c r="V202" t="n">
        <v>0.83</v>
      </c>
      <c r="W202" t="n">
        <v>0.35</v>
      </c>
      <c r="X202" t="n">
        <v>3.47</v>
      </c>
      <c r="Y202" t="n">
        <v>1</v>
      </c>
      <c r="Z202" t="n">
        <v>10</v>
      </c>
    </row>
    <row r="203">
      <c r="A203" t="n">
        <v>5</v>
      </c>
      <c r="B203" t="n">
        <v>135</v>
      </c>
      <c r="C203" t="inlineStr">
        <is>
          <t xml:space="preserve">CONCLUIDO	</t>
        </is>
      </c>
      <c r="D203" t="n">
        <v>3.5301</v>
      </c>
      <c r="E203" t="n">
        <v>28.33</v>
      </c>
      <c r="F203" t="n">
        <v>20.22</v>
      </c>
      <c r="G203" t="n">
        <v>11.66</v>
      </c>
      <c r="H203" t="n">
        <v>0.15</v>
      </c>
      <c r="I203" t="n">
        <v>104</v>
      </c>
      <c r="J203" t="n">
        <v>265.66</v>
      </c>
      <c r="K203" t="n">
        <v>59.89</v>
      </c>
      <c r="L203" t="n">
        <v>2.25</v>
      </c>
      <c r="M203" t="n">
        <v>102</v>
      </c>
      <c r="N203" t="n">
        <v>68.53</v>
      </c>
      <c r="O203" t="n">
        <v>32999.19</v>
      </c>
      <c r="P203" t="n">
        <v>322.19</v>
      </c>
      <c r="Q203" t="n">
        <v>2924.71</v>
      </c>
      <c r="R203" t="n">
        <v>156.46</v>
      </c>
      <c r="S203" t="n">
        <v>60.56</v>
      </c>
      <c r="T203" t="n">
        <v>47715.13</v>
      </c>
      <c r="U203" t="n">
        <v>0.39</v>
      </c>
      <c r="V203" t="n">
        <v>0.85</v>
      </c>
      <c r="W203" t="n">
        <v>0.33</v>
      </c>
      <c r="X203" t="n">
        <v>2.94</v>
      </c>
      <c r="Y203" t="n">
        <v>1</v>
      </c>
      <c r="Z203" t="n">
        <v>10</v>
      </c>
    </row>
    <row r="204">
      <c r="A204" t="n">
        <v>6</v>
      </c>
      <c r="B204" t="n">
        <v>135</v>
      </c>
      <c r="C204" t="inlineStr">
        <is>
          <t xml:space="preserve">CONCLUIDO	</t>
        </is>
      </c>
      <c r="D204" t="n">
        <v>3.6504</v>
      </c>
      <c r="E204" t="n">
        <v>27.39</v>
      </c>
      <c r="F204" t="n">
        <v>19.89</v>
      </c>
      <c r="G204" t="n">
        <v>12.97</v>
      </c>
      <c r="H204" t="n">
        <v>0.17</v>
      </c>
      <c r="I204" t="n">
        <v>92</v>
      </c>
      <c r="J204" t="n">
        <v>266.13</v>
      </c>
      <c r="K204" t="n">
        <v>59.89</v>
      </c>
      <c r="L204" t="n">
        <v>2.5</v>
      </c>
      <c r="M204" t="n">
        <v>90</v>
      </c>
      <c r="N204" t="n">
        <v>68.75</v>
      </c>
      <c r="O204" t="n">
        <v>33057.26</v>
      </c>
      <c r="P204" t="n">
        <v>314.32</v>
      </c>
      <c r="Q204" t="n">
        <v>2924.76</v>
      </c>
      <c r="R204" t="n">
        <v>145.8</v>
      </c>
      <c r="S204" t="n">
        <v>60.56</v>
      </c>
      <c r="T204" t="n">
        <v>42444.46</v>
      </c>
      <c r="U204" t="n">
        <v>0.42</v>
      </c>
      <c r="V204" t="n">
        <v>0.87</v>
      </c>
      <c r="W204" t="n">
        <v>0.31</v>
      </c>
      <c r="X204" t="n">
        <v>2.61</v>
      </c>
      <c r="Y204" t="n">
        <v>1</v>
      </c>
      <c r="Z204" t="n">
        <v>10</v>
      </c>
    </row>
    <row r="205">
      <c r="A205" t="n">
        <v>7</v>
      </c>
      <c r="B205" t="n">
        <v>135</v>
      </c>
      <c r="C205" t="inlineStr">
        <is>
          <t xml:space="preserve">CONCLUIDO	</t>
        </is>
      </c>
      <c r="D205" t="n">
        <v>3.7735</v>
      </c>
      <c r="E205" t="n">
        <v>26.5</v>
      </c>
      <c r="F205" t="n">
        <v>19.55</v>
      </c>
      <c r="G205" t="n">
        <v>14.48</v>
      </c>
      <c r="H205" t="n">
        <v>0.18</v>
      </c>
      <c r="I205" t="n">
        <v>81</v>
      </c>
      <c r="J205" t="n">
        <v>266.6</v>
      </c>
      <c r="K205" t="n">
        <v>59.89</v>
      </c>
      <c r="L205" t="n">
        <v>2.75</v>
      </c>
      <c r="M205" t="n">
        <v>79</v>
      </c>
      <c r="N205" t="n">
        <v>68.97</v>
      </c>
      <c r="O205" t="n">
        <v>33115.41</v>
      </c>
      <c r="P205" t="n">
        <v>306.45</v>
      </c>
      <c r="Q205" t="n">
        <v>2924.8</v>
      </c>
      <c r="R205" t="n">
        <v>134.55</v>
      </c>
      <c r="S205" t="n">
        <v>60.56</v>
      </c>
      <c r="T205" t="n">
        <v>36873.75</v>
      </c>
      <c r="U205" t="n">
        <v>0.45</v>
      </c>
      <c r="V205" t="n">
        <v>0.88</v>
      </c>
      <c r="W205" t="n">
        <v>0.3</v>
      </c>
      <c r="X205" t="n">
        <v>2.27</v>
      </c>
      <c r="Y205" t="n">
        <v>1</v>
      </c>
      <c r="Z205" t="n">
        <v>10</v>
      </c>
    </row>
    <row r="206">
      <c r="A206" t="n">
        <v>8</v>
      </c>
      <c r="B206" t="n">
        <v>135</v>
      </c>
      <c r="C206" t="inlineStr">
        <is>
          <t xml:space="preserve">CONCLUIDO	</t>
        </is>
      </c>
      <c r="D206" t="n">
        <v>3.8648</v>
      </c>
      <c r="E206" t="n">
        <v>25.87</v>
      </c>
      <c r="F206" t="n">
        <v>19.33</v>
      </c>
      <c r="G206" t="n">
        <v>15.89</v>
      </c>
      <c r="H206" t="n">
        <v>0.2</v>
      </c>
      <c r="I206" t="n">
        <v>73</v>
      </c>
      <c r="J206" t="n">
        <v>267.08</v>
      </c>
      <c r="K206" t="n">
        <v>59.89</v>
      </c>
      <c r="L206" t="n">
        <v>3</v>
      </c>
      <c r="M206" t="n">
        <v>71</v>
      </c>
      <c r="N206" t="n">
        <v>69.19</v>
      </c>
      <c r="O206" t="n">
        <v>33173.65</v>
      </c>
      <c r="P206" t="n">
        <v>300.53</v>
      </c>
      <c r="Q206" t="n">
        <v>2924.46</v>
      </c>
      <c r="R206" t="n">
        <v>127.7</v>
      </c>
      <c r="S206" t="n">
        <v>60.56</v>
      </c>
      <c r="T206" t="n">
        <v>33490.77</v>
      </c>
      <c r="U206" t="n">
        <v>0.47</v>
      </c>
      <c r="V206" t="n">
        <v>0.89</v>
      </c>
      <c r="W206" t="n">
        <v>0.28</v>
      </c>
      <c r="X206" t="n">
        <v>2.05</v>
      </c>
      <c r="Y206" t="n">
        <v>1</v>
      </c>
      <c r="Z206" t="n">
        <v>10</v>
      </c>
    </row>
    <row r="207">
      <c r="A207" t="n">
        <v>9</v>
      </c>
      <c r="B207" t="n">
        <v>135</v>
      </c>
      <c r="C207" t="inlineStr">
        <is>
          <t xml:space="preserve">CONCLUIDO	</t>
        </is>
      </c>
      <c r="D207" t="n">
        <v>3.9534</v>
      </c>
      <c r="E207" t="n">
        <v>25.29</v>
      </c>
      <c r="F207" t="n">
        <v>19.1</v>
      </c>
      <c r="G207" t="n">
        <v>17.37</v>
      </c>
      <c r="H207" t="n">
        <v>0.22</v>
      </c>
      <c r="I207" t="n">
        <v>66</v>
      </c>
      <c r="J207" t="n">
        <v>267.55</v>
      </c>
      <c r="K207" t="n">
        <v>59.89</v>
      </c>
      <c r="L207" t="n">
        <v>3.25</v>
      </c>
      <c r="M207" t="n">
        <v>64</v>
      </c>
      <c r="N207" t="n">
        <v>69.41</v>
      </c>
      <c r="O207" t="n">
        <v>33231.97</v>
      </c>
      <c r="P207" t="n">
        <v>294.23</v>
      </c>
      <c r="Q207" t="n">
        <v>2924.77</v>
      </c>
      <c r="R207" t="n">
        <v>120.11</v>
      </c>
      <c r="S207" t="n">
        <v>60.56</v>
      </c>
      <c r="T207" t="n">
        <v>29731.6</v>
      </c>
      <c r="U207" t="n">
        <v>0.5</v>
      </c>
      <c r="V207" t="n">
        <v>0.9</v>
      </c>
      <c r="W207" t="n">
        <v>0.27</v>
      </c>
      <c r="X207" t="n">
        <v>1.83</v>
      </c>
      <c r="Y207" t="n">
        <v>1</v>
      </c>
      <c r="Z207" t="n">
        <v>10</v>
      </c>
    </row>
    <row r="208">
      <c r="A208" t="n">
        <v>10</v>
      </c>
      <c r="B208" t="n">
        <v>135</v>
      </c>
      <c r="C208" t="inlineStr">
        <is>
          <t xml:space="preserve">CONCLUIDO	</t>
        </is>
      </c>
      <c r="D208" t="n">
        <v>4.0196</v>
      </c>
      <c r="E208" t="n">
        <v>24.88</v>
      </c>
      <c r="F208" t="n">
        <v>18.94</v>
      </c>
      <c r="G208" t="n">
        <v>18.63</v>
      </c>
      <c r="H208" t="n">
        <v>0.23</v>
      </c>
      <c r="I208" t="n">
        <v>61</v>
      </c>
      <c r="J208" t="n">
        <v>268.02</v>
      </c>
      <c r="K208" t="n">
        <v>59.89</v>
      </c>
      <c r="L208" t="n">
        <v>3.5</v>
      </c>
      <c r="M208" t="n">
        <v>59</v>
      </c>
      <c r="N208" t="n">
        <v>69.64</v>
      </c>
      <c r="O208" t="n">
        <v>33290.38</v>
      </c>
      <c r="P208" t="n">
        <v>289.11</v>
      </c>
      <c r="Q208" t="n">
        <v>2924.59</v>
      </c>
      <c r="R208" t="n">
        <v>114.63</v>
      </c>
      <c r="S208" t="n">
        <v>60.56</v>
      </c>
      <c r="T208" t="n">
        <v>27014.69</v>
      </c>
      <c r="U208" t="n">
        <v>0.53</v>
      </c>
      <c r="V208" t="n">
        <v>0.91</v>
      </c>
      <c r="W208" t="n">
        <v>0.26</v>
      </c>
      <c r="X208" t="n">
        <v>1.66</v>
      </c>
      <c r="Y208" t="n">
        <v>1</v>
      </c>
      <c r="Z208" t="n">
        <v>10</v>
      </c>
    </row>
    <row r="209">
      <c r="A209" t="n">
        <v>11</v>
      </c>
      <c r="B209" t="n">
        <v>135</v>
      </c>
      <c r="C209" t="inlineStr">
        <is>
          <t xml:space="preserve">CONCLUIDO	</t>
        </is>
      </c>
      <c r="D209" t="n">
        <v>4.1265</v>
      </c>
      <c r="E209" t="n">
        <v>24.23</v>
      </c>
      <c r="F209" t="n">
        <v>18.6</v>
      </c>
      <c r="G209" t="n">
        <v>20.29</v>
      </c>
      <c r="H209" t="n">
        <v>0.25</v>
      </c>
      <c r="I209" t="n">
        <v>55</v>
      </c>
      <c r="J209" t="n">
        <v>268.5</v>
      </c>
      <c r="K209" t="n">
        <v>59.89</v>
      </c>
      <c r="L209" t="n">
        <v>3.75</v>
      </c>
      <c r="M209" t="n">
        <v>53</v>
      </c>
      <c r="N209" t="n">
        <v>69.86</v>
      </c>
      <c r="O209" t="n">
        <v>33348.87</v>
      </c>
      <c r="P209" t="n">
        <v>280.61</v>
      </c>
      <c r="Q209" t="n">
        <v>2924.53</v>
      </c>
      <c r="R209" t="n">
        <v>102.99</v>
      </c>
      <c r="S209" t="n">
        <v>60.56</v>
      </c>
      <c r="T209" t="n">
        <v>21225.14</v>
      </c>
      <c r="U209" t="n">
        <v>0.59</v>
      </c>
      <c r="V209" t="n">
        <v>0.93</v>
      </c>
      <c r="W209" t="n">
        <v>0.25</v>
      </c>
      <c r="X209" t="n">
        <v>1.32</v>
      </c>
      <c r="Y209" t="n">
        <v>1</v>
      </c>
      <c r="Z209" t="n">
        <v>10</v>
      </c>
    </row>
    <row r="210">
      <c r="A210" t="n">
        <v>12</v>
      </c>
      <c r="B210" t="n">
        <v>135</v>
      </c>
      <c r="C210" t="inlineStr">
        <is>
          <t xml:space="preserve">CONCLUIDO	</t>
        </is>
      </c>
      <c r="D210" t="n">
        <v>4.1385</v>
      </c>
      <c r="E210" t="n">
        <v>24.16</v>
      </c>
      <c r="F210" t="n">
        <v>18.68</v>
      </c>
      <c r="G210" t="n">
        <v>21.56</v>
      </c>
      <c r="H210" t="n">
        <v>0.26</v>
      </c>
      <c r="I210" t="n">
        <v>52</v>
      </c>
      <c r="J210" t="n">
        <v>268.97</v>
      </c>
      <c r="K210" t="n">
        <v>59.89</v>
      </c>
      <c r="L210" t="n">
        <v>4</v>
      </c>
      <c r="M210" t="n">
        <v>50</v>
      </c>
      <c r="N210" t="n">
        <v>70.09</v>
      </c>
      <c r="O210" t="n">
        <v>33407.45</v>
      </c>
      <c r="P210" t="n">
        <v>279.65</v>
      </c>
      <c r="Q210" t="n">
        <v>2924.46</v>
      </c>
      <c r="R210" t="n">
        <v>107.28</v>
      </c>
      <c r="S210" t="n">
        <v>60.56</v>
      </c>
      <c r="T210" t="n">
        <v>23382.91</v>
      </c>
      <c r="U210" t="n">
        <v>0.5600000000000001</v>
      </c>
      <c r="V210" t="n">
        <v>0.92</v>
      </c>
      <c r="W210" t="n">
        <v>0.22</v>
      </c>
      <c r="X210" t="n">
        <v>1.4</v>
      </c>
      <c r="Y210" t="n">
        <v>1</v>
      </c>
      <c r="Z210" t="n">
        <v>10</v>
      </c>
    </row>
    <row r="211">
      <c r="A211" t="n">
        <v>13</v>
      </c>
      <c r="B211" t="n">
        <v>135</v>
      </c>
      <c r="C211" t="inlineStr">
        <is>
          <t xml:space="preserve">CONCLUIDO	</t>
        </is>
      </c>
      <c r="D211" t="n">
        <v>4.167</v>
      </c>
      <c r="E211" t="n">
        <v>24</v>
      </c>
      <c r="F211" t="n">
        <v>18.72</v>
      </c>
      <c r="G211" t="n">
        <v>23.4</v>
      </c>
      <c r="H211" t="n">
        <v>0.28</v>
      </c>
      <c r="I211" t="n">
        <v>48</v>
      </c>
      <c r="J211" t="n">
        <v>269.45</v>
      </c>
      <c r="K211" t="n">
        <v>59.89</v>
      </c>
      <c r="L211" t="n">
        <v>4.25</v>
      </c>
      <c r="M211" t="n">
        <v>46</v>
      </c>
      <c r="N211" t="n">
        <v>70.31</v>
      </c>
      <c r="O211" t="n">
        <v>33466.11</v>
      </c>
      <c r="P211" t="n">
        <v>278.17</v>
      </c>
      <c r="Q211" t="n">
        <v>2924.51</v>
      </c>
      <c r="R211" t="n">
        <v>107.91</v>
      </c>
      <c r="S211" t="n">
        <v>60.56</v>
      </c>
      <c r="T211" t="n">
        <v>23721.55</v>
      </c>
      <c r="U211" t="n">
        <v>0.5600000000000001</v>
      </c>
      <c r="V211" t="n">
        <v>0.92</v>
      </c>
      <c r="W211" t="n">
        <v>0.24</v>
      </c>
      <c r="X211" t="n">
        <v>1.44</v>
      </c>
      <c r="Y211" t="n">
        <v>1</v>
      </c>
      <c r="Z211" t="n">
        <v>10</v>
      </c>
    </row>
    <row r="212">
      <c r="A212" t="n">
        <v>14</v>
      </c>
      <c r="B212" t="n">
        <v>135</v>
      </c>
      <c r="C212" t="inlineStr">
        <is>
          <t xml:space="preserve">CONCLUIDO	</t>
        </is>
      </c>
      <c r="D212" t="n">
        <v>4.2163</v>
      </c>
      <c r="E212" t="n">
        <v>23.72</v>
      </c>
      <c r="F212" t="n">
        <v>18.59</v>
      </c>
      <c r="G212" t="n">
        <v>24.79</v>
      </c>
      <c r="H212" t="n">
        <v>0.3</v>
      </c>
      <c r="I212" t="n">
        <v>45</v>
      </c>
      <c r="J212" t="n">
        <v>269.92</v>
      </c>
      <c r="K212" t="n">
        <v>59.89</v>
      </c>
      <c r="L212" t="n">
        <v>4.5</v>
      </c>
      <c r="M212" t="n">
        <v>43</v>
      </c>
      <c r="N212" t="n">
        <v>70.54000000000001</v>
      </c>
      <c r="O212" t="n">
        <v>33524.86</v>
      </c>
      <c r="P212" t="n">
        <v>273.29</v>
      </c>
      <c r="Q212" t="n">
        <v>2924.42</v>
      </c>
      <c r="R212" t="n">
        <v>103.58</v>
      </c>
      <c r="S212" t="n">
        <v>60.56</v>
      </c>
      <c r="T212" t="n">
        <v>21571.82</v>
      </c>
      <c r="U212" t="n">
        <v>0.58</v>
      </c>
      <c r="V212" t="n">
        <v>0.93</v>
      </c>
      <c r="W212" t="n">
        <v>0.24</v>
      </c>
      <c r="X212" t="n">
        <v>1.31</v>
      </c>
      <c r="Y212" t="n">
        <v>1</v>
      </c>
      <c r="Z212" t="n">
        <v>10</v>
      </c>
    </row>
    <row r="213">
      <c r="A213" t="n">
        <v>15</v>
      </c>
      <c r="B213" t="n">
        <v>135</v>
      </c>
      <c r="C213" t="inlineStr">
        <is>
          <t xml:space="preserve">CONCLUIDO	</t>
        </is>
      </c>
      <c r="D213" t="n">
        <v>4.2639</v>
      </c>
      <c r="E213" t="n">
        <v>23.45</v>
      </c>
      <c r="F213" t="n">
        <v>18.48</v>
      </c>
      <c r="G213" t="n">
        <v>26.39</v>
      </c>
      <c r="H213" t="n">
        <v>0.31</v>
      </c>
      <c r="I213" t="n">
        <v>42</v>
      </c>
      <c r="J213" t="n">
        <v>270.4</v>
      </c>
      <c r="K213" t="n">
        <v>59.89</v>
      </c>
      <c r="L213" t="n">
        <v>4.75</v>
      </c>
      <c r="M213" t="n">
        <v>40</v>
      </c>
      <c r="N213" t="n">
        <v>70.76000000000001</v>
      </c>
      <c r="O213" t="n">
        <v>33583.7</v>
      </c>
      <c r="P213" t="n">
        <v>268.75</v>
      </c>
      <c r="Q213" t="n">
        <v>2924.55</v>
      </c>
      <c r="R213" t="n">
        <v>99.8</v>
      </c>
      <c r="S213" t="n">
        <v>60.56</v>
      </c>
      <c r="T213" t="n">
        <v>19694.21</v>
      </c>
      <c r="U213" t="n">
        <v>0.61</v>
      </c>
      <c r="V213" t="n">
        <v>0.93</v>
      </c>
      <c r="W213" t="n">
        <v>0.23</v>
      </c>
      <c r="X213" t="n">
        <v>1.2</v>
      </c>
      <c r="Y213" t="n">
        <v>1</v>
      </c>
      <c r="Z213" t="n">
        <v>10</v>
      </c>
    </row>
    <row r="214">
      <c r="A214" t="n">
        <v>16</v>
      </c>
      <c r="B214" t="n">
        <v>135</v>
      </c>
      <c r="C214" t="inlineStr">
        <is>
          <t xml:space="preserve">CONCLUIDO	</t>
        </is>
      </c>
      <c r="D214" t="n">
        <v>4.3086</v>
      </c>
      <c r="E214" t="n">
        <v>23.21</v>
      </c>
      <c r="F214" t="n">
        <v>18.38</v>
      </c>
      <c r="G214" t="n">
        <v>28.28</v>
      </c>
      <c r="H214" t="n">
        <v>0.33</v>
      </c>
      <c r="I214" t="n">
        <v>39</v>
      </c>
      <c r="J214" t="n">
        <v>270.88</v>
      </c>
      <c r="K214" t="n">
        <v>59.89</v>
      </c>
      <c r="L214" t="n">
        <v>5</v>
      </c>
      <c r="M214" t="n">
        <v>37</v>
      </c>
      <c r="N214" t="n">
        <v>70.98999999999999</v>
      </c>
      <c r="O214" t="n">
        <v>33642.62</v>
      </c>
      <c r="P214" t="n">
        <v>264.54</v>
      </c>
      <c r="Q214" t="n">
        <v>2924.77</v>
      </c>
      <c r="R214" t="n">
        <v>96.63</v>
      </c>
      <c r="S214" t="n">
        <v>60.56</v>
      </c>
      <c r="T214" t="n">
        <v>18123.56</v>
      </c>
      <c r="U214" t="n">
        <v>0.63</v>
      </c>
      <c r="V214" t="n">
        <v>0.9399999999999999</v>
      </c>
      <c r="W214" t="n">
        <v>0.23</v>
      </c>
      <c r="X214" t="n">
        <v>1.11</v>
      </c>
      <c r="Y214" t="n">
        <v>1</v>
      </c>
      <c r="Z214" t="n">
        <v>10</v>
      </c>
    </row>
    <row r="215">
      <c r="A215" t="n">
        <v>17</v>
      </c>
      <c r="B215" t="n">
        <v>135</v>
      </c>
      <c r="C215" t="inlineStr">
        <is>
          <t xml:space="preserve">CONCLUIDO	</t>
        </is>
      </c>
      <c r="D215" t="n">
        <v>4.3415</v>
      </c>
      <c r="E215" t="n">
        <v>23.03</v>
      </c>
      <c r="F215" t="n">
        <v>18.31</v>
      </c>
      <c r="G215" t="n">
        <v>29.69</v>
      </c>
      <c r="H215" t="n">
        <v>0.34</v>
      </c>
      <c r="I215" t="n">
        <v>37</v>
      </c>
      <c r="J215" t="n">
        <v>271.36</v>
      </c>
      <c r="K215" t="n">
        <v>59.89</v>
      </c>
      <c r="L215" t="n">
        <v>5.25</v>
      </c>
      <c r="M215" t="n">
        <v>35</v>
      </c>
      <c r="N215" t="n">
        <v>71.22</v>
      </c>
      <c r="O215" t="n">
        <v>33701.64</v>
      </c>
      <c r="P215" t="n">
        <v>260.64</v>
      </c>
      <c r="Q215" t="n">
        <v>2924.51</v>
      </c>
      <c r="R215" t="n">
        <v>94.31</v>
      </c>
      <c r="S215" t="n">
        <v>60.56</v>
      </c>
      <c r="T215" t="n">
        <v>16976.36</v>
      </c>
      <c r="U215" t="n">
        <v>0.64</v>
      </c>
      <c r="V215" t="n">
        <v>0.9399999999999999</v>
      </c>
      <c r="W215" t="n">
        <v>0.22</v>
      </c>
      <c r="X215" t="n">
        <v>1.03</v>
      </c>
      <c r="Y215" t="n">
        <v>1</v>
      </c>
      <c r="Z215" t="n">
        <v>10</v>
      </c>
    </row>
    <row r="216">
      <c r="A216" t="n">
        <v>18</v>
      </c>
      <c r="B216" t="n">
        <v>135</v>
      </c>
      <c r="C216" t="inlineStr">
        <is>
          <t xml:space="preserve">CONCLUIDO	</t>
        </is>
      </c>
      <c r="D216" t="n">
        <v>4.3741</v>
      </c>
      <c r="E216" t="n">
        <v>22.86</v>
      </c>
      <c r="F216" t="n">
        <v>18.24</v>
      </c>
      <c r="G216" t="n">
        <v>31.27</v>
      </c>
      <c r="H216" t="n">
        <v>0.36</v>
      </c>
      <c r="I216" t="n">
        <v>35</v>
      </c>
      <c r="J216" t="n">
        <v>271.84</v>
      </c>
      <c r="K216" t="n">
        <v>59.89</v>
      </c>
      <c r="L216" t="n">
        <v>5.5</v>
      </c>
      <c r="M216" t="n">
        <v>33</v>
      </c>
      <c r="N216" t="n">
        <v>71.45</v>
      </c>
      <c r="O216" t="n">
        <v>33760.74</v>
      </c>
      <c r="P216" t="n">
        <v>256.89</v>
      </c>
      <c r="Q216" t="n">
        <v>2924.56</v>
      </c>
      <c r="R216" t="n">
        <v>91.97</v>
      </c>
      <c r="S216" t="n">
        <v>60.56</v>
      </c>
      <c r="T216" t="n">
        <v>15814.75</v>
      </c>
      <c r="U216" t="n">
        <v>0.66</v>
      </c>
      <c r="V216" t="n">
        <v>0.9399999999999999</v>
      </c>
      <c r="W216" t="n">
        <v>0.22</v>
      </c>
      <c r="X216" t="n">
        <v>0.96</v>
      </c>
      <c r="Y216" t="n">
        <v>1</v>
      </c>
      <c r="Z216" t="n">
        <v>10</v>
      </c>
    </row>
    <row r="217">
      <c r="A217" t="n">
        <v>19</v>
      </c>
      <c r="B217" t="n">
        <v>135</v>
      </c>
      <c r="C217" t="inlineStr">
        <is>
          <t xml:space="preserve">CONCLUIDO	</t>
        </is>
      </c>
      <c r="D217" t="n">
        <v>4.4023</v>
      </c>
      <c r="E217" t="n">
        <v>22.72</v>
      </c>
      <c r="F217" t="n">
        <v>18.19</v>
      </c>
      <c r="G217" t="n">
        <v>33.08</v>
      </c>
      <c r="H217" t="n">
        <v>0.38</v>
      </c>
      <c r="I217" t="n">
        <v>33</v>
      </c>
      <c r="J217" t="n">
        <v>272.32</v>
      </c>
      <c r="K217" t="n">
        <v>59.89</v>
      </c>
      <c r="L217" t="n">
        <v>5.75</v>
      </c>
      <c r="M217" t="n">
        <v>31</v>
      </c>
      <c r="N217" t="n">
        <v>71.68000000000001</v>
      </c>
      <c r="O217" t="n">
        <v>33820.05</v>
      </c>
      <c r="P217" t="n">
        <v>252.87</v>
      </c>
      <c r="Q217" t="n">
        <v>2924.51</v>
      </c>
      <c r="R217" t="n">
        <v>90.51000000000001</v>
      </c>
      <c r="S217" t="n">
        <v>60.56</v>
      </c>
      <c r="T217" t="n">
        <v>15095.22</v>
      </c>
      <c r="U217" t="n">
        <v>0.67</v>
      </c>
      <c r="V217" t="n">
        <v>0.95</v>
      </c>
      <c r="W217" t="n">
        <v>0.22</v>
      </c>
      <c r="X217" t="n">
        <v>0.92</v>
      </c>
      <c r="Y217" t="n">
        <v>1</v>
      </c>
      <c r="Z217" t="n">
        <v>10</v>
      </c>
    </row>
    <row r="218">
      <c r="A218" t="n">
        <v>20</v>
      </c>
      <c r="B218" t="n">
        <v>135</v>
      </c>
      <c r="C218" t="inlineStr">
        <is>
          <t xml:space="preserve">CONCLUIDO	</t>
        </is>
      </c>
      <c r="D218" t="n">
        <v>4.4361</v>
      </c>
      <c r="E218" t="n">
        <v>22.54</v>
      </c>
      <c r="F218" t="n">
        <v>18.12</v>
      </c>
      <c r="G218" t="n">
        <v>35.08</v>
      </c>
      <c r="H218" t="n">
        <v>0.39</v>
      </c>
      <c r="I218" t="n">
        <v>31</v>
      </c>
      <c r="J218" t="n">
        <v>272.8</v>
      </c>
      <c r="K218" t="n">
        <v>59.89</v>
      </c>
      <c r="L218" t="n">
        <v>6</v>
      </c>
      <c r="M218" t="n">
        <v>29</v>
      </c>
      <c r="N218" t="n">
        <v>71.91</v>
      </c>
      <c r="O218" t="n">
        <v>33879.33</v>
      </c>
      <c r="P218" t="n">
        <v>248.52</v>
      </c>
      <c r="Q218" t="n">
        <v>2924.49</v>
      </c>
      <c r="R218" t="n">
        <v>88.17</v>
      </c>
      <c r="S218" t="n">
        <v>60.56</v>
      </c>
      <c r="T218" t="n">
        <v>13935.73</v>
      </c>
      <c r="U218" t="n">
        <v>0.6899999999999999</v>
      </c>
      <c r="V218" t="n">
        <v>0.95</v>
      </c>
      <c r="W218" t="n">
        <v>0.21</v>
      </c>
      <c r="X218" t="n">
        <v>0.84</v>
      </c>
      <c r="Y218" t="n">
        <v>1</v>
      </c>
      <c r="Z218" t="n">
        <v>10</v>
      </c>
    </row>
    <row r="219">
      <c r="A219" t="n">
        <v>21</v>
      </c>
      <c r="B219" t="n">
        <v>135</v>
      </c>
      <c r="C219" t="inlineStr">
        <is>
          <t xml:space="preserve">CONCLUIDO	</t>
        </is>
      </c>
      <c r="D219" t="n">
        <v>4.4687</v>
      </c>
      <c r="E219" t="n">
        <v>22.38</v>
      </c>
      <c r="F219" t="n">
        <v>18.06</v>
      </c>
      <c r="G219" t="n">
        <v>37.36</v>
      </c>
      <c r="H219" t="n">
        <v>0.41</v>
      </c>
      <c r="I219" t="n">
        <v>29</v>
      </c>
      <c r="J219" t="n">
        <v>273.28</v>
      </c>
      <c r="K219" t="n">
        <v>59.89</v>
      </c>
      <c r="L219" t="n">
        <v>6.25</v>
      </c>
      <c r="M219" t="n">
        <v>27</v>
      </c>
      <c r="N219" t="n">
        <v>72.14</v>
      </c>
      <c r="O219" t="n">
        <v>33938.7</v>
      </c>
      <c r="P219" t="n">
        <v>243.61</v>
      </c>
      <c r="Q219" t="n">
        <v>2924.42</v>
      </c>
      <c r="R219" t="n">
        <v>86.03</v>
      </c>
      <c r="S219" t="n">
        <v>60.56</v>
      </c>
      <c r="T219" t="n">
        <v>12874.38</v>
      </c>
      <c r="U219" t="n">
        <v>0.7</v>
      </c>
      <c r="V219" t="n">
        <v>0.95</v>
      </c>
      <c r="W219" t="n">
        <v>0.21</v>
      </c>
      <c r="X219" t="n">
        <v>0.78</v>
      </c>
      <c r="Y219" t="n">
        <v>1</v>
      </c>
      <c r="Z219" t="n">
        <v>10</v>
      </c>
    </row>
    <row r="220">
      <c r="A220" t="n">
        <v>22</v>
      </c>
      <c r="B220" t="n">
        <v>135</v>
      </c>
      <c r="C220" t="inlineStr">
        <is>
          <t xml:space="preserve">CONCLUIDO	</t>
        </is>
      </c>
      <c r="D220" t="n">
        <v>4.495</v>
      </c>
      <c r="E220" t="n">
        <v>22.25</v>
      </c>
      <c r="F220" t="n">
        <v>17.98</v>
      </c>
      <c r="G220" t="n">
        <v>38.52</v>
      </c>
      <c r="H220" t="n">
        <v>0.42</v>
      </c>
      <c r="I220" t="n">
        <v>28</v>
      </c>
      <c r="J220" t="n">
        <v>273.76</v>
      </c>
      <c r="K220" t="n">
        <v>59.89</v>
      </c>
      <c r="L220" t="n">
        <v>6.5</v>
      </c>
      <c r="M220" t="n">
        <v>26</v>
      </c>
      <c r="N220" t="n">
        <v>72.37</v>
      </c>
      <c r="O220" t="n">
        <v>33998.16</v>
      </c>
      <c r="P220" t="n">
        <v>240.13</v>
      </c>
      <c r="Q220" t="n">
        <v>2924.59</v>
      </c>
      <c r="R220" t="n">
        <v>82.98999999999999</v>
      </c>
      <c r="S220" t="n">
        <v>60.56</v>
      </c>
      <c r="T220" t="n">
        <v>11359.75</v>
      </c>
      <c r="U220" t="n">
        <v>0.73</v>
      </c>
      <c r="V220" t="n">
        <v>0.96</v>
      </c>
      <c r="W220" t="n">
        <v>0.22</v>
      </c>
      <c r="X220" t="n">
        <v>0.7</v>
      </c>
      <c r="Y220" t="n">
        <v>1</v>
      </c>
      <c r="Z220" t="n">
        <v>10</v>
      </c>
    </row>
    <row r="221">
      <c r="A221" t="n">
        <v>23</v>
      </c>
      <c r="B221" t="n">
        <v>135</v>
      </c>
      <c r="C221" t="inlineStr">
        <is>
          <t xml:space="preserve">CONCLUIDO	</t>
        </is>
      </c>
      <c r="D221" t="n">
        <v>4.5234</v>
      </c>
      <c r="E221" t="n">
        <v>22.11</v>
      </c>
      <c r="F221" t="n">
        <v>17.94</v>
      </c>
      <c r="G221" t="n">
        <v>41.4</v>
      </c>
      <c r="H221" t="n">
        <v>0.44</v>
      </c>
      <c r="I221" t="n">
        <v>26</v>
      </c>
      <c r="J221" t="n">
        <v>274.24</v>
      </c>
      <c r="K221" t="n">
        <v>59.89</v>
      </c>
      <c r="L221" t="n">
        <v>6.75</v>
      </c>
      <c r="M221" t="n">
        <v>24</v>
      </c>
      <c r="N221" t="n">
        <v>72.61</v>
      </c>
      <c r="O221" t="n">
        <v>34057.71</v>
      </c>
      <c r="P221" t="n">
        <v>235.3</v>
      </c>
      <c r="Q221" t="n">
        <v>2924.44</v>
      </c>
      <c r="R221" t="n">
        <v>82.61</v>
      </c>
      <c r="S221" t="n">
        <v>60.56</v>
      </c>
      <c r="T221" t="n">
        <v>11179.9</v>
      </c>
      <c r="U221" t="n">
        <v>0.73</v>
      </c>
      <c r="V221" t="n">
        <v>0.96</v>
      </c>
      <c r="W221" t="n">
        <v>0.19</v>
      </c>
      <c r="X221" t="n">
        <v>0.66</v>
      </c>
      <c r="Y221" t="n">
        <v>1</v>
      </c>
      <c r="Z221" t="n">
        <v>10</v>
      </c>
    </row>
    <row r="222">
      <c r="A222" t="n">
        <v>24</v>
      </c>
      <c r="B222" t="n">
        <v>135</v>
      </c>
      <c r="C222" t="inlineStr">
        <is>
          <t xml:space="preserve">CONCLUIDO	</t>
        </is>
      </c>
      <c r="D222" t="n">
        <v>4.5235</v>
      </c>
      <c r="E222" t="n">
        <v>22.11</v>
      </c>
      <c r="F222" t="n">
        <v>17.99</v>
      </c>
      <c r="G222" t="n">
        <v>43.18</v>
      </c>
      <c r="H222" t="n">
        <v>0.45</v>
      </c>
      <c r="I222" t="n">
        <v>25</v>
      </c>
      <c r="J222" t="n">
        <v>274.73</v>
      </c>
      <c r="K222" t="n">
        <v>59.89</v>
      </c>
      <c r="L222" t="n">
        <v>7</v>
      </c>
      <c r="M222" t="n">
        <v>23</v>
      </c>
      <c r="N222" t="n">
        <v>72.84</v>
      </c>
      <c r="O222" t="n">
        <v>34117.35</v>
      </c>
      <c r="P222" t="n">
        <v>233.79</v>
      </c>
      <c r="Q222" t="n">
        <v>2924.63</v>
      </c>
      <c r="R222" t="n">
        <v>83.83</v>
      </c>
      <c r="S222" t="n">
        <v>60.56</v>
      </c>
      <c r="T222" t="n">
        <v>11793.39</v>
      </c>
      <c r="U222" t="n">
        <v>0.72</v>
      </c>
      <c r="V222" t="n">
        <v>0.96</v>
      </c>
      <c r="W222" t="n">
        <v>0.21</v>
      </c>
      <c r="X222" t="n">
        <v>0.71</v>
      </c>
      <c r="Y222" t="n">
        <v>1</v>
      </c>
      <c r="Z222" t="n">
        <v>10</v>
      </c>
    </row>
    <row r="223">
      <c r="A223" t="n">
        <v>25</v>
      </c>
      <c r="B223" t="n">
        <v>135</v>
      </c>
      <c r="C223" t="inlineStr">
        <is>
          <t xml:space="preserve">CONCLUIDO	</t>
        </is>
      </c>
      <c r="D223" t="n">
        <v>4.5383</v>
      </c>
      <c r="E223" t="n">
        <v>22.03</v>
      </c>
      <c r="F223" t="n">
        <v>17.97</v>
      </c>
      <c r="G223" t="n">
        <v>44.92</v>
      </c>
      <c r="H223" t="n">
        <v>0.47</v>
      </c>
      <c r="I223" t="n">
        <v>24</v>
      </c>
      <c r="J223" t="n">
        <v>275.21</v>
      </c>
      <c r="K223" t="n">
        <v>59.89</v>
      </c>
      <c r="L223" t="n">
        <v>7.25</v>
      </c>
      <c r="M223" t="n">
        <v>16</v>
      </c>
      <c r="N223" t="n">
        <v>73.08</v>
      </c>
      <c r="O223" t="n">
        <v>34177.09</v>
      </c>
      <c r="P223" t="n">
        <v>229.79</v>
      </c>
      <c r="Q223" t="n">
        <v>2924.42</v>
      </c>
      <c r="R223" t="n">
        <v>83.06</v>
      </c>
      <c r="S223" t="n">
        <v>60.56</v>
      </c>
      <c r="T223" t="n">
        <v>11416.25</v>
      </c>
      <c r="U223" t="n">
        <v>0.73</v>
      </c>
      <c r="V223" t="n">
        <v>0.96</v>
      </c>
      <c r="W223" t="n">
        <v>0.21</v>
      </c>
      <c r="X223" t="n">
        <v>0.6899999999999999</v>
      </c>
      <c r="Y223" t="n">
        <v>1</v>
      </c>
      <c r="Z223" t="n">
        <v>10</v>
      </c>
    </row>
    <row r="224">
      <c r="A224" t="n">
        <v>26</v>
      </c>
      <c r="B224" t="n">
        <v>135</v>
      </c>
      <c r="C224" t="inlineStr">
        <is>
          <t xml:space="preserve">CONCLUIDO	</t>
        </is>
      </c>
      <c r="D224" t="n">
        <v>4.5585</v>
      </c>
      <c r="E224" t="n">
        <v>21.94</v>
      </c>
      <c r="F224" t="n">
        <v>17.92</v>
      </c>
      <c r="G224" t="n">
        <v>46.75</v>
      </c>
      <c r="H224" t="n">
        <v>0.48</v>
      </c>
      <c r="I224" t="n">
        <v>23</v>
      </c>
      <c r="J224" t="n">
        <v>275.7</v>
      </c>
      <c r="K224" t="n">
        <v>59.89</v>
      </c>
      <c r="L224" t="n">
        <v>7.5</v>
      </c>
      <c r="M224" t="n">
        <v>8</v>
      </c>
      <c r="N224" t="n">
        <v>73.31</v>
      </c>
      <c r="O224" t="n">
        <v>34236.91</v>
      </c>
      <c r="P224" t="n">
        <v>226.82</v>
      </c>
      <c r="Q224" t="n">
        <v>2924.45</v>
      </c>
      <c r="R224" t="n">
        <v>81.03</v>
      </c>
      <c r="S224" t="n">
        <v>60.56</v>
      </c>
      <c r="T224" t="n">
        <v>10406.87</v>
      </c>
      <c r="U224" t="n">
        <v>0.75</v>
      </c>
      <c r="V224" t="n">
        <v>0.96</v>
      </c>
      <c r="W224" t="n">
        <v>0.22</v>
      </c>
      <c r="X224" t="n">
        <v>0.64</v>
      </c>
      <c r="Y224" t="n">
        <v>1</v>
      </c>
      <c r="Z224" t="n">
        <v>10</v>
      </c>
    </row>
    <row r="225">
      <c r="A225" t="n">
        <v>27</v>
      </c>
      <c r="B225" t="n">
        <v>135</v>
      </c>
      <c r="C225" t="inlineStr">
        <is>
          <t xml:space="preserve">CONCLUIDO	</t>
        </is>
      </c>
      <c r="D225" t="n">
        <v>4.556</v>
      </c>
      <c r="E225" t="n">
        <v>21.95</v>
      </c>
      <c r="F225" t="n">
        <v>17.93</v>
      </c>
      <c r="G225" t="n">
        <v>46.78</v>
      </c>
      <c r="H225" t="n">
        <v>0.5</v>
      </c>
      <c r="I225" t="n">
        <v>23</v>
      </c>
      <c r="J225" t="n">
        <v>276.18</v>
      </c>
      <c r="K225" t="n">
        <v>59.89</v>
      </c>
      <c r="L225" t="n">
        <v>7.75</v>
      </c>
      <c r="M225" t="n">
        <v>3</v>
      </c>
      <c r="N225" t="n">
        <v>73.55</v>
      </c>
      <c r="O225" t="n">
        <v>34296.82</v>
      </c>
      <c r="P225" t="n">
        <v>226.69</v>
      </c>
      <c r="Q225" t="n">
        <v>2924.52</v>
      </c>
      <c r="R225" t="n">
        <v>81.28</v>
      </c>
      <c r="S225" t="n">
        <v>60.56</v>
      </c>
      <c r="T225" t="n">
        <v>10530</v>
      </c>
      <c r="U225" t="n">
        <v>0.75</v>
      </c>
      <c r="V225" t="n">
        <v>0.96</v>
      </c>
      <c r="W225" t="n">
        <v>0.22</v>
      </c>
      <c r="X225" t="n">
        <v>0.66</v>
      </c>
      <c r="Y225" t="n">
        <v>1</v>
      </c>
      <c r="Z225" t="n">
        <v>10</v>
      </c>
    </row>
    <row r="226">
      <c r="A226" t="n">
        <v>28</v>
      </c>
      <c r="B226" t="n">
        <v>135</v>
      </c>
      <c r="C226" t="inlineStr">
        <is>
          <t xml:space="preserve">CONCLUIDO	</t>
        </is>
      </c>
      <c r="D226" t="n">
        <v>4.5552</v>
      </c>
      <c r="E226" t="n">
        <v>21.95</v>
      </c>
      <c r="F226" t="n">
        <v>17.94</v>
      </c>
      <c r="G226" t="n">
        <v>46.79</v>
      </c>
      <c r="H226" t="n">
        <v>0.51</v>
      </c>
      <c r="I226" t="n">
        <v>23</v>
      </c>
      <c r="J226" t="n">
        <v>276.67</v>
      </c>
      <c r="K226" t="n">
        <v>59.89</v>
      </c>
      <c r="L226" t="n">
        <v>8</v>
      </c>
      <c r="M226" t="n">
        <v>0</v>
      </c>
      <c r="N226" t="n">
        <v>73.78</v>
      </c>
      <c r="O226" t="n">
        <v>34356.83</v>
      </c>
      <c r="P226" t="n">
        <v>226.73</v>
      </c>
      <c r="Q226" t="n">
        <v>2924.42</v>
      </c>
      <c r="R226" t="n">
        <v>81.22</v>
      </c>
      <c r="S226" t="n">
        <v>60.56</v>
      </c>
      <c r="T226" t="n">
        <v>10501.53</v>
      </c>
      <c r="U226" t="n">
        <v>0.75</v>
      </c>
      <c r="V226" t="n">
        <v>0.96</v>
      </c>
      <c r="W226" t="n">
        <v>0.23</v>
      </c>
      <c r="X226" t="n">
        <v>0.66</v>
      </c>
      <c r="Y226" t="n">
        <v>1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3.1617</v>
      </c>
      <c r="E227" t="n">
        <v>31.63</v>
      </c>
      <c r="F227" t="n">
        <v>23.02</v>
      </c>
      <c r="G227" t="n">
        <v>7.08</v>
      </c>
      <c r="H227" t="n">
        <v>0.11</v>
      </c>
      <c r="I227" t="n">
        <v>195</v>
      </c>
      <c r="J227" t="n">
        <v>159.12</v>
      </c>
      <c r="K227" t="n">
        <v>50.28</v>
      </c>
      <c r="L227" t="n">
        <v>1</v>
      </c>
      <c r="M227" t="n">
        <v>193</v>
      </c>
      <c r="N227" t="n">
        <v>27.84</v>
      </c>
      <c r="O227" t="n">
        <v>19859.16</v>
      </c>
      <c r="P227" t="n">
        <v>268.18</v>
      </c>
      <c r="Q227" t="n">
        <v>2924.9</v>
      </c>
      <c r="R227" t="n">
        <v>248</v>
      </c>
      <c r="S227" t="n">
        <v>60.56</v>
      </c>
      <c r="T227" t="n">
        <v>93028.14</v>
      </c>
      <c r="U227" t="n">
        <v>0.24</v>
      </c>
      <c r="V227" t="n">
        <v>0.75</v>
      </c>
      <c r="W227" t="n">
        <v>0.49</v>
      </c>
      <c r="X227" t="n">
        <v>5.74</v>
      </c>
      <c r="Y227" t="n">
        <v>1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3.5347</v>
      </c>
      <c r="E228" t="n">
        <v>28.29</v>
      </c>
      <c r="F228" t="n">
        <v>21.39</v>
      </c>
      <c r="G228" t="n">
        <v>9.039999999999999</v>
      </c>
      <c r="H228" t="n">
        <v>0.14</v>
      </c>
      <c r="I228" t="n">
        <v>142</v>
      </c>
      <c r="J228" t="n">
        <v>159.48</v>
      </c>
      <c r="K228" t="n">
        <v>50.28</v>
      </c>
      <c r="L228" t="n">
        <v>1.25</v>
      </c>
      <c r="M228" t="n">
        <v>140</v>
      </c>
      <c r="N228" t="n">
        <v>27.95</v>
      </c>
      <c r="O228" t="n">
        <v>19902.91</v>
      </c>
      <c r="P228" t="n">
        <v>244.2</v>
      </c>
      <c r="Q228" t="n">
        <v>2925.05</v>
      </c>
      <c r="R228" t="n">
        <v>195</v>
      </c>
      <c r="S228" t="n">
        <v>60.56</v>
      </c>
      <c r="T228" t="n">
        <v>66795.69</v>
      </c>
      <c r="U228" t="n">
        <v>0.31</v>
      </c>
      <c r="V228" t="n">
        <v>0.8</v>
      </c>
      <c r="W228" t="n">
        <v>0.39</v>
      </c>
      <c r="X228" t="n">
        <v>4.11</v>
      </c>
      <c r="Y228" t="n">
        <v>1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3.7945</v>
      </c>
      <c r="E229" t="n">
        <v>26.35</v>
      </c>
      <c r="F229" t="n">
        <v>20.45</v>
      </c>
      <c r="G229" t="n">
        <v>11.06</v>
      </c>
      <c r="H229" t="n">
        <v>0.17</v>
      </c>
      <c r="I229" t="n">
        <v>111</v>
      </c>
      <c r="J229" t="n">
        <v>159.83</v>
      </c>
      <c r="K229" t="n">
        <v>50.28</v>
      </c>
      <c r="L229" t="n">
        <v>1.5</v>
      </c>
      <c r="M229" t="n">
        <v>109</v>
      </c>
      <c r="N229" t="n">
        <v>28.05</v>
      </c>
      <c r="O229" t="n">
        <v>19946.71</v>
      </c>
      <c r="P229" t="n">
        <v>228.67</v>
      </c>
      <c r="Q229" t="n">
        <v>2924.68</v>
      </c>
      <c r="R229" t="n">
        <v>164.14</v>
      </c>
      <c r="S229" t="n">
        <v>60.56</v>
      </c>
      <c r="T229" t="n">
        <v>51520.04</v>
      </c>
      <c r="U229" t="n">
        <v>0.37</v>
      </c>
      <c r="V229" t="n">
        <v>0.84</v>
      </c>
      <c r="W229" t="n">
        <v>0.34</v>
      </c>
      <c r="X229" t="n">
        <v>3.17</v>
      </c>
      <c r="Y229" t="n">
        <v>1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3.991</v>
      </c>
      <c r="E230" t="n">
        <v>25.06</v>
      </c>
      <c r="F230" t="n">
        <v>19.83</v>
      </c>
      <c r="G230" t="n">
        <v>13.22</v>
      </c>
      <c r="H230" t="n">
        <v>0.19</v>
      </c>
      <c r="I230" t="n">
        <v>90</v>
      </c>
      <c r="J230" t="n">
        <v>160.19</v>
      </c>
      <c r="K230" t="n">
        <v>50.28</v>
      </c>
      <c r="L230" t="n">
        <v>1.75</v>
      </c>
      <c r="M230" t="n">
        <v>88</v>
      </c>
      <c r="N230" t="n">
        <v>28.16</v>
      </c>
      <c r="O230" t="n">
        <v>19990.53</v>
      </c>
      <c r="P230" t="n">
        <v>216.72</v>
      </c>
      <c r="Q230" t="n">
        <v>2924.67</v>
      </c>
      <c r="R230" t="n">
        <v>143.83</v>
      </c>
      <c r="S230" t="n">
        <v>60.56</v>
      </c>
      <c r="T230" t="n">
        <v>41470.05</v>
      </c>
      <c r="U230" t="n">
        <v>0.42</v>
      </c>
      <c r="V230" t="n">
        <v>0.87</v>
      </c>
      <c r="W230" t="n">
        <v>0.31</v>
      </c>
      <c r="X230" t="n">
        <v>2.55</v>
      </c>
      <c r="Y230" t="n">
        <v>1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4.1351</v>
      </c>
      <c r="E231" t="n">
        <v>24.18</v>
      </c>
      <c r="F231" t="n">
        <v>19.41</v>
      </c>
      <c r="G231" t="n">
        <v>15.32</v>
      </c>
      <c r="H231" t="n">
        <v>0.22</v>
      </c>
      <c r="I231" t="n">
        <v>76</v>
      </c>
      <c r="J231" t="n">
        <v>160.54</v>
      </c>
      <c r="K231" t="n">
        <v>50.28</v>
      </c>
      <c r="L231" t="n">
        <v>2</v>
      </c>
      <c r="M231" t="n">
        <v>74</v>
      </c>
      <c r="N231" t="n">
        <v>28.26</v>
      </c>
      <c r="O231" t="n">
        <v>20034.4</v>
      </c>
      <c r="P231" t="n">
        <v>206.93</v>
      </c>
      <c r="Q231" t="n">
        <v>2924.76</v>
      </c>
      <c r="R231" t="n">
        <v>130.13</v>
      </c>
      <c r="S231" t="n">
        <v>60.56</v>
      </c>
      <c r="T231" t="n">
        <v>34688.02</v>
      </c>
      <c r="U231" t="n">
        <v>0.47</v>
      </c>
      <c r="V231" t="n">
        <v>0.89</v>
      </c>
      <c r="W231" t="n">
        <v>0.28</v>
      </c>
      <c r="X231" t="n">
        <v>2.13</v>
      </c>
      <c r="Y231" t="n">
        <v>1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4.2563</v>
      </c>
      <c r="E232" t="n">
        <v>23.49</v>
      </c>
      <c r="F232" t="n">
        <v>19.08</v>
      </c>
      <c r="G232" t="n">
        <v>17.61</v>
      </c>
      <c r="H232" t="n">
        <v>0.25</v>
      </c>
      <c r="I232" t="n">
        <v>65</v>
      </c>
      <c r="J232" t="n">
        <v>160.9</v>
      </c>
      <c r="K232" t="n">
        <v>50.28</v>
      </c>
      <c r="L232" t="n">
        <v>2.25</v>
      </c>
      <c r="M232" t="n">
        <v>63</v>
      </c>
      <c r="N232" t="n">
        <v>28.37</v>
      </c>
      <c r="O232" t="n">
        <v>20078.3</v>
      </c>
      <c r="P232" t="n">
        <v>198.28</v>
      </c>
      <c r="Q232" t="n">
        <v>2924.6</v>
      </c>
      <c r="R232" t="n">
        <v>119</v>
      </c>
      <c r="S232" t="n">
        <v>60.56</v>
      </c>
      <c r="T232" t="n">
        <v>29178.75</v>
      </c>
      <c r="U232" t="n">
        <v>0.51</v>
      </c>
      <c r="V232" t="n">
        <v>0.9</v>
      </c>
      <c r="W232" t="n">
        <v>0.27</v>
      </c>
      <c r="X232" t="n">
        <v>1.8</v>
      </c>
      <c r="Y232" t="n">
        <v>1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4.4074</v>
      </c>
      <c r="E233" t="n">
        <v>22.69</v>
      </c>
      <c r="F233" t="n">
        <v>18.59</v>
      </c>
      <c r="G233" t="n">
        <v>20.28</v>
      </c>
      <c r="H233" t="n">
        <v>0.27</v>
      </c>
      <c r="I233" t="n">
        <v>55</v>
      </c>
      <c r="J233" t="n">
        <v>161.26</v>
      </c>
      <c r="K233" t="n">
        <v>50.28</v>
      </c>
      <c r="L233" t="n">
        <v>2.5</v>
      </c>
      <c r="M233" t="n">
        <v>53</v>
      </c>
      <c r="N233" t="n">
        <v>28.48</v>
      </c>
      <c r="O233" t="n">
        <v>20122.23</v>
      </c>
      <c r="P233" t="n">
        <v>186.82</v>
      </c>
      <c r="Q233" t="n">
        <v>2924.56</v>
      </c>
      <c r="R233" t="n">
        <v>102.71</v>
      </c>
      <c r="S233" t="n">
        <v>60.56</v>
      </c>
      <c r="T233" t="n">
        <v>21085.52</v>
      </c>
      <c r="U233" t="n">
        <v>0.59</v>
      </c>
      <c r="V233" t="n">
        <v>0.93</v>
      </c>
      <c r="W233" t="n">
        <v>0.25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4.3713</v>
      </c>
      <c r="E234" t="n">
        <v>22.88</v>
      </c>
      <c r="F234" t="n">
        <v>18.94</v>
      </c>
      <c r="G234" t="n">
        <v>22.73</v>
      </c>
      <c r="H234" t="n">
        <v>0.3</v>
      </c>
      <c r="I234" t="n">
        <v>50</v>
      </c>
      <c r="J234" t="n">
        <v>161.61</v>
      </c>
      <c r="K234" t="n">
        <v>50.28</v>
      </c>
      <c r="L234" t="n">
        <v>2.75</v>
      </c>
      <c r="M234" t="n">
        <v>48</v>
      </c>
      <c r="N234" t="n">
        <v>28.58</v>
      </c>
      <c r="O234" t="n">
        <v>20166.2</v>
      </c>
      <c r="P234" t="n">
        <v>186.73</v>
      </c>
      <c r="Q234" t="n">
        <v>2924.51</v>
      </c>
      <c r="R234" t="n">
        <v>116.35</v>
      </c>
      <c r="S234" t="n">
        <v>60.56</v>
      </c>
      <c r="T234" t="n">
        <v>27930.76</v>
      </c>
      <c r="U234" t="n">
        <v>0.52</v>
      </c>
      <c r="V234" t="n">
        <v>0.91</v>
      </c>
      <c r="W234" t="n">
        <v>0.23</v>
      </c>
      <c r="X234" t="n">
        <v>1.66</v>
      </c>
      <c r="Y234" t="n">
        <v>1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4.5002</v>
      </c>
      <c r="E235" t="n">
        <v>22.22</v>
      </c>
      <c r="F235" t="n">
        <v>18.51</v>
      </c>
      <c r="G235" t="n">
        <v>25.83</v>
      </c>
      <c r="H235" t="n">
        <v>0.33</v>
      </c>
      <c r="I235" t="n">
        <v>43</v>
      </c>
      <c r="J235" t="n">
        <v>161.97</v>
      </c>
      <c r="K235" t="n">
        <v>50.28</v>
      </c>
      <c r="L235" t="n">
        <v>3</v>
      </c>
      <c r="M235" t="n">
        <v>40</v>
      </c>
      <c r="N235" t="n">
        <v>28.69</v>
      </c>
      <c r="O235" t="n">
        <v>20210.21</v>
      </c>
      <c r="P235" t="n">
        <v>175.05</v>
      </c>
      <c r="Q235" t="n">
        <v>2924.48</v>
      </c>
      <c r="R235" t="n">
        <v>100.97</v>
      </c>
      <c r="S235" t="n">
        <v>60.56</v>
      </c>
      <c r="T235" t="n">
        <v>20272.89</v>
      </c>
      <c r="U235" t="n">
        <v>0.6</v>
      </c>
      <c r="V235" t="n">
        <v>0.93</v>
      </c>
      <c r="W235" t="n">
        <v>0.23</v>
      </c>
      <c r="X235" t="n">
        <v>1.23</v>
      </c>
      <c r="Y235" t="n">
        <v>1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4.5495</v>
      </c>
      <c r="E236" t="n">
        <v>21.98</v>
      </c>
      <c r="F236" t="n">
        <v>18.4</v>
      </c>
      <c r="G236" t="n">
        <v>28.31</v>
      </c>
      <c r="H236" t="n">
        <v>0.35</v>
      </c>
      <c r="I236" t="n">
        <v>39</v>
      </c>
      <c r="J236" t="n">
        <v>162.33</v>
      </c>
      <c r="K236" t="n">
        <v>50.28</v>
      </c>
      <c r="L236" t="n">
        <v>3.25</v>
      </c>
      <c r="M236" t="n">
        <v>17</v>
      </c>
      <c r="N236" t="n">
        <v>28.8</v>
      </c>
      <c r="O236" t="n">
        <v>20254.26</v>
      </c>
      <c r="P236" t="n">
        <v>169.31</v>
      </c>
      <c r="Q236" t="n">
        <v>2924.61</v>
      </c>
      <c r="R236" t="n">
        <v>96.58</v>
      </c>
      <c r="S236" t="n">
        <v>60.56</v>
      </c>
      <c r="T236" t="n">
        <v>18099.13</v>
      </c>
      <c r="U236" t="n">
        <v>0.63</v>
      </c>
      <c r="V236" t="n">
        <v>0.9399999999999999</v>
      </c>
      <c r="W236" t="n">
        <v>0.25</v>
      </c>
      <c r="X236" t="n">
        <v>1.12</v>
      </c>
      <c r="Y236" t="n">
        <v>1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4.5593</v>
      </c>
      <c r="E237" t="n">
        <v>21.93</v>
      </c>
      <c r="F237" t="n">
        <v>18.38</v>
      </c>
      <c r="G237" t="n">
        <v>29.03</v>
      </c>
      <c r="H237" t="n">
        <v>0.38</v>
      </c>
      <c r="I237" t="n">
        <v>38</v>
      </c>
      <c r="J237" t="n">
        <v>162.68</v>
      </c>
      <c r="K237" t="n">
        <v>50.28</v>
      </c>
      <c r="L237" t="n">
        <v>3.5</v>
      </c>
      <c r="M237" t="n">
        <v>2</v>
      </c>
      <c r="N237" t="n">
        <v>28.9</v>
      </c>
      <c r="O237" t="n">
        <v>20298.34</v>
      </c>
      <c r="P237" t="n">
        <v>167.72</v>
      </c>
      <c r="Q237" t="n">
        <v>2924.54</v>
      </c>
      <c r="R237" t="n">
        <v>95.15000000000001</v>
      </c>
      <c r="S237" t="n">
        <v>60.56</v>
      </c>
      <c r="T237" t="n">
        <v>17388.22</v>
      </c>
      <c r="U237" t="n">
        <v>0.64</v>
      </c>
      <c r="V237" t="n">
        <v>0.9399999999999999</v>
      </c>
      <c r="W237" t="n">
        <v>0.27</v>
      </c>
      <c r="X237" t="n">
        <v>1.11</v>
      </c>
      <c r="Y237" t="n">
        <v>1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4.5582</v>
      </c>
      <c r="E238" t="n">
        <v>21.94</v>
      </c>
      <c r="F238" t="n">
        <v>18.39</v>
      </c>
      <c r="G238" t="n">
        <v>29.04</v>
      </c>
      <c r="H238" t="n">
        <v>0.41</v>
      </c>
      <c r="I238" t="n">
        <v>38</v>
      </c>
      <c r="J238" t="n">
        <v>163.04</v>
      </c>
      <c r="K238" t="n">
        <v>50.28</v>
      </c>
      <c r="L238" t="n">
        <v>3.75</v>
      </c>
      <c r="M238" t="n">
        <v>0</v>
      </c>
      <c r="N238" t="n">
        <v>29.01</v>
      </c>
      <c r="O238" t="n">
        <v>20342.46</v>
      </c>
      <c r="P238" t="n">
        <v>167.9</v>
      </c>
      <c r="Q238" t="n">
        <v>2924.76</v>
      </c>
      <c r="R238" t="n">
        <v>95.25</v>
      </c>
      <c r="S238" t="n">
        <v>60.56</v>
      </c>
      <c r="T238" t="n">
        <v>17441.79</v>
      </c>
      <c r="U238" t="n">
        <v>0.64</v>
      </c>
      <c r="V238" t="n">
        <v>0.9399999999999999</v>
      </c>
      <c r="W238" t="n">
        <v>0.27</v>
      </c>
      <c r="X238" t="n">
        <v>1.11</v>
      </c>
      <c r="Y238" t="n">
        <v>1</v>
      </c>
      <c r="Z238" t="n">
        <v>10</v>
      </c>
    </row>
    <row r="239">
      <c r="A239" t="n">
        <v>0</v>
      </c>
      <c r="B239" t="n">
        <v>115</v>
      </c>
      <c r="C239" t="inlineStr">
        <is>
          <t xml:space="preserve">CONCLUIDO	</t>
        </is>
      </c>
      <c r="D239" t="n">
        <v>2.4857</v>
      </c>
      <c r="E239" t="n">
        <v>40.23</v>
      </c>
      <c r="F239" t="n">
        <v>25.5</v>
      </c>
      <c r="G239" t="n">
        <v>5.56</v>
      </c>
      <c r="H239" t="n">
        <v>0.08</v>
      </c>
      <c r="I239" t="n">
        <v>275</v>
      </c>
      <c r="J239" t="n">
        <v>222.93</v>
      </c>
      <c r="K239" t="n">
        <v>56.94</v>
      </c>
      <c r="L239" t="n">
        <v>1</v>
      </c>
      <c r="M239" t="n">
        <v>273</v>
      </c>
      <c r="N239" t="n">
        <v>49.99</v>
      </c>
      <c r="O239" t="n">
        <v>27728.69</v>
      </c>
      <c r="P239" t="n">
        <v>377.89</v>
      </c>
      <c r="Q239" t="n">
        <v>2925.77</v>
      </c>
      <c r="R239" t="n">
        <v>330.06</v>
      </c>
      <c r="S239" t="n">
        <v>60.56</v>
      </c>
      <c r="T239" t="n">
        <v>133660.9</v>
      </c>
      <c r="U239" t="n">
        <v>0.18</v>
      </c>
      <c r="V239" t="n">
        <v>0.68</v>
      </c>
      <c r="W239" t="n">
        <v>0.59</v>
      </c>
      <c r="X239" t="n">
        <v>8.210000000000001</v>
      </c>
      <c r="Y239" t="n">
        <v>1</v>
      </c>
      <c r="Z239" t="n">
        <v>10</v>
      </c>
    </row>
    <row r="240">
      <c r="A240" t="n">
        <v>1</v>
      </c>
      <c r="B240" t="n">
        <v>115</v>
      </c>
      <c r="C240" t="inlineStr">
        <is>
          <t xml:space="preserve">CONCLUIDO	</t>
        </is>
      </c>
      <c r="D240" t="n">
        <v>2.9163</v>
      </c>
      <c r="E240" t="n">
        <v>34.29</v>
      </c>
      <c r="F240" t="n">
        <v>23.03</v>
      </c>
      <c r="G240" t="n">
        <v>7.05</v>
      </c>
      <c r="H240" t="n">
        <v>0.1</v>
      </c>
      <c r="I240" t="n">
        <v>196</v>
      </c>
      <c r="J240" t="n">
        <v>223.35</v>
      </c>
      <c r="K240" t="n">
        <v>56.94</v>
      </c>
      <c r="L240" t="n">
        <v>1.25</v>
      </c>
      <c r="M240" t="n">
        <v>194</v>
      </c>
      <c r="N240" t="n">
        <v>50.15</v>
      </c>
      <c r="O240" t="n">
        <v>27780.03</v>
      </c>
      <c r="P240" t="n">
        <v>337.62</v>
      </c>
      <c r="Q240" t="n">
        <v>2925.14</v>
      </c>
      <c r="R240" t="n">
        <v>248.53</v>
      </c>
      <c r="S240" t="n">
        <v>60.56</v>
      </c>
      <c r="T240" t="n">
        <v>93290.39</v>
      </c>
      <c r="U240" t="n">
        <v>0.24</v>
      </c>
      <c r="V240" t="n">
        <v>0.75</v>
      </c>
      <c r="W240" t="n">
        <v>0.48</v>
      </c>
      <c r="X240" t="n">
        <v>5.75</v>
      </c>
      <c r="Y240" t="n">
        <v>1</v>
      </c>
      <c r="Z240" t="n">
        <v>10</v>
      </c>
    </row>
    <row r="241">
      <c r="A241" t="n">
        <v>2</v>
      </c>
      <c r="B241" t="n">
        <v>115</v>
      </c>
      <c r="C241" t="inlineStr">
        <is>
          <t xml:space="preserve">CONCLUIDO	</t>
        </is>
      </c>
      <c r="D241" t="n">
        <v>3.2141</v>
      </c>
      <c r="E241" t="n">
        <v>31.11</v>
      </c>
      <c r="F241" t="n">
        <v>21.74</v>
      </c>
      <c r="G241" t="n">
        <v>8.52</v>
      </c>
      <c r="H241" t="n">
        <v>0.12</v>
      </c>
      <c r="I241" t="n">
        <v>153</v>
      </c>
      <c r="J241" t="n">
        <v>223.76</v>
      </c>
      <c r="K241" t="n">
        <v>56.94</v>
      </c>
      <c r="L241" t="n">
        <v>1.5</v>
      </c>
      <c r="M241" t="n">
        <v>151</v>
      </c>
      <c r="N241" t="n">
        <v>50.32</v>
      </c>
      <c r="O241" t="n">
        <v>27831.42</v>
      </c>
      <c r="P241" t="n">
        <v>315.33</v>
      </c>
      <c r="Q241" t="n">
        <v>2925.07</v>
      </c>
      <c r="R241" t="n">
        <v>206.29</v>
      </c>
      <c r="S241" t="n">
        <v>60.56</v>
      </c>
      <c r="T241" t="n">
        <v>72383.02</v>
      </c>
      <c r="U241" t="n">
        <v>0.29</v>
      </c>
      <c r="V241" t="n">
        <v>0.79</v>
      </c>
      <c r="W241" t="n">
        <v>0.41</v>
      </c>
      <c r="X241" t="n">
        <v>4.46</v>
      </c>
      <c r="Y241" t="n">
        <v>1</v>
      </c>
      <c r="Z241" t="n">
        <v>10</v>
      </c>
    </row>
    <row r="242">
      <c r="A242" t="n">
        <v>3</v>
      </c>
      <c r="B242" t="n">
        <v>115</v>
      </c>
      <c r="C242" t="inlineStr">
        <is>
          <t xml:space="preserve">CONCLUIDO	</t>
        </is>
      </c>
      <c r="D242" t="n">
        <v>3.4554</v>
      </c>
      <c r="E242" t="n">
        <v>28.94</v>
      </c>
      <c r="F242" t="n">
        <v>20.84</v>
      </c>
      <c r="G242" t="n">
        <v>10.08</v>
      </c>
      <c r="H242" t="n">
        <v>0.14</v>
      </c>
      <c r="I242" t="n">
        <v>124</v>
      </c>
      <c r="J242" t="n">
        <v>224.18</v>
      </c>
      <c r="K242" t="n">
        <v>56.94</v>
      </c>
      <c r="L242" t="n">
        <v>1.75</v>
      </c>
      <c r="M242" t="n">
        <v>122</v>
      </c>
      <c r="N242" t="n">
        <v>50.49</v>
      </c>
      <c r="O242" t="n">
        <v>27882.87</v>
      </c>
      <c r="P242" t="n">
        <v>299</v>
      </c>
      <c r="Q242" t="n">
        <v>2924.85</v>
      </c>
      <c r="R242" t="n">
        <v>177.04</v>
      </c>
      <c r="S242" t="n">
        <v>60.56</v>
      </c>
      <c r="T242" t="n">
        <v>57904.05</v>
      </c>
      <c r="U242" t="n">
        <v>0.34</v>
      </c>
      <c r="V242" t="n">
        <v>0.83</v>
      </c>
      <c r="W242" t="n">
        <v>0.36</v>
      </c>
      <c r="X242" t="n">
        <v>3.56</v>
      </c>
      <c r="Y242" t="n">
        <v>1</v>
      </c>
      <c r="Z242" t="n">
        <v>10</v>
      </c>
    </row>
    <row r="243">
      <c r="A243" t="n">
        <v>4</v>
      </c>
      <c r="B243" t="n">
        <v>115</v>
      </c>
      <c r="C243" t="inlineStr">
        <is>
          <t xml:space="preserve">CONCLUIDO	</t>
        </is>
      </c>
      <c r="D243" t="n">
        <v>3.6329</v>
      </c>
      <c r="E243" t="n">
        <v>27.53</v>
      </c>
      <c r="F243" t="n">
        <v>20.26</v>
      </c>
      <c r="G243" t="n">
        <v>11.58</v>
      </c>
      <c r="H243" t="n">
        <v>0.16</v>
      </c>
      <c r="I243" t="n">
        <v>105</v>
      </c>
      <c r="J243" t="n">
        <v>224.6</v>
      </c>
      <c r="K243" t="n">
        <v>56.94</v>
      </c>
      <c r="L243" t="n">
        <v>2</v>
      </c>
      <c r="M243" t="n">
        <v>103</v>
      </c>
      <c r="N243" t="n">
        <v>50.65</v>
      </c>
      <c r="O243" t="n">
        <v>27934.37</v>
      </c>
      <c r="P243" t="n">
        <v>287.41</v>
      </c>
      <c r="Q243" t="n">
        <v>2924.8</v>
      </c>
      <c r="R243" t="n">
        <v>157.69</v>
      </c>
      <c r="S243" t="n">
        <v>60.56</v>
      </c>
      <c r="T243" t="n">
        <v>48326.49</v>
      </c>
      <c r="U243" t="n">
        <v>0.38</v>
      </c>
      <c r="V243" t="n">
        <v>0.85</v>
      </c>
      <c r="W243" t="n">
        <v>0.33</v>
      </c>
      <c r="X243" t="n">
        <v>2.98</v>
      </c>
      <c r="Y243" t="n">
        <v>1</v>
      </c>
      <c r="Z243" t="n">
        <v>10</v>
      </c>
    </row>
    <row r="244">
      <c r="A244" t="n">
        <v>5</v>
      </c>
      <c r="B244" t="n">
        <v>115</v>
      </c>
      <c r="C244" t="inlineStr">
        <is>
          <t xml:space="preserve">CONCLUIDO	</t>
        </is>
      </c>
      <c r="D244" t="n">
        <v>3.7809</v>
      </c>
      <c r="E244" t="n">
        <v>26.45</v>
      </c>
      <c r="F244" t="n">
        <v>19.84</v>
      </c>
      <c r="G244" t="n">
        <v>13.23</v>
      </c>
      <c r="H244" t="n">
        <v>0.18</v>
      </c>
      <c r="I244" t="n">
        <v>90</v>
      </c>
      <c r="J244" t="n">
        <v>225.01</v>
      </c>
      <c r="K244" t="n">
        <v>56.94</v>
      </c>
      <c r="L244" t="n">
        <v>2.25</v>
      </c>
      <c r="M244" t="n">
        <v>88</v>
      </c>
      <c r="N244" t="n">
        <v>50.82</v>
      </c>
      <c r="O244" t="n">
        <v>27985.94</v>
      </c>
      <c r="P244" t="n">
        <v>278.35</v>
      </c>
      <c r="Q244" t="n">
        <v>2924.87</v>
      </c>
      <c r="R244" t="n">
        <v>143.88</v>
      </c>
      <c r="S244" t="n">
        <v>60.56</v>
      </c>
      <c r="T244" t="n">
        <v>41492.88</v>
      </c>
      <c r="U244" t="n">
        <v>0.42</v>
      </c>
      <c r="V244" t="n">
        <v>0.87</v>
      </c>
      <c r="W244" t="n">
        <v>0.31</v>
      </c>
      <c r="X244" t="n">
        <v>2.56</v>
      </c>
      <c r="Y244" t="n">
        <v>1</v>
      </c>
      <c r="Z244" t="n">
        <v>10</v>
      </c>
    </row>
    <row r="245">
      <c r="A245" t="n">
        <v>6</v>
      </c>
      <c r="B245" t="n">
        <v>115</v>
      </c>
      <c r="C245" t="inlineStr">
        <is>
          <t xml:space="preserve">CONCLUIDO	</t>
        </is>
      </c>
      <c r="D245" t="n">
        <v>3.9009</v>
      </c>
      <c r="E245" t="n">
        <v>25.64</v>
      </c>
      <c r="F245" t="n">
        <v>19.51</v>
      </c>
      <c r="G245" t="n">
        <v>14.82</v>
      </c>
      <c r="H245" t="n">
        <v>0.2</v>
      </c>
      <c r="I245" t="n">
        <v>79</v>
      </c>
      <c r="J245" t="n">
        <v>225.43</v>
      </c>
      <c r="K245" t="n">
        <v>56.94</v>
      </c>
      <c r="L245" t="n">
        <v>2.5</v>
      </c>
      <c r="M245" t="n">
        <v>77</v>
      </c>
      <c r="N245" t="n">
        <v>50.99</v>
      </c>
      <c r="O245" t="n">
        <v>28037.57</v>
      </c>
      <c r="P245" t="n">
        <v>270.31</v>
      </c>
      <c r="Q245" t="n">
        <v>2924.77</v>
      </c>
      <c r="R245" t="n">
        <v>133.49</v>
      </c>
      <c r="S245" t="n">
        <v>60.56</v>
      </c>
      <c r="T245" t="n">
        <v>36357.26</v>
      </c>
      <c r="U245" t="n">
        <v>0.45</v>
      </c>
      <c r="V245" t="n">
        <v>0.88</v>
      </c>
      <c r="W245" t="n">
        <v>0.29</v>
      </c>
      <c r="X245" t="n">
        <v>2.23</v>
      </c>
      <c r="Y245" t="n">
        <v>1</v>
      </c>
      <c r="Z245" t="n">
        <v>10</v>
      </c>
    </row>
    <row r="246">
      <c r="A246" t="n">
        <v>7</v>
      </c>
      <c r="B246" t="n">
        <v>115</v>
      </c>
      <c r="C246" t="inlineStr">
        <is>
          <t xml:space="preserve">CONCLUIDO	</t>
        </is>
      </c>
      <c r="D246" t="n">
        <v>4.0065</v>
      </c>
      <c r="E246" t="n">
        <v>24.96</v>
      </c>
      <c r="F246" t="n">
        <v>19.23</v>
      </c>
      <c r="G246" t="n">
        <v>16.48</v>
      </c>
      <c r="H246" t="n">
        <v>0.22</v>
      </c>
      <c r="I246" t="n">
        <v>70</v>
      </c>
      <c r="J246" t="n">
        <v>225.85</v>
      </c>
      <c r="K246" t="n">
        <v>56.94</v>
      </c>
      <c r="L246" t="n">
        <v>2.75</v>
      </c>
      <c r="M246" t="n">
        <v>68</v>
      </c>
      <c r="N246" t="n">
        <v>51.16</v>
      </c>
      <c r="O246" t="n">
        <v>28089.25</v>
      </c>
      <c r="P246" t="n">
        <v>263.29</v>
      </c>
      <c r="Q246" t="n">
        <v>2924.63</v>
      </c>
      <c r="R246" t="n">
        <v>123.92</v>
      </c>
      <c r="S246" t="n">
        <v>60.56</v>
      </c>
      <c r="T246" t="n">
        <v>31616.23</v>
      </c>
      <c r="U246" t="n">
        <v>0.49</v>
      </c>
      <c r="V246" t="n">
        <v>0.89</v>
      </c>
      <c r="W246" t="n">
        <v>0.28</v>
      </c>
      <c r="X246" t="n">
        <v>1.95</v>
      </c>
      <c r="Y246" t="n">
        <v>1</v>
      </c>
      <c r="Z246" t="n">
        <v>10</v>
      </c>
    </row>
    <row r="247">
      <c r="A247" t="n">
        <v>8</v>
      </c>
      <c r="B247" t="n">
        <v>115</v>
      </c>
      <c r="C247" t="inlineStr">
        <is>
          <t xml:space="preserve">CONCLUIDO	</t>
        </is>
      </c>
      <c r="D247" t="n">
        <v>4.0943</v>
      </c>
      <c r="E247" t="n">
        <v>24.42</v>
      </c>
      <c r="F247" t="n">
        <v>19</v>
      </c>
      <c r="G247" t="n">
        <v>18.09</v>
      </c>
      <c r="H247" t="n">
        <v>0.24</v>
      </c>
      <c r="I247" t="n">
        <v>63</v>
      </c>
      <c r="J247" t="n">
        <v>226.27</v>
      </c>
      <c r="K247" t="n">
        <v>56.94</v>
      </c>
      <c r="L247" t="n">
        <v>3</v>
      </c>
      <c r="M247" t="n">
        <v>61</v>
      </c>
      <c r="N247" t="n">
        <v>51.33</v>
      </c>
      <c r="O247" t="n">
        <v>28140.99</v>
      </c>
      <c r="P247" t="n">
        <v>256.76</v>
      </c>
      <c r="Q247" t="n">
        <v>2924.42</v>
      </c>
      <c r="R247" t="n">
        <v>116.61</v>
      </c>
      <c r="S247" t="n">
        <v>60.56</v>
      </c>
      <c r="T247" t="n">
        <v>27994.78</v>
      </c>
      <c r="U247" t="n">
        <v>0.52</v>
      </c>
      <c r="V247" t="n">
        <v>0.91</v>
      </c>
      <c r="W247" t="n">
        <v>0.26</v>
      </c>
      <c r="X247" t="n">
        <v>1.72</v>
      </c>
      <c r="Y247" t="n">
        <v>1</v>
      </c>
      <c r="Z247" t="n">
        <v>10</v>
      </c>
    </row>
    <row r="248">
      <c r="A248" t="n">
        <v>9</v>
      </c>
      <c r="B248" t="n">
        <v>115</v>
      </c>
      <c r="C248" t="inlineStr">
        <is>
          <t xml:space="preserve">CONCLUIDO	</t>
        </is>
      </c>
      <c r="D248" t="n">
        <v>4.1827</v>
      </c>
      <c r="E248" t="n">
        <v>23.91</v>
      </c>
      <c r="F248" t="n">
        <v>18.75</v>
      </c>
      <c r="G248" t="n">
        <v>19.73</v>
      </c>
      <c r="H248" t="n">
        <v>0.25</v>
      </c>
      <c r="I248" t="n">
        <v>57</v>
      </c>
      <c r="J248" t="n">
        <v>226.69</v>
      </c>
      <c r="K248" t="n">
        <v>56.94</v>
      </c>
      <c r="L248" t="n">
        <v>3.25</v>
      </c>
      <c r="M248" t="n">
        <v>55</v>
      </c>
      <c r="N248" t="n">
        <v>51.5</v>
      </c>
      <c r="O248" t="n">
        <v>28192.8</v>
      </c>
      <c r="P248" t="n">
        <v>250.11</v>
      </c>
      <c r="Q248" t="n">
        <v>2924.69</v>
      </c>
      <c r="R248" t="n">
        <v>107.96</v>
      </c>
      <c r="S248" t="n">
        <v>60.56</v>
      </c>
      <c r="T248" t="n">
        <v>23699.04</v>
      </c>
      <c r="U248" t="n">
        <v>0.5600000000000001</v>
      </c>
      <c r="V248" t="n">
        <v>0.92</v>
      </c>
      <c r="W248" t="n">
        <v>0.26</v>
      </c>
      <c r="X248" t="n">
        <v>1.47</v>
      </c>
      <c r="Y248" t="n">
        <v>1</v>
      </c>
      <c r="Z248" t="n">
        <v>10</v>
      </c>
    </row>
    <row r="249">
      <c r="A249" t="n">
        <v>10</v>
      </c>
      <c r="B249" t="n">
        <v>115</v>
      </c>
      <c r="C249" t="inlineStr">
        <is>
          <t xml:space="preserve">CONCLUIDO	</t>
        </is>
      </c>
      <c r="D249" t="n">
        <v>4.2383</v>
      </c>
      <c r="E249" t="n">
        <v>23.59</v>
      </c>
      <c r="F249" t="n">
        <v>18.65</v>
      </c>
      <c r="G249" t="n">
        <v>21.52</v>
      </c>
      <c r="H249" t="n">
        <v>0.27</v>
      </c>
      <c r="I249" t="n">
        <v>52</v>
      </c>
      <c r="J249" t="n">
        <v>227.11</v>
      </c>
      <c r="K249" t="n">
        <v>56.94</v>
      </c>
      <c r="L249" t="n">
        <v>3.5</v>
      </c>
      <c r="M249" t="n">
        <v>50</v>
      </c>
      <c r="N249" t="n">
        <v>51.67</v>
      </c>
      <c r="O249" t="n">
        <v>28244.66</v>
      </c>
      <c r="P249" t="n">
        <v>245.01</v>
      </c>
      <c r="Q249" t="n">
        <v>2924.55</v>
      </c>
      <c r="R249" t="n">
        <v>106.2</v>
      </c>
      <c r="S249" t="n">
        <v>60.56</v>
      </c>
      <c r="T249" t="n">
        <v>22843.57</v>
      </c>
      <c r="U249" t="n">
        <v>0.57</v>
      </c>
      <c r="V249" t="n">
        <v>0.92</v>
      </c>
      <c r="W249" t="n">
        <v>0.22</v>
      </c>
      <c r="X249" t="n">
        <v>1.37</v>
      </c>
      <c r="Y249" t="n">
        <v>1</v>
      </c>
      <c r="Z249" t="n">
        <v>10</v>
      </c>
    </row>
    <row r="250">
      <c r="A250" t="n">
        <v>11</v>
      </c>
      <c r="B250" t="n">
        <v>115</v>
      </c>
      <c r="C250" t="inlineStr">
        <is>
          <t xml:space="preserve">CONCLUIDO	</t>
        </is>
      </c>
      <c r="D250" t="n">
        <v>4.2524</v>
      </c>
      <c r="E250" t="n">
        <v>23.52</v>
      </c>
      <c r="F250" t="n">
        <v>18.75</v>
      </c>
      <c r="G250" t="n">
        <v>23.44</v>
      </c>
      <c r="H250" t="n">
        <v>0.29</v>
      </c>
      <c r="I250" t="n">
        <v>48</v>
      </c>
      <c r="J250" t="n">
        <v>227.53</v>
      </c>
      <c r="K250" t="n">
        <v>56.94</v>
      </c>
      <c r="L250" t="n">
        <v>3.75</v>
      </c>
      <c r="M250" t="n">
        <v>46</v>
      </c>
      <c r="N250" t="n">
        <v>51.84</v>
      </c>
      <c r="O250" t="n">
        <v>28296.58</v>
      </c>
      <c r="P250" t="n">
        <v>243.5</v>
      </c>
      <c r="Q250" t="n">
        <v>2924.55</v>
      </c>
      <c r="R250" t="n">
        <v>109.08</v>
      </c>
      <c r="S250" t="n">
        <v>60.56</v>
      </c>
      <c r="T250" t="n">
        <v>24305.11</v>
      </c>
      <c r="U250" t="n">
        <v>0.5600000000000001</v>
      </c>
      <c r="V250" t="n">
        <v>0.92</v>
      </c>
      <c r="W250" t="n">
        <v>0.24</v>
      </c>
      <c r="X250" t="n">
        <v>1.47</v>
      </c>
      <c r="Y250" t="n">
        <v>1</v>
      </c>
      <c r="Z250" t="n">
        <v>10</v>
      </c>
    </row>
    <row r="251">
      <c r="A251" t="n">
        <v>12</v>
      </c>
      <c r="B251" t="n">
        <v>115</v>
      </c>
      <c r="C251" t="inlineStr">
        <is>
          <t xml:space="preserve">CONCLUIDO	</t>
        </is>
      </c>
      <c r="D251" t="n">
        <v>4.3197</v>
      </c>
      <c r="E251" t="n">
        <v>23.15</v>
      </c>
      <c r="F251" t="n">
        <v>18.56</v>
      </c>
      <c r="G251" t="n">
        <v>25.31</v>
      </c>
      <c r="H251" t="n">
        <v>0.31</v>
      </c>
      <c r="I251" t="n">
        <v>44</v>
      </c>
      <c r="J251" t="n">
        <v>227.95</v>
      </c>
      <c r="K251" t="n">
        <v>56.94</v>
      </c>
      <c r="L251" t="n">
        <v>4</v>
      </c>
      <c r="M251" t="n">
        <v>42</v>
      </c>
      <c r="N251" t="n">
        <v>52.01</v>
      </c>
      <c r="O251" t="n">
        <v>28348.56</v>
      </c>
      <c r="P251" t="n">
        <v>237.59</v>
      </c>
      <c r="Q251" t="n">
        <v>2924.48</v>
      </c>
      <c r="R251" t="n">
        <v>102.6</v>
      </c>
      <c r="S251" t="n">
        <v>60.56</v>
      </c>
      <c r="T251" t="n">
        <v>21085.96</v>
      </c>
      <c r="U251" t="n">
        <v>0.59</v>
      </c>
      <c r="V251" t="n">
        <v>0.93</v>
      </c>
      <c r="W251" t="n">
        <v>0.23</v>
      </c>
      <c r="X251" t="n">
        <v>1.28</v>
      </c>
      <c r="Y251" t="n">
        <v>1</v>
      </c>
      <c r="Z251" t="n">
        <v>10</v>
      </c>
    </row>
    <row r="252">
      <c r="A252" t="n">
        <v>13</v>
      </c>
      <c r="B252" t="n">
        <v>115</v>
      </c>
      <c r="C252" t="inlineStr">
        <is>
          <t xml:space="preserve">CONCLUIDO	</t>
        </is>
      </c>
      <c r="D252" t="n">
        <v>4.3831</v>
      </c>
      <c r="E252" t="n">
        <v>22.82</v>
      </c>
      <c r="F252" t="n">
        <v>18.4</v>
      </c>
      <c r="G252" t="n">
        <v>27.6</v>
      </c>
      <c r="H252" t="n">
        <v>0.33</v>
      </c>
      <c r="I252" t="n">
        <v>40</v>
      </c>
      <c r="J252" t="n">
        <v>228.38</v>
      </c>
      <c r="K252" t="n">
        <v>56.94</v>
      </c>
      <c r="L252" t="n">
        <v>4.25</v>
      </c>
      <c r="M252" t="n">
        <v>38</v>
      </c>
      <c r="N252" t="n">
        <v>52.18</v>
      </c>
      <c r="O252" t="n">
        <v>28400.61</v>
      </c>
      <c r="P252" t="n">
        <v>231.32</v>
      </c>
      <c r="Q252" t="n">
        <v>2924.49</v>
      </c>
      <c r="R252" t="n">
        <v>97.27</v>
      </c>
      <c r="S252" t="n">
        <v>60.56</v>
      </c>
      <c r="T252" t="n">
        <v>18439.89</v>
      </c>
      <c r="U252" t="n">
        <v>0.62</v>
      </c>
      <c r="V252" t="n">
        <v>0.9399999999999999</v>
      </c>
      <c r="W252" t="n">
        <v>0.23</v>
      </c>
      <c r="X252" t="n">
        <v>1.12</v>
      </c>
      <c r="Y252" t="n">
        <v>1</v>
      </c>
      <c r="Z252" t="n">
        <v>10</v>
      </c>
    </row>
    <row r="253">
      <c r="A253" t="n">
        <v>14</v>
      </c>
      <c r="B253" t="n">
        <v>115</v>
      </c>
      <c r="C253" t="inlineStr">
        <is>
          <t xml:space="preserve">CONCLUIDO	</t>
        </is>
      </c>
      <c r="D253" t="n">
        <v>4.4095</v>
      </c>
      <c r="E253" t="n">
        <v>22.68</v>
      </c>
      <c r="F253" t="n">
        <v>18.35</v>
      </c>
      <c r="G253" t="n">
        <v>28.97</v>
      </c>
      <c r="H253" t="n">
        <v>0.35</v>
      </c>
      <c r="I253" t="n">
        <v>38</v>
      </c>
      <c r="J253" t="n">
        <v>228.8</v>
      </c>
      <c r="K253" t="n">
        <v>56.94</v>
      </c>
      <c r="L253" t="n">
        <v>4.5</v>
      </c>
      <c r="M253" t="n">
        <v>36</v>
      </c>
      <c r="N253" t="n">
        <v>52.36</v>
      </c>
      <c r="O253" t="n">
        <v>28452.71</v>
      </c>
      <c r="P253" t="n">
        <v>226.95</v>
      </c>
      <c r="Q253" t="n">
        <v>2924.44</v>
      </c>
      <c r="R253" t="n">
        <v>95.58</v>
      </c>
      <c r="S253" t="n">
        <v>60.56</v>
      </c>
      <c r="T253" t="n">
        <v>17603.72</v>
      </c>
      <c r="U253" t="n">
        <v>0.63</v>
      </c>
      <c r="V253" t="n">
        <v>0.9399999999999999</v>
      </c>
      <c r="W253" t="n">
        <v>0.23</v>
      </c>
      <c r="X253" t="n">
        <v>1.07</v>
      </c>
      <c r="Y253" t="n">
        <v>1</v>
      </c>
      <c r="Z253" t="n">
        <v>10</v>
      </c>
    </row>
    <row r="254">
      <c r="A254" t="n">
        <v>15</v>
      </c>
      <c r="B254" t="n">
        <v>115</v>
      </c>
      <c r="C254" t="inlineStr">
        <is>
          <t xml:space="preserve">CONCLUIDO	</t>
        </is>
      </c>
      <c r="D254" t="n">
        <v>4.4567</v>
      </c>
      <c r="E254" t="n">
        <v>22.44</v>
      </c>
      <c r="F254" t="n">
        <v>18.24</v>
      </c>
      <c r="G254" t="n">
        <v>31.27</v>
      </c>
      <c r="H254" t="n">
        <v>0.37</v>
      </c>
      <c r="I254" t="n">
        <v>35</v>
      </c>
      <c r="J254" t="n">
        <v>229.22</v>
      </c>
      <c r="K254" t="n">
        <v>56.94</v>
      </c>
      <c r="L254" t="n">
        <v>4.75</v>
      </c>
      <c r="M254" t="n">
        <v>33</v>
      </c>
      <c r="N254" t="n">
        <v>52.53</v>
      </c>
      <c r="O254" t="n">
        <v>28504.87</v>
      </c>
      <c r="P254" t="n">
        <v>222.02</v>
      </c>
      <c r="Q254" t="n">
        <v>2924.6</v>
      </c>
      <c r="R254" t="n">
        <v>91.98999999999999</v>
      </c>
      <c r="S254" t="n">
        <v>60.56</v>
      </c>
      <c r="T254" t="n">
        <v>15826.68</v>
      </c>
      <c r="U254" t="n">
        <v>0.66</v>
      </c>
      <c r="V254" t="n">
        <v>0.9399999999999999</v>
      </c>
      <c r="W254" t="n">
        <v>0.22</v>
      </c>
      <c r="X254" t="n">
        <v>0.96</v>
      </c>
      <c r="Y254" t="n">
        <v>1</v>
      </c>
      <c r="Z254" t="n">
        <v>10</v>
      </c>
    </row>
    <row r="255">
      <c r="A255" t="n">
        <v>16</v>
      </c>
      <c r="B255" t="n">
        <v>115</v>
      </c>
      <c r="C255" t="inlineStr">
        <is>
          <t xml:space="preserve">CONCLUIDO	</t>
        </is>
      </c>
      <c r="D255" t="n">
        <v>4.5002</v>
      </c>
      <c r="E255" t="n">
        <v>22.22</v>
      </c>
      <c r="F255" t="n">
        <v>18.16</v>
      </c>
      <c r="G255" t="n">
        <v>34.04</v>
      </c>
      <c r="H255" t="n">
        <v>0.39</v>
      </c>
      <c r="I255" t="n">
        <v>32</v>
      </c>
      <c r="J255" t="n">
        <v>229.65</v>
      </c>
      <c r="K255" t="n">
        <v>56.94</v>
      </c>
      <c r="L255" t="n">
        <v>5</v>
      </c>
      <c r="M255" t="n">
        <v>30</v>
      </c>
      <c r="N255" t="n">
        <v>52.7</v>
      </c>
      <c r="O255" t="n">
        <v>28557.1</v>
      </c>
      <c r="P255" t="n">
        <v>216.05</v>
      </c>
      <c r="Q255" t="n">
        <v>2924.59</v>
      </c>
      <c r="R255" t="n">
        <v>89.18000000000001</v>
      </c>
      <c r="S255" t="n">
        <v>60.56</v>
      </c>
      <c r="T255" t="n">
        <v>14433.46</v>
      </c>
      <c r="U255" t="n">
        <v>0.68</v>
      </c>
      <c r="V255" t="n">
        <v>0.95</v>
      </c>
      <c r="W255" t="n">
        <v>0.22</v>
      </c>
      <c r="X255" t="n">
        <v>0.88</v>
      </c>
      <c r="Y255" t="n">
        <v>1</v>
      </c>
      <c r="Z255" t="n">
        <v>10</v>
      </c>
    </row>
    <row r="256">
      <c r="A256" t="n">
        <v>17</v>
      </c>
      <c r="B256" t="n">
        <v>115</v>
      </c>
      <c r="C256" t="inlineStr">
        <is>
          <t xml:space="preserve">CONCLUIDO	</t>
        </is>
      </c>
      <c r="D256" t="n">
        <v>4.5346</v>
      </c>
      <c r="E256" t="n">
        <v>22.05</v>
      </c>
      <c r="F256" t="n">
        <v>18.07</v>
      </c>
      <c r="G256" t="n">
        <v>36.15</v>
      </c>
      <c r="H256" t="n">
        <v>0.41</v>
      </c>
      <c r="I256" t="n">
        <v>30</v>
      </c>
      <c r="J256" t="n">
        <v>230.07</v>
      </c>
      <c r="K256" t="n">
        <v>56.94</v>
      </c>
      <c r="L256" t="n">
        <v>5.25</v>
      </c>
      <c r="M256" t="n">
        <v>28</v>
      </c>
      <c r="N256" t="n">
        <v>52.88</v>
      </c>
      <c r="O256" t="n">
        <v>28609.38</v>
      </c>
      <c r="P256" t="n">
        <v>211.16</v>
      </c>
      <c r="Q256" t="n">
        <v>2924.45</v>
      </c>
      <c r="R256" t="n">
        <v>86.5</v>
      </c>
      <c r="S256" t="n">
        <v>60.56</v>
      </c>
      <c r="T256" t="n">
        <v>13105.66</v>
      </c>
      <c r="U256" t="n">
        <v>0.7</v>
      </c>
      <c r="V256" t="n">
        <v>0.95</v>
      </c>
      <c r="W256" t="n">
        <v>0.21</v>
      </c>
      <c r="X256" t="n">
        <v>0.8</v>
      </c>
      <c r="Y256" t="n">
        <v>1</v>
      </c>
      <c r="Z256" t="n">
        <v>10</v>
      </c>
    </row>
    <row r="257">
      <c r="A257" t="n">
        <v>18</v>
      </c>
      <c r="B257" t="n">
        <v>115</v>
      </c>
      <c r="C257" t="inlineStr">
        <is>
          <t xml:space="preserve">CONCLUIDO	</t>
        </is>
      </c>
      <c r="D257" t="n">
        <v>4.5638</v>
      </c>
      <c r="E257" t="n">
        <v>21.91</v>
      </c>
      <c r="F257" t="n">
        <v>18.02</v>
      </c>
      <c r="G257" t="n">
        <v>38.62</v>
      </c>
      <c r="H257" t="n">
        <v>0.42</v>
      </c>
      <c r="I257" t="n">
        <v>28</v>
      </c>
      <c r="J257" t="n">
        <v>230.49</v>
      </c>
      <c r="K257" t="n">
        <v>56.94</v>
      </c>
      <c r="L257" t="n">
        <v>5.5</v>
      </c>
      <c r="M257" t="n">
        <v>22</v>
      </c>
      <c r="N257" t="n">
        <v>53.05</v>
      </c>
      <c r="O257" t="n">
        <v>28661.73</v>
      </c>
      <c r="P257" t="n">
        <v>206.19</v>
      </c>
      <c r="Q257" t="n">
        <v>2924.4</v>
      </c>
      <c r="R257" t="n">
        <v>84.41</v>
      </c>
      <c r="S257" t="n">
        <v>60.56</v>
      </c>
      <c r="T257" t="n">
        <v>12069.16</v>
      </c>
      <c r="U257" t="n">
        <v>0.72</v>
      </c>
      <c r="V257" t="n">
        <v>0.95</v>
      </c>
      <c r="W257" t="n">
        <v>0.22</v>
      </c>
      <c r="X257" t="n">
        <v>0.74</v>
      </c>
      <c r="Y257" t="n">
        <v>1</v>
      </c>
      <c r="Z257" t="n">
        <v>10</v>
      </c>
    </row>
    <row r="258">
      <c r="A258" t="n">
        <v>19</v>
      </c>
      <c r="B258" t="n">
        <v>115</v>
      </c>
      <c r="C258" t="inlineStr">
        <is>
          <t xml:space="preserve">CONCLUIDO	</t>
        </is>
      </c>
      <c r="D258" t="n">
        <v>4.5752</v>
      </c>
      <c r="E258" t="n">
        <v>21.86</v>
      </c>
      <c r="F258" t="n">
        <v>18.01</v>
      </c>
      <c r="G258" t="n">
        <v>40.02</v>
      </c>
      <c r="H258" t="n">
        <v>0.44</v>
      </c>
      <c r="I258" t="n">
        <v>27</v>
      </c>
      <c r="J258" t="n">
        <v>230.92</v>
      </c>
      <c r="K258" t="n">
        <v>56.94</v>
      </c>
      <c r="L258" t="n">
        <v>5.75</v>
      </c>
      <c r="M258" t="n">
        <v>10</v>
      </c>
      <c r="N258" t="n">
        <v>53.23</v>
      </c>
      <c r="O258" t="n">
        <v>28714.14</v>
      </c>
      <c r="P258" t="n">
        <v>203.72</v>
      </c>
      <c r="Q258" t="n">
        <v>2924.52</v>
      </c>
      <c r="R258" t="n">
        <v>83.66</v>
      </c>
      <c r="S258" t="n">
        <v>60.56</v>
      </c>
      <c r="T258" t="n">
        <v>11700.24</v>
      </c>
      <c r="U258" t="n">
        <v>0.72</v>
      </c>
      <c r="V258" t="n">
        <v>0.96</v>
      </c>
      <c r="W258" t="n">
        <v>0.23</v>
      </c>
      <c r="X258" t="n">
        <v>0.73</v>
      </c>
      <c r="Y258" t="n">
        <v>1</v>
      </c>
      <c r="Z258" t="n">
        <v>10</v>
      </c>
    </row>
    <row r="259">
      <c r="A259" t="n">
        <v>20</v>
      </c>
      <c r="B259" t="n">
        <v>115</v>
      </c>
      <c r="C259" t="inlineStr">
        <is>
          <t xml:space="preserve">CONCLUIDO	</t>
        </is>
      </c>
      <c r="D259" t="n">
        <v>4.566</v>
      </c>
      <c r="E259" t="n">
        <v>21.9</v>
      </c>
      <c r="F259" t="n">
        <v>18.06</v>
      </c>
      <c r="G259" t="n">
        <v>40.12</v>
      </c>
      <c r="H259" t="n">
        <v>0.46</v>
      </c>
      <c r="I259" t="n">
        <v>27</v>
      </c>
      <c r="J259" t="n">
        <v>231.34</v>
      </c>
      <c r="K259" t="n">
        <v>56.94</v>
      </c>
      <c r="L259" t="n">
        <v>6</v>
      </c>
      <c r="M259" t="n">
        <v>1</v>
      </c>
      <c r="N259" t="n">
        <v>53.4</v>
      </c>
      <c r="O259" t="n">
        <v>28766.61</v>
      </c>
      <c r="P259" t="n">
        <v>204.22</v>
      </c>
      <c r="Q259" t="n">
        <v>2924.36</v>
      </c>
      <c r="R259" t="n">
        <v>84.81999999999999</v>
      </c>
      <c r="S259" t="n">
        <v>60.56</v>
      </c>
      <c r="T259" t="n">
        <v>12279.9</v>
      </c>
      <c r="U259" t="n">
        <v>0.71</v>
      </c>
      <c r="V259" t="n">
        <v>0.95</v>
      </c>
      <c r="W259" t="n">
        <v>0.24</v>
      </c>
      <c r="X259" t="n">
        <v>0.78</v>
      </c>
      <c r="Y259" t="n">
        <v>1</v>
      </c>
      <c r="Z259" t="n">
        <v>10</v>
      </c>
    </row>
    <row r="260">
      <c r="A260" t="n">
        <v>21</v>
      </c>
      <c r="B260" t="n">
        <v>115</v>
      </c>
      <c r="C260" t="inlineStr">
        <is>
          <t xml:space="preserve">CONCLUIDO	</t>
        </is>
      </c>
      <c r="D260" t="n">
        <v>4.5656</v>
      </c>
      <c r="E260" t="n">
        <v>21.9</v>
      </c>
      <c r="F260" t="n">
        <v>18.06</v>
      </c>
      <c r="G260" t="n">
        <v>40.13</v>
      </c>
      <c r="H260" t="n">
        <v>0.48</v>
      </c>
      <c r="I260" t="n">
        <v>27</v>
      </c>
      <c r="J260" t="n">
        <v>231.77</v>
      </c>
      <c r="K260" t="n">
        <v>56.94</v>
      </c>
      <c r="L260" t="n">
        <v>6.25</v>
      </c>
      <c r="M260" t="n">
        <v>1</v>
      </c>
      <c r="N260" t="n">
        <v>53.58</v>
      </c>
      <c r="O260" t="n">
        <v>28819.14</v>
      </c>
      <c r="P260" t="n">
        <v>204.64</v>
      </c>
      <c r="Q260" t="n">
        <v>2924.4</v>
      </c>
      <c r="R260" t="n">
        <v>84.68000000000001</v>
      </c>
      <c r="S260" t="n">
        <v>60.56</v>
      </c>
      <c r="T260" t="n">
        <v>12210.07</v>
      </c>
      <c r="U260" t="n">
        <v>0.72</v>
      </c>
      <c r="V260" t="n">
        <v>0.95</v>
      </c>
      <c r="W260" t="n">
        <v>0.25</v>
      </c>
      <c r="X260" t="n">
        <v>0.78</v>
      </c>
      <c r="Y260" t="n">
        <v>1</v>
      </c>
      <c r="Z260" t="n">
        <v>10</v>
      </c>
    </row>
    <row r="261">
      <c r="A261" t="n">
        <v>22</v>
      </c>
      <c r="B261" t="n">
        <v>115</v>
      </c>
      <c r="C261" t="inlineStr">
        <is>
          <t xml:space="preserve">CONCLUIDO	</t>
        </is>
      </c>
      <c r="D261" t="n">
        <v>4.566</v>
      </c>
      <c r="E261" t="n">
        <v>21.9</v>
      </c>
      <c r="F261" t="n">
        <v>18.05</v>
      </c>
      <c r="G261" t="n">
        <v>40.12</v>
      </c>
      <c r="H261" t="n">
        <v>0.5</v>
      </c>
      <c r="I261" t="n">
        <v>27</v>
      </c>
      <c r="J261" t="n">
        <v>232.2</v>
      </c>
      <c r="K261" t="n">
        <v>56.94</v>
      </c>
      <c r="L261" t="n">
        <v>6.5</v>
      </c>
      <c r="M261" t="n">
        <v>0</v>
      </c>
      <c r="N261" t="n">
        <v>53.75</v>
      </c>
      <c r="O261" t="n">
        <v>28871.74</v>
      </c>
      <c r="P261" t="n">
        <v>205.08</v>
      </c>
      <c r="Q261" t="n">
        <v>2924.56</v>
      </c>
      <c r="R261" t="n">
        <v>84.58</v>
      </c>
      <c r="S261" t="n">
        <v>60.56</v>
      </c>
      <c r="T261" t="n">
        <v>12158.14</v>
      </c>
      <c r="U261" t="n">
        <v>0.72</v>
      </c>
      <c r="V261" t="n">
        <v>0.95</v>
      </c>
      <c r="W261" t="n">
        <v>0.25</v>
      </c>
      <c r="X261" t="n">
        <v>0.78</v>
      </c>
      <c r="Y261" t="n">
        <v>1</v>
      </c>
      <c r="Z261" t="n">
        <v>10</v>
      </c>
    </row>
    <row r="262">
      <c r="A262" t="n">
        <v>0</v>
      </c>
      <c r="B262" t="n">
        <v>35</v>
      </c>
      <c r="C262" t="inlineStr">
        <is>
          <t xml:space="preserve">CONCLUIDO	</t>
        </is>
      </c>
      <c r="D262" t="n">
        <v>4.2817</v>
      </c>
      <c r="E262" t="n">
        <v>23.36</v>
      </c>
      <c r="F262" t="n">
        <v>19.9</v>
      </c>
      <c r="G262" t="n">
        <v>13.12</v>
      </c>
      <c r="H262" t="n">
        <v>0.22</v>
      </c>
      <c r="I262" t="n">
        <v>91</v>
      </c>
      <c r="J262" t="n">
        <v>80.84</v>
      </c>
      <c r="K262" t="n">
        <v>35.1</v>
      </c>
      <c r="L262" t="n">
        <v>1</v>
      </c>
      <c r="M262" t="n">
        <v>57</v>
      </c>
      <c r="N262" t="n">
        <v>9.74</v>
      </c>
      <c r="O262" t="n">
        <v>10204.21</v>
      </c>
      <c r="P262" t="n">
        <v>123.52</v>
      </c>
      <c r="Q262" t="n">
        <v>2924.63</v>
      </c>
      <c r="R262" t="n">
        <v>144.46</v>
      </c>
      <c r="S262" t="n">
        <v>60.56</v>
      </c>
      <c r="T262" t="n">
        <v>41781.07</v>
      </c>
      <c r="U262" t="n">
        <v>0.42</v>
      </c>
      <c r="V262" t="n">
        <v>0.86</v>
      </c>
      <c r="W262" t="n">
        <v>0.35</v>
      </c>
      <c r="X262" t="n">
        <v>2.62</v>
      </c>
      <c r="Y262" t="n">
        <v>1</v>
      </c>
      <c r="Z262" t="n">
        <v>10</v>
      </c>
    </row>
    <row r="263">
      <c r="A263" t="n">
        <v>1</v>
      </c>
      <c r="B263" t="n">
        <v>35</v>
      </c>
      <c r="C263" t="inlineStr">
        <is>
          <t xml:space="preserve">CONCLUIDO	</t>
        </is>
      </c>
      <c r="D263" t="n">
        <v>4.3198</v>
      </c>
      <c r="E263" t="n">
        <v>23.15</v>
      </c>
      <c r="F263" t="n">
        <v>19.79</v>
      </c>
      <c r="G263" t="n">
        <v>13.97</v>
      </c>
      <c r="H263" t="n">
        <v>0.27</v>
      </c>
      <c r="I263" t="n">
        <v>85</v>
      </c>
      <c r="J263" t="n">
        <v>81.14</v>
      </c>
      <c r="K263" t="n">
        <v>35.1</v>
      </c>
      <c r="L263" t="n">
        <v>1.25</v>
      </c>
      <c r="M263" t="n">
        <v>0</v>
      </c>
      <c r="N263" t="n">
        <v>9.789999999999999</v>
      </c>
      <c r="O263" t="n">
        <v>10241.25</v>
      </c>
      <c r="P263" t="n">
        <v>120.91</v>
      </c>
      <c r="Q263" t="n">
        <v>2924.63</v>
      </c>
      <c r="R263" t="n">
        <v>138.77</v>
      </c>
      <c r="S263" t="n">
        <v>60.56</v>
      </c>
      <c r="T263" t="n">
        <v>38963.02</v>
      </c>
      <c r="U263" t="n">
        <v>0.44</v>
      </c>
      <c r="V263" t="n">
        <v>0.87</v>
      </c>
      <c r="W263" t="n">
        <v>0.42</v>
      </c>
      <c r="X263" t="n">
        <v>2.52</v>
      </c>
      <c r="Y263" t="n">
        <v>1</v>
      </c>
      <c r="Z263" t="n">
        <v>10</v>
      </c>
    </row>
    <row r="264">
      <c r="A264" t="n">
        <v>0</v>
      </c>
      <c r="B264" t="n">
        <v>50</v>
      </c>
      <c r="C264" t="inlineStr">
        <is>
          <t xml:space="preserve">CONCLUIDO	</t>
        </is>
      </c>
      <c r="D264" t="n">
        <v>3.8684</v>
      </c>
      <c r="E264" t="n">
        <v>25.85</v>
      </c>
      <c r="F264" t="n">
        <v>20.97</v>
      </c>
      <c r="G264" t="n">
        <v>9.83</v>
      </c>
      <c r="H264" t="n">
        <v>0.16</v>
      </c>
      <c r="I264" t="n">
        <v>128</v>
      </c>
      <c r="J264" t="n">
        <v>107.41</v>
      </c>
      <c r="K264" t="n">
        <v>41.65</v>
      </c>
      <c r="L264" t="n">
        <v>1</v>
      </c>
      <c r="M264" t="n">
        <v>126</v>
      </c>
      <c r="N264" t="n">
        <v>14.77</v>
      </c>
      <c r="O264" t="n">
        <v>13481.73</v>
      </c>
      <c r="P264" t="n">
        <v>176.52</v>
      </c>
      <c r="Q264" t="n">
        <v>2925.25</v>
      </c>
      <c r="R264" t="n">
        <v>180.94</v>
      </c>
      <c r="S264" t="n">
        <v>60.56</v>
      </c>
      <c r="T264" t="n">
        <v>59834.69</v>
      </c>
      <c r="U264" t="n">
        <v>0.33</v>
      </c>
      <c r="V264" t="n">
        <v>0.82</v>
      </c>
      <c r="W264" t="n">
        <v>0.37</v>
      </c>
      <c r="X264" t="n">
        <v>3.69</v>
      </c>
      <c r="Y264" t="n">
        <v>1</v>
      </c>
      <c r="Z264" t="n">
        <v>10</v>
      </c>
    </row>
    <row r="265">
      <c r="A265" t="n">
        <v>1</v>
      </c>
      <c r="B265" t="n">
        <v>50</v>
      </c>
      <c r="C265" t="inlineStr">
        <is>
          <t xml:space="preserve">CONCLUIDO	</t>
        </is>
      </c>
      <c r="D265" t="n">
        <v>4.1615</v>
      </c>
      <c r="E265" t="n">
        <v>24.03</v>
      </c>
      <c r="F265" t="n">
        <v>19.93</v>
      </c>
      <c r="G265" t="n">
        <v>12.86</v>
      </c>
      <c r="H265" t="n">
        <v>0.2</v>
      </c>
      <c r="I265" t="n">
        <v>93</v>
      </c>
      <c r="J265" t="n">
        <v>107.73</v>
      </c>
      <c r="K265" t="n">
        <v>41.65</v>
      </c>
      <c r="L265" t="n">
        <v>1.25</v>
      </c>
      <c r="M265" t="n">
        <v>91</v>
      </c>
      <c r="N265" t="n">
        <v>14.83</v>
      </c>
      <c r="O265" t="n">
        <v>13520.81</v>
      </c>
      <c r="P265" t="n">
        <v>159.5</v>
      </c>
      <c r="Q265" t="n">
        <v>2924.9</v>
      </c>
      <c r="R265" t="n">
        <v>146.9</v>
      </c>
      <c r="S265" t="n">
        <v>60.56</v>
      </c>
      <c r="T265" t="n">
        <v>42991.68</v>
      </c>
      <c r="U265" t="n">
        <v>0.41</v>
      </c>
      <c r="V265" t="n">
        <v>0.86</v>
      </c>
      <c r="W265" t="n">
        <v>0.31</v>
      </c>
      <c r="X265" t="n">
        <v>2.65</v>
      </c>
      <c r="Y265" t="n">
        <v>1</v>
      </c>
      <c r="Z265" t="n">
        <v>10</v>
      </c>
    </row>
    <row r="266">
      <c r="A266" t="n">
        <v>2</v>
      </c>
      <c r="B266" t="n">
        <v>50</v>
      </c>
      <c r="C266" t="inlineStr">
        <is>
          <t xml:space="preserve">CONCLUIDO	</t>
        </is>
      </c>
      <c r="D266" t="n">
        <v>4.3742</v>
      </c>
      <c r="E266" t="n">
        <v>22.86</v>
      </c>
      <c r="F266" t="n">
        <v>19.25</v>
      </c>
      <c r="G266" t="n">
        <v>16.27</v>
      </c>
      <c r="H266" t="n">
        <v>0.24</v>
      </c>
      <c r="I266" t="n">
        <v>71</v>
      </c>
      <c r="J266" t="n">
        <v>108.05</v>
      </c>
      <c r="K266" t="n">
        <v>41.65</v>
      </c>
      <c r="L266" t="n">
        <v>1.5</v>
      </c>
      <c r="M266" t="n">
        <v>66</v>
      </c>
      <c r="N266" t="n">
        <v>14.9</v>
      </c>
      <c r="O266" t="n">
        <v>13559.91</v>
      </c>
      <c r="P266" t="n">
        <v>145.26</v>
      </c>
      <c r="Q266" t="n">
        <v>2924.61</v>
      </c>
      <c r="R266" t="n">
        <v>124.53</v>
      </c>
      <c r="S266" t="n">
        <v>60.56</v>
      </c>
      <c r="T266" t="n">
        <v>31913.13</v>
      </c>
      <c r="U266" t="n">
        <v>0.49</v>
      </c>
      <c r="V266" t="n">
        <v>0.89</v>
      </c>
      <c r="W266" t="n">
        <v>0.28</v>
      </c>
      <c r="X266" t="n">
        <v>1.97</v>
      </c>
      <c r="Y266" t="n">
        <v>1</v>
      </c>
      <c r="Z266" t="n">
        <v>10</v>
      </c>
    </row>
    <row r="267">
      <c r="A267" t="n">
        <v>3</v>
      </c>
      <c r="B267" t="n">
        <v>50</v>
      </c>
      <c r="C267" t="inlineStr">
        <is>
          <t xml:space="preserve">CONCLUIDO	</t>
        </is>
      </c>
      <c r="D267" t="n">
        <v>4.4545</v>
      </c>
      <c r="E267" t="n">
        <v>22.45</v>
      </c>
      <c r="F267" t="n">
        <v>19.06</v>
      </c>
      <c r="G267" t="n">
        <v>18.75</v>
      </c>
      <c r="H267" t="n">
        <v>0.28</v>
      </c>
      <c r="I267" t="n">
        <v>61</v>
      </c>
      <c r="J267" t="n">
        <v>108.37</v>
      </c>
      <c r="K267" t="n">
        <v>41.65</v>
      </c>
      <c r="L267" t="n">
        <v>1.75</v>
      </c>
      <c r="M267" t="n">
        <v>12</v>
      </c>
      <c r="N267" t="n">
        <v>14.97</v>
      </c>
      <c r="O267" t="n">
        <v>13599.17</v>
      </c>
      <c r="P267" t="n">
        <v>137.76</v>
      </c>
      <c r="Q267" t="n">
        <v>2924.65</v>
      </c>
      <c r="R267" t="n">
        <v>116.58</v>
      </c>
      <c r="S267" t="n">
        <v>60.56</v>
      </c>
      <c r="T267" t="n">
        <v>27991.1</v>
      </c>
      <c r="U267" t="n">
        <v>0.52</v>
      </c>
      <c r="V267" t="n">
        <v>0.9</v>
      </c>
      <c r="W267" t="n">
        <v>0.33</v>
      </c>
      <c r="X267" t="n">
        <v>1.78</v>
      </c>
      <c r="Y267" t="n">
        <v>1</v>
      </c>
      <c r="Z267" t="n">
        <v>10</v>
      </c>
    </row>
    <row r="268">
      <c r="A268" t="n">
        <v>4</v>
      </c>
      <c r="B268" t="n">
        <v>50</v>
      </c>
      <c r="C268" t="inlineStr">
        <is>
          <t xml:space="preserve">CONCLUIDO	</t>
        </is>
      </c>
      <c r="D268" t="n">
        <v>4.4575</v>
      </c>
      <c r="E268" t="n">
        <v>22.43</v>
      </c>
      <c r="F268" t="n">
        <v>19.06</v>
      </c>
      <c r="G268" t="n">
        <v>19.06</v>
      </c>
      <c r="H268" t="n">
        <v>0.32</v>
      </c>
      <c r="I268" t="n">
        <v>60</v>
      </c>
      <c r="J268" t="n">
        <v>108.68</v>
      </c>
      <c r="K268" t="n">
        <v>41.65</v>
      </c>
      <c r="L268" t="n">
        <v>2</v>
      </c>
      <c r="M268" t="n">
        <v>0</v>
      </c>
      <c r="N268" t="n">
        <v>15.03</v>
      </c>
      <c r="O268" t="n">
        <v>13638.32</v>
      </c>
      <c r="P268" t="n">
        <v>138.02</v>
      </c>
      <c r="Q268" t="n">
        <v>2924.84</v>
      </c>
      <c r="R268" t="n">
        <v>116.4</v>
      </c>
      <c r="S268" t="n">
        <v>60.56</v>
      </c>
      <c r="T268" t="n">
        <v>27906.63</v>
      </c>
      <c r="U268" t="n">
        <v>0.52</v>
      </c>
      <c r="V268" t="n">
        <v>0.9</v>
      </c>
      <c r="W268" t="n">
        <v>0.34</v>
      </c>
      <c r="X268" t="n">
        <v>1.79</v>
      </c>
      <c r="Y268" t="n">
        <v>1</v>
      </c>
      <c r="Z268" t="n">
        <v>10</v>
      </c>
    </row>
    <row r="269">
      <c r="A269" t="n">
        <v>0</v>
      </c>
      <c r="B269" t="n">
        <v>25</v>
      </c>
      <c r="C269" t="inlineStr">
        <is>
          <t xml:space="preserve">CONCLUIDO	</t>
        </is>
      </c>
      <c r="D269" t="n">
        <v>4.1304</v>
      </c>
      <c r="E269" t="n">
        <v>24.21</v>
      </c>
      <c r="F269" t="n">
        <v>20.78</v>
      </c>
      <c r="G269" t="n">
        <v>10.56</v>
      </c>
      <c r="H269" t="n">
        <v>0.28</v>
      </c>
      <c r="I269" t="n">
        <v>118</v>
      </c>
      <c r="J269" t="n">
        <v>61.76</v>
      </c>
      <c r="K269" t="n">
        <v>28.92</v>
      </c>
      <c r="L269" t="n">
        <v>1</v>
      </c>
      <c r="M269" t="n">
        <v>0</v>
      </c>
      <c r="N269" t="n">
        <v>6.84</v>
      </c>
      <c r="O269" t="n">
        <v>7851.41</v>
      </c>
      <c r="P269" t="n">
        <v>108.12</v>
      </c>
      <c r="Q269" t="n">
        <v>2925.04</v>
      </c>
      <c r="R269" t="n">
        <v>169.56</v>
      </c>
      <c r="S269" t="n">
        <v>60.56</v>
      </c>
      <c r="T269" t="n">
        <v>54193.08</v>
      </c>
      <c r="U269" t="n">
        <v>0.36</v>
      </c>
      <c r="V269" t="n">
        <v>0.83</v>
      </c>
      <c r="W269" t="n">
        <v>0.51</v>
      </c>
      <c r="X269" t="n">
        <v>3.5</v>
      </c>
      <c r="Y269" t="n">
        <v>1</v>
      </c>
      <c r="Z269" t="n">
        <v>10</v>
      </c>
    </row>
    <row r="270">
      <c r="A270" t="n">
        <v>0</v>
      </c>
      <c r="B270" t="n">
        <v>85</v>
      </c>
      <c r="C270" t="inlineStr">
        <is>
          <t xml:space="preserve">CONCLUIDO	</t>
        </is>
      </c>
      <c r="D270" t="n">
        <v>3.0572</v>
      </c>
      <c r="E270" t="n">
        <v>32.71</v>
      </c>
      <c r="F270" t="n">
        <v>23.36</v>
      </c>
      <c r="G270" t="n">
        <v>6.8</v>
      </c>
      <c r="H270" t="n">
        <v>0.11</v>
      </c>
      <c r="I270" t="n">
        <v>206</v>
      </c>
      <c r="J270" t="n">
        <v>167.88</v>
      </c>
      <c r="K270" t="n">
        <v>51.39</v>
      </c>
      <c r="L270" t="n">
        <v>1</v>
      </c>
      <c r="M270" t="n">
        <v>204</v>
      </c>
      <c r="N270" t="n">
        <v>30.49</v>
      </c>
      <c r="O270" t="n">
        <v>20939.59</v>
      </c>
      <c r="P270" t="n">
        <v>283.15</v>
      </c>
      <c r="Q270" t="n">
        <v>2925.39</v>
      </c>
      <c r="R270" t="n">
        <v>259.16</v>
      </c>
      <c r="S270" t="n">
        <v>60.56</v>
      </c>
      <c r="T270" t="n">
        <v>98555.16</v>
      </c>
      <c r="U270" t="n">
        <v>0.23</v>
      </c>
      <c r="V270" t="n">
        <v>0.74</v>
      </c>
      <c r="W270" t="n">
        <v>0.5</v>
      </c>
      <c r="X270" t="n">
        <v>6.07</v>
      </c>
      <c r="Y270" t="n">
        <v>1</v>
      </c>
      <c r="Z270" t="n">
        <v>10</v>
      </c>
    </row>
    <row r="271">
      <c r="A271" t="n">
        <v>1</v>
      </c>
      <c r="B271" t="n">
        <v>85</v>
      </c>
      <c r="C271" t="inlineStr">
        <is>
          <t xml:space="preserve">CONCLUIDO	</t>
        </is>
      </c>
      <c r="D271" t="n">
        <v>3.4372</v>
      </c>
      <c r="E271" t="n">
        <v>29.09</v>
      </c>
      <c r="F271" t="n">
        <v>21.64</v>
      </c>
      <c r="G271" t="n">
        <v>8.65</v>
      </c>
      <c r="H271" t="n">
        <v>0.13</v>
      </c>
      <c r="I271" t="n">
        <v>150</v>
      </c>
      <c r="J271" t="n">
        <v>168.25</v>
      </c>
      <c r="K271" t="n">
        <v>51.39</v>
      </c>
      <c r="L271" t="n">
        <v>1.25</v>
      </c>
      <c r="M271" t="n">
        <v>148</v>
      </c>
      <c r="N271" t="n">
        <v>30.6</v>
      </c>
      <c r="O271" t="n">
        <v>20984.25</v>
      </c>
      <c r="P271" t="n">
        <v>257.51</v>
      </c>
      <c r="Q271" t="n">
        <v>2925.59</v>
      </c>
      <c r="R271" t="n">
        <v>202.97</v>
      </c>
      <c r="S271" t="n">
        <v>60.56</v>
      </c>
      <c r="T271" t="n">
        <v>70740.45</v>
      </c>
      <c r="U271" t="n">
        <v>0.3</v>
      </c>
      <c r="V271" t="n">
        <v>0.8</v>
      </c>
      <c r="W271" t="n">
        <v>0.4</v>
      </c>
      <c r="X271" t="n">
        <v>4.35</v>
      </c>
      <c r="Y271" t="n">
        <v>1</v>
      </c>
      <c r="Z271" t="n">
        <v>10</v>
      </c>
    </row>
    <row r="272">
      <c r="A272" t="n">
        <v>2</v>
      </c>
      <c r="B272" t="n">
        <v>85</v>
      </c>
      <c r="C272" t="inlineStr">
        <is>
          <t xml:space="preserve">CONCLUIDO	</t>
        </is>
      </c>
      <c r="D272" t="n">
        <v>3.7071</v>
      </c>
      <c r="E272" t="n">
        <v>26.98</v>
      </c>
      <c r="F272" t="n">
        <v>20.64</v>
      </c>
      <c r="G272" t="n">
        <v>10.58</v>
      </c>
      <c r="H272" t="n">
        <v>0.16</v>
      </c>
      <c r="I272" t="n">
        <v>117</v>
      </c>
      <c r="J272" t="n">
        <v>168.61</v>
      </c>
      <c r="K272" t="n">
        <v>51.39</v>
      </c>
      <c r="L272" t="n">
        <v>1.5</v>
      </c>
      <c r="M272" t="n">
        <v>115</v>
      </c>
      <c r="N272" t="n">
        <v>30.71</v>
      </c>
      <c r="O272" t="n">
        <v>21028.94</v>
      </c>
      <c r="P272" t="n">
        <v>241.07</v>
      </c>
      <c r="Q272" t="n">
        <v>2925.33</v>
      </c>
      <c r="R272" t="n">
        <v>170.3</v>
      </c>
      <c r="S272" t="n">
        <v>60.56</v>
      </c>
      <c r="T272" t="n">
        <v>54568.19</v>
      </c>
      <c r="U272" t="n">
        <v>0.36</v>
      </c>
      <c r="V272" t="n">
        <v>0.83</v>
      </c>
      <c r="W272" t="n">
        <v>0.35</v>
      </c>
      <c r="X272" t="n">
        <v>3.36</v>
      </c>
      <c r="Y272" t="n">
        <v>1</v>
      </c>
      <c r="Z272" t="n">
        <v>10</v>
      </c>
    </row>
    <row r="273">
      <c r="A273" t="n">
        <v>3</v>
      </c>
      <c r="B273" t="n">
        <v>85</v>
      </c>
      <c r="C273" t="inlineStr">
        <is>
          <t xml:space="preserve">CONCLUIDO	</t>
        </is>
      </c>
      <c r="D273" t="n">
        <v>3.8929</v>
      </c>
      <c r="E273" t="n">
        <v>25.69</v>
      </c>
      <c r="F273" t="n">
        <v>20.06</v>
      </c>
      <c r="G273" t="n">
        <v>12.54</v>
      </c>
      <c r="H273" t="n">
        <v>0.18</v>
      </c>
      <c r="I273" t="n">
        <v>96</v>
      </c>
      <c r="J273" t="n">
        <v>168.97</v>
      </c>
      <c r="K273" t="n">
        <v>51.39</v>
      </c>
      <c r="L273" t="n">
        <v>1.75</v>
      </c>
      <c r="M273" t="n">
        <v>94</v>
      </c>
      <c r="N273" t="n">
        <v>30.83</v>
      </c>
      <c r="O273" t="n">
        <v>21073.68</v>
      </c>
      <c r="P273" t="n">
        <v>229.84</v>
      </c>
      <c r="Q273" t="n">
        <v>2924.44</v>
      </c>
      <c r="R273" t="n">
        <v>151.5</v>
      </c>
      <c r="S273" t="n">
        <v>60.56</v>
      </c>
      <c r="T273" t="n">
        <v>45275.13</v>
      </c>
      <c r="U273" t="n">
        <v>0.4</v>
      </c>
      <c r="V273" t="n">
        <v>0.86</v>
      </c>
      <c r="W273" t="n">
        <v>0.32</v>
      </c>
      <c r="X273" t="n">
        <v>2.78</v>
      </c>
      <c r="Y273" t="n">
        <v>1</v>
      </c>
      <c r="Z273" t="n">
        <v>10</v>
      </c>
    </row>
    <row r="274">
      <c r="A274" t="n">
        <v>4</v>
      </c>
      <c r="B274" t="n">
        <v>85</v>
      </c>
      <c r="C274" t="inlineStr">
        <is>
          <t xml:space="preserve">CONCLUIDO	</t>
        </is>
      </c>
      <c r="D274" t="n">
        <v>4.0642</v>
      </c>
      <c r="E274" t="n">
        <v>24.6</v>
      </c>
      <c r="F274" t="n">
        <v>19.52</v>
      </c>
      <c r="G274" t="n">
        <v>14.64</v>
      </c>
      <c r="H274" t="n">
        <v>0.21</v>
      </c>
      <c r="I274" t="n">
        <v>80</v>
      </c>
      <c r="J274" t="n">
        <v>169.33</v>
      </c>
      <c r="K274" t="n">
        <v>51.39</v>
      </c>
      <c r="L274" t="n">
        <v>2</v>
      </c>
      <c r="M274" t="n">
        <v>78</v>
      </c>
      <c r="N274" t="n">
        <v>30.94</v>
      </c>
      <c r="O274" t="n">
        <v>21118.46</v>
      </c>
      <c r="P274" t="n">
        <v>218.93</v>
      </c>
      <c r="Q274" t="n">
        <v>2924.8</v>
      </c>
      <c r="R274" t="n">
        <v>133.81</v>
      </c>
      <c r="S274" t="n">
        <v>60.56</v>
      </c>
      <c r="T274" t="n">
        <v>36509.7</v>
      </c>
      <c r="U274" t="n">
        <v>0.45</v>
      </c>
      <c r="V274" t="n">
        <v>0.88</v>
      </c>
      <c r="W274" t="n">
        <v>0.29</v>
      </c>
      <c r="X274" t="n">
        <v>2.24</v>
      </c>
      <c r="Y274" t="n">
        <v>1</v>
      </c>
      <c r="Z274" t="n">
        <v>10</v>
      </c>
    </row>
    <row r="275">
      <c r="A275" t="n">
        <v>5</v>
      </c>
      <c r="B275" t="n">
        <v>85</v>
      </c>
      <c r="C275" t="inlineStr">
        <is>
          <t xml:space="preserve">CONCLUIDO	</t>
        </is>
      </c>
      <c r="D275" t="n">
        <v>4.1949</v>
      </c>
      <c r="E275" t="n">
        <v>23.84</v>
      </c>
      <c r="F275" t="n">
        <v>19.16</v>
      </c>
      <c r="G275" t="n">
        <v>16.91</v>
      </c>
      <c r="H275" t="n">
        <v>0.24</v>
      </c>
      <c r="I275" t="n">
        <v>68</v>
      </c>
      <c r="J275" t="n">
        <v>169.7</v>
      </c>
      <c r="K275" t="n">
        <v>51.39</v>
      </c>
      <c r="L275" t="n">
        <v>2.25</v>
      </c>
      <c r="M275" t="n">
        <v>66</v>
      </c>
      <c r="N275" t="n">
        <v>31.05</v>
      </c>
      <c r="O275" t="n">
        <v>21163.27</v>
      </c>
      <c r="P275" t="n">
        <v>210.19</v>
      </c>
      <c r="Q275" t="n">
        <v>2924.67</v>
      </c>
      <c r="R275" t="n">
        <v>121.87</v>
      </c>
      <c r="S275" t="n">
        <v>60.56</v>
      </c>
      <c r="T275" t="n">
        <v>30602.37</v>
      </c>
      <c r="U275" t="n">
        <v>0.5</v>
      </c>
      <c r="V275" t="n">
        <v>0.9</v>
      </c>
      <c r="W275" t="n">
        <v>0.27</v>
      </c>
      <c r="X275" t="n">
        <v>1.88</v>
      </c>
      <c r="Y275" t="n">
        <v>1</v>
      </c>
      <c r="Z275" t="n">
        <v>10</v>
      </c>
    </row>
    <row r="276">
      <c r="A276" t="n">
        <v>6</v>
      </c>
      <c r="B276" t="n">
        <v>85</v>
      </c>
      <c r="C276" t="inlineStr">
        <is>
          <t xml:space="preserve">CONCLUIDO	</t>
        </is>
      </c>
      <c r="D276" t="n">
        <v>4.3051</v>
      </c>
      <c r="E276" t="n">
        <v>23.23</v>
      </c>
      <c r="F276" t="n">
        <v>18.86</v>
      </c>
      <c r="G276" t="n">
        <v>19.18</v>
      </c>
      <c r="H276" t="n">
        <v>0.26</v>
      </c>
      <c r="I276" t="n">
        <v>59</v>
      </c>
      <c r="J276" t="n">
        <v>170.06</v>
      </c>
      <c r="K276" t="n">
        <v>51.39</v>
      </c>
      <c r="L276" t="n">
        <v>2.5</v>
      </c>
      <c r="M276" t="n">
        <v>57</v>
      </c>
      <c r="N276" t="n">
        <v>31.17</v>
      </c>
      <c r="O276" t="n">
        <v>21208.12</v>
      </c>
      <c r="P276" t="n">
        <v>201.68</v>
      </c>
      <c r="Q276" t="n">
        <v>2924.52</v>
      </c>
      <c r="R276" t="n">
        <v>111.77</v>
      </c>
      <c r="S276" t="n">
        <v>60.56</v>
      </c>
      <c r="T276" t="n">
        <v>25595.86</v>
      </c>
      <c r="U276" t="n">
        <v>0.54</v>
      </c>
      <c r="V276" t="n">
        <v>0.91</v>
      </c>
      <c r="W276" t="n">
        <v>0.26</v>
      </c>
      <c r="X276" t="n">
        <v>1.58</v>
      </c>
      <c r="Y276" t="n">
        <v>1</v>
      </c>
      <c r="Z276" t="n">
        <v>10</v>
      </c>
    </row>
    <row r="277">
      <c r="A277" t="n">
        <v>7</v>
      </c>
      <c r="B277" t="n">
        <v>85</v>
      </c>
      <c r="C277" t="inlineStr">
        <is>
          <t xml:space="preserve">CONCLUIDO	</t>
        </is>
      </c>
      <c r="D277" t="n">
        <v>4.3947</v>
      </c>
      <c r="E277" t="n">
        <v>22.75</v>
      </c>
      <c r="F277" t="n">
        <v>18.62</v>
      </c>
      <c r="G277" t="n">
        <v>21.48</v>
      </c>
      <c r="H277" t="n">
        <v>0.29</v>
      </c>
      <c r="I277" t="n">
        <v>52</v>
      </c>
      <c r="J277" t="n">
        <v>170.42</v>
      </c>
      <c r="K277" t="n">
        <v>51.39</v>
      </c>
      <c r="L277" t="n">
        <v>2.75</v>
      </c>
      <c r="M277" t="n">
        <v>50</v>
      </c>
      <c r="N277" t="n">
        <v>31.28</v>
      </c>
      <c r="O277" t="n">
        <v>21253.01</v>
      </c>
      <c r="P277" t="n">
        <v>193.46</v>
      </c>
      <c r="Q277" t="n">
        <v>2924.66</v>
      </c>
      <c r="R277" t="n">
        <v>104.81</v>
      </c>
      <c r="S277" t="n">
        <v>60.56</v>
      </c>
      <c r="T277" t="n">
        <v>22148.85</v>
      </c>
      <c r="U277" t="n">
        <v>0.58</v>
      </c>
      <c r="V277" t="n">
        <v>0.92</v>
      </c>
      <c r="W277" t="n">
        <v>0.22</v>
      </c>
      <c r="X277" t="n">
        <v>1.34</v>
      </c>
      <c r="Y277" t="n">
        <v>1</v>
      </c>
      <c r="Z277" t="n">
        <v>10</v>
      </c>
    </row>
    <row r="278">
      <c r="A278" t="n">
        <v>8</v>
      </c>
      <c r="B278" t="n">
        <v>85</v>
      </c>
      <c r="C278" t="inlineStr">
        <is>
          <t xml:space="preserve">CONCLUIDO	</t>
        </is>
      </c>
      <c r="D278" t="n">
        <v>4.4116</v>
      </c>
      <c r="E278" t="n">
        <v>22.67</v>
      </c>
      <c r="F278" t="n">
        <v>18.7</v>
      </c>
      <c r="G278" t="n">
        <v>23.88</v>
      </c>
      <c r="H278" t="n">
        <v>0.31</v>
      </c>
      <c r="I278" t="n">
        <v>47</v>
      </c>
      <c r="J278" t="n">
        <v>170.79</v>
      </c>
      <c r="K278" t="n">
        <v>51.39</v>
      </c>
      <c r="L278" t="n">
        <v>3</v>
      </c>
      <c r="M278" t="n">
        <v>45</v>
      </c>
      <c r="N278" t="n">
        <v>31.4</v>
      </c>
      <c r="O278" t="n">
        <v>21297.94</v>
      </c>
      <c r="P278" t="n">
        <v>190.31</v>
      </c>
      <c r="Q278" t="n">
        <v>2924.45</v>
      </c>
      <c r="R278" t="n">
        <v>107.54</v>
      </c>
      <c r="S278" t="n">
        <v>60.56</v>
      </c>
      <c r="T278" t="n">
        <v>23542.21</v>
      </c>
      <c r="U278" t="n">
        <v>0.5600000000000001</v>
      </c>
      <c r="V278" t="n">
        <v>0.92</v>
      </c>
      <c r="W278" t="n">
        <v>0.24</v>
      </c>
      <c r="X278" t="n">
        <v>1.42</v>
      </c>
      <c r="Y278" t="n">
        <v>1</v>
      </c>
      <c r="Z278" t="n">
        <v>10</v>
      </c>
    </row>
    <row r="279">
      <c r="A279" t="n">
        <v>9</v>
      </c>
      <c r="B279" t="n">
        <v>85</v>
      </c>
      <c r="C279" t="inlineStr">
        <is>
          <t xml:space="preserve">CONCLUIDO	</t>
        </is>
      </c>
      <c r="D279" t="n">
        <v>4.5037</v>
      </c>
      <c r="E279" t="n">
        <v>22.2</v>
      </c>
      <c r="F279" t="n">
        <v>18.44</v>
      </c>
      <c r="G279" t="n">
        <v>26.99</v>
      </c>
      <c r="H279" t="n">
        <v>0.34</v>
      </c>
      <c r="I279" t="n">
        <v>41</v>
      </c>
      <c r="J279" t="n">
        <v>171.15</v>
      </c>
      <c r="K279" t="n">
        <v>51.39</v>
      </c>
      <c r="L279" t="n">
        <v>3.25</v>
      </c>
      <c r="M279" t="n">
        <v>38</v>
      </c>
      <c r="N279" t="n">
        <v>31.51</v>
      </c>
      <c r="O279" t="n">
        <v>21342.91</v>
      </c>
      <c r="P279" t="n">
        <v>180.98</v>
      </c>
      <c r="Q279" t="n">
        <v>2924.4</v>
      </c>
      <c r="R279" t="n">
        <v>98.54000000000001</v>
      </c>
      <c r="S279" t="n">
        <v>60.56</v>
      </c>
      <c r="T279" t="n">
        <v>19071.18</v>
      </c>
      <c r="U279" t="n">
        <v>0.61</v>
      </c>
      <c r="V279" t="n">
        <v>0.93</v>
      </c>
      <c r="W279" t="n">
        <v>0.23</v>
      </c>
      <c r="X279" t="n">
        <v>1.17</v>
      </c>
      <c r="Y279" t="n">
        <v>1</v>
      </c>
      <c r="Z279" t="n">
        <v>10</v>
      </c>
    </row>
    <row r="280">
      <c r="A280" t="n">
        <v>10</v>
      </c>
      <c r="B280" t="n">
        <v>85</v>
      </c>
      <c r="C280" t="inlineStr">
        <is>
          <t xml:space="preserve">CONCLUIDO	</t>
        </is>
      </c>
      <c r="D280" t="n">
        <v>4.5553</v>
      </c>
      <c r="E280" t="n">
        <v>21.95</v>
      </c>
      <c r="F280" t="n">
        <v>18.33</v>
      </c>
      <c r="G280" t="n">
        <v>29.72</v>
      </c>
      <c r="H280" t="n">
        <v>0.36</v>
      </c>
      <c r="I280" t="n">
        <v>37</v>
      </c>
      <c r="J280" t="n">
        <v>171.52</v>
      </c>
      <c r="K280" t="n">
        <v>51.39</v>
      </c>
      <c r="L280" t="n">
        <v>3.5</v>
      </c>
      <c r="M280" t="n">
        <v>25</v>
      </c>
      <c r="N280" t="n">
        <v>31.63</v>
      </c>
      <c r="O280" t="n">
        <v>21387.92</v>
      </c>
      <c r="P280" t="n">
        <v>174.37</v>
      </c>
      <c r="Q280" t="n">
        <v>2924.41</v>
      </c>
      <c r="R280" t="n">
        <v>94.43000000000001</v>
      </c>
      <c r="S280" t="n">
        <v>60.56</v>
      </c>
      <c r="T280" t="n">
        <v>17033.77</v>
      </c>
      <c r="U280" t="n">
        <v>0.64</v>
      </c>
      <c r="V280" t="n">
        <v>0.9399999999999999</v>
      </c>
      <c r="W280" t="n">
        <v>0.24</v>
      </c>
      <c r="X280" t="n">
        <v>1.05</v>
      </c>
      <c r="Y280" t="n">
        <v>1</v>
      </c>
      <c r="Z280" t="n">
        <v>10</v>
      </c>
    </row>
    <row r="281">
      <c r="A281" t="n">
        <v>11</v>
      </c>
      <c r="B281" t="n">
        <v>85</v>
      </c>
      <c r="C281" t="inlineStr">
        <is>
          <t xml:space="preserve">CONCLUIDO	</t>
        </is>
      </c>
      <c r="D281" t="n">
        <v>4.5622</v>
      </c>
      <c r="E281" t="n">
        <v>21.92</v>
      </c>
      <c r="F281" t="n">
        <v>18.33</v>
      </c>
      <c r="G281" t="n">
        <v>30.54</v>
      </c>
      <c r="H281" t="n">
        <v>0.39</v>
      </c>
      <c r="I281" t="n">
        <v>36</v>
      </c>
      <c r="J281" t="n">
        <v>171.88</v>
      </c>
      <c r="K281" t="n">
        <v>51.39</v>
      </c>
      <c r="L281" t="n">
        <v>3.75</v>
      </c>
      <c r="M281" t="n">
        <v>6</v>
      </c>
      <c r="N281" t="n">
        <v>31.74</v>
      </c>
      <c r="O281" t="n">
        <v>21432.96</v>
      </c>
      <c r="P281" t="n">
        <v>173.36</v>
      </c>
      <c r="Q281" t="n">
        <v>2924.77</v>
      </c>
      <c r="R281" t="n">
        <v>93.56999999999999</v>
      </c>
      <c r="S281" t="n">
        <v>60.56</v>
      </c>
      <c r="T281" t="n">
        <v>16610.3</v>
      </c>
      <c r="U281" t="n">
        <v>0.65</v>
      </c>
      <c r="V281" t="n">
        <v>0.9399999999999999</v>
      </c>
      <c r="W281" t="n">
        <v>0.26</v>
      </c>
      <c r="X281" t="n">
        <v>1.05</v>
      </c>
      <c r="Y281" t="n">
        <v>1</v>
      </c>
      <c r="Z281" t="n">
        <v>10</v>
      </c>
    </row>
    <row r="282">
      <c r="A282" t="n">
        <v>12</v>
      </c>
      <c r="B282" t="n">
        <v>85</v>
      </c>
      <c r="C282" t="inlineStr">
        <is>
          <t xml:space="preserve">CONCLUIDO	</t>
        </is>
      </c>
      <c r="D282" t="n">
        <v>4.5576</v>
      </c>
      <c r="E282" t="n">
        <v>21.94</v>
      </c>
      <c r="F282" t="n">
        <v>18.35</v>
      </c>
      <c r="G282" t="n">
        <v>30.58</v>
      </c>
      <c r="H282" t="n">
        <v>0.41</v>
      </c>
      <c r="I282" t="n">
        <v>36</v>
      </c>
      <c r="J282" t="n">
        <v>172.25</v>
      </c>
      <c r="K282" t="n">
        <v>51.39</v>
      </c>
      <c r="L282" t="n">
        <v>4</v>
      </c>
      <c r="M282" t="n">
        <v>0</v>
      </c>
      <c r="N282" t="n">
        <v>31.86</v>
      </c>
      <c r="O282" t="n">
        <v>21478.05</v>
      </c>
      <c r="P282" t="n">
        <v>173.28</v>
      </c>
      <c r="Q282" t="n">
        <v>2924.65</v>
      </c>
      <c r="R282" t="n">
        <v>94.14</v>
      </c>
      <c r="S282" t="n">
        <v>60.56</v>
      </c>
      <c r="T282" t="n">
        <v>16892.86</v>
      </c>
      <c r="U282" t="n">
        <v>0.64</v>
      </c>
      <c r="V282" t="n">
        <v>0.9399999999999999</v>
      </c>
      <c r="W282" t="n">
        <v>0.27</v>
      </c>
      <c r="X282" t="n">
        <v>1.07</v>
      </c>
      <c r="Y282" t="n">
        <v>1</v>
      </c>
      <c r="Z282" t="n">
        <v>10</v>
      </c>
    </row>
    <row r="283">
      <c r="A283" t="n">
        <v>0</v>
      </c>
      <c r="B283" t="n">
        <v>20</v>
      </c>
      <c r="C283" t="inlineStr">
        <is>
          <t xml:space="preserve">CONCLUIDO	</t>
        </is>
      </c>
      <c r="D283" t="n">
        <v>3.9568</v>
      </c>
      <c r="E283" t="n">
        <v>25.27</v>
      </c>
      <c r="F283" t="n">
        <v>21.72</v>
      </c>
      <c r="G283" t="n">
        <v>8.800000000000001</v>
      </c>
      <c r="H283" t="n">
        <v>0.34</v>
      </c>
      <c r="I283" t="n">
        <v>148</v>
      </c>
      <c r="J283" t="n">
        <v>51.33</v>
      </c>
      <c r="K283" t="n">
        <v>24.83</v>
      </c>
      <c r="L283" t="n">
        <v>1</v>
      </c>
      <c r="M283" t="n">
        <v>0</v>
      </c>
      <c r="N283" t="n">
        <v>5.51</v>
      </c>
      <c r="O283" t="n">
        <v>6564.78</v>
      </c>
      <c r="P283" t="n">
        <v>100.76</v>
      </c>
      <c r="Q283" t="n">
        <v>2925.26</v>
      </c>
      <c r="R283" t="n">
        <v>199.27</v>
      </c>
      <c r="S283" t="n">
        <v>60.56</v>
      </c>
      <c r="T283" t="n">
        <v>68900.50999999999</v>
      </c>
      <c r="U283" t="n">
        <v>0.3</v>
      </c>
      <c r="V283" t="n">
        <v>0.79</v>
      </c>
      <c r="W283" t="n">
        <v>0.59</v>
      </c>
      <c r="X283" t="n">
        <v>4.44</v>
      </c>
      <c r="Y283" t="n">
        <v>1</v>
      </c>
      <c r="Z283" t="n">
        <v>10</v>
      </c>
    </row>
    <row r="284">
      <c r="A284" t="n">
        <v>0</v>
      </c>
      <c r="B284" t="n">
        <v>120</v>
      </c>
      <c r="C284" t="inlineStr">
        <is>
          <t xml:space="preserve">CONCLUIDO	</t>
        </is>
      </c>
      <c r="D284" t="n">
        <v>2.3946</v>
      </c>
      <c r="E284" t="n">
        <v>41.76</v>
      </c>
      <c r="F284" t="n">
        <v>25.93</v>
      </c>
      <c r="G284" t="n">
        <v>5.4</v>
      </c>
      <c r="H284" t="n">
        <v>0.08</v>
      </c>
      <c r="I284" t="n">
        <v>288</v>
      </c>
      <c r="J284" t="n">
        <v>232.68</v>
      </c>
      <c r="K284" t="n">
        <v>57.72</v>
      </c>
      <c r="L284" t="n">
        <v>1</v>
      </c>
      <c r="M284" t="n">
        <v>286</v>
      </c>
      <c r="N284" t="n">
        <v>53.95</v>
      </c>
      <c r="O284" t="n">
        <v>28931.02</v>
      </c>
      <c r="P284" t="n">
        <v>395.74</v>
      </c>
      <c r="Q284" t="n">
        <v>2925.85</v>
      </c>
      <c r="R284" t="n">
        <v>343.71</v>
      </c>
      <c r="S284" t="n">
        <v>60.56</v>
      </c>
      <c r="T284" t="n">
        <v>140419.14</v>
      </c>
      <c r="U284" t="n">
        <v>0.18</v>
      </c>
      <c r="V284" t="n">
        <v>0.66</v>
      </c>
      <c r="W284" t="n">
        <v>0.63</v>
      </c>
      <c r="X284" t="n">
        <v>8.65</v>
      </c>
      <c r="Y284" t="n">
        <v>1</v>
      </c>
      <c r="Z284" t="n">
        <v>10</v>
      </c>
    </row>
    <row r="285">
      <c r="A285" t="n">
        <v>1</v>
      </c>
      <c r="B285" t="n">
        <v>120</v>
      </c>
      <c r="C285" t="inlineStr">
        <is>
          <t xml:space="preserve">CONCLUIDO	</t>
        </is>
      </c>
      <c r="D285" t="n">
        <v>2.8269</v>
      </c>
      <c r="E285" t="n">
        <v>35.37</v>
      </c>
      <c r="F285" t="n">
        <v>23.33</v>
      </c>
      <c r="G285" t="n">
        <v>6.83</v>
      </c>
      <c r="H285" t="n">
        <v>0.1</v>
      </c>
      <c r="I285" t="n">
        <v>205</v>
      </c>
      <c r="J285" t="n">
        <v>233.1</v>
      </c>
      <c r="K285" t="n">
        <v>57.72</v>
      </c>
      <c r="L285" t="n">
        <v>1.25</v>
      </c>
      <c r="M285" t="n">
        <v>203</v>
      </c>
      <c r="N285" t="n">
        <v>54.13</v>
      </c>
      <c r="O285" t="n">
        <v>28983.75</v>
      </c>
      <c r="P285" t="n">
        <v>352.52</v>
      </c>
      <c r="Q285" t="n">
        <v>2924.8</v>
      </c>
      <c r="R285" t="n">
        <v>258.39</v>
      </c>
      <c r="S285" t="n">
        <v>60.56</v>
      </c>
      <c r="T285" t="n">
        <v>98174.91</v>
      </c>
      <c r="U285" t="n">
        <v>0.23</v>
      </c>
      <c r="V285" t="n">
        <v>0.74</v>
      </c>
      <c r="W285" t="n">
        <v>0.49</v>
      </c>
      <c r="X285" t="n">
        <v>6.05</v>
      </c>
      <c r="Y285" t="n">
        <v>1</v>
      </c>
      <c r="Z285" t="n">
        <v>10</v>
      </c>
    </row>
    <row r="286">
      <c r="A286" t="n">
        <v>2</v>
      </c>
      <c r="B286" t="n">
        <v>120</v>
      </c>
      <c r="C286" t="inlineStr">
        <is>
          <t xml:space="preserve">CONCLUIDO	</t>
        </is>
      </c>
      <c r="D286" t="n">
        <v>3.139</v>
      </c>
      <c r="E286" t="n">
        <v>31.86</v>
      </c>
      <c r="F286" t="n">
        <v>21.91</v>
      </c>
      <c r="G286" t="n">
        <v>8.27</v>
      </c>
      <c r="H286" t="n">
        <v>0.11</v>
      </c>
      <c r="I286" t="n">
        <v>159</v>
      </c>
      <c r="J286" t="n">
        <v>233.53</v>
      </c>
      <c r="K286" t="n">
        <v>57.72</v>
      </c>
      <c r="L286" t="n">
        <v>1.5</v>
      </c>
      <c r="M286" t="n">
        <v>157</v>
      </c>
      <c r="N286" t="n">
        <v>54.31</v>
      </c>
      <c r="O286" t="n">
        <v>29036.54</v>
      </c>
      <c r="P286" t="n">
        <v>327.69</v>
      </c>
      <c r="Q286" t="n">
        <v>2925.13</v>
      </c>
      <c r="R286" t="n">
        <v>211.94</v>
      </c>
      <c r="S286" t="n">
        <v>60.56</v>
      </c>
      <c r="T286" t="n">
        <v>75179.89999999999</v>
      </c>
      <c r="U286" t="n">
        <v>0.29</v>
      </c>
      <c r="V286" t="n">
        <v>0.79</v>
      </c>
      <c r="W286" t="n">
        <v>0.41</v>
      </c>
      <c r="X286" t="n">
        <v>4.62</v>
      </c>
      <c r="Y286" t="n">
        <v>1</v>
      </c>
      <c r="Z286" t="n">
        <v>10</v>
      </c>
    </row>
    <row r="287">
      <c r="A287" t="n">
        <v>3</v>
      </c>
      <c r="B287" t="n">
        <v>120</v>
      </c>
      <c r="C287" t="inlineStr">
        <is>
          <t xml:space="preserve">CONCLUIDO	</t>
        </is>
      </c>
      <c r="D287" t="n">
        <v>3.3802</v>
      </c>
      <c r="E287" t="n">
        <v>29.58</v>
      </c>
      <c r="F287" t="n">
        <v>21</v>
      </c>
      <c r="G287" t="n">
        <v>9.77</v>
      </c>
      <c r="H287" t="n">
        <v>0.13</v>
      </c>
      <c r="I287" t="n">
        <v>129</v>
      </c>
      <c r="J287" t="n">
        <v>233.96</v>
      </c>
      <c r="K287" t="n">
        <v>57.72</v>
      </c>
      <c r="L287" t="n">
        <v>1.75</v>
      </c>
      <c r="M287" t="n">
        <v>127</v>
      </c>
      <c r="N287" t="n">
        <v>54.49</v>
      </c>
      <c r="O287" t="n">
        <v>29089.39</v>
      </c>
      <c r="P287" t="n">
        <v>311.1</v>
      </c>
      <c r="Q287" t="n">
        <v>2924.81</v>
      </c>
      <c r="R287" t="n">
        <v>182.11</v>
      </c>
      <c r="S287" t="n">
        <v>60.56</v>
      </c>
      <c r="T287" t="n">
        <v>60412.51</v>
      </c>
      <c r="U287" t="n">
        <v>0.33</v>
      </c>
      <c r="V287" t="n">
        <v>0.82</v>
      </c>
      <c r="W287" t="n">
        <v>0.37</v>
      </c>
      <c r="X287" t="n">
        <v>3.72</v>
      </c>
      <c r="Y287" t="n">
        <v>1</v>
      </c>
      <c r="Z287" t="n">
        <v>10</v>
      </c>
    </row>
    <row r="288">
      <c r="A288" t="n">
        <v>4</v>
      </c>
      <c r="B288" t="n">
        <v>120</v>
      </c>
      <c r="C288" t="inlineStr">
        <is>
          <t xml:space="preserve">CONCLUIDO	</t>
        </is>
      </c>
      <c r="D288" t="n">
        <v>3.5628</v>
      </c>
      <c r="E288" t="n">
        <v>28.07</v>
      </c>
      <c r="F288" t="n">
        <v>20.39</v>
      </c>
      <c r="G288" t="n">
        <v>11.23</v>
      </c>
      <c r="H288" t="n">
        <v>0.15</v>
      </c>
      <c r="I288" t="n">
        <v>109</v>
      </c>
      <c r="J288" t="n">
        <v>234.39</v>
      </c>
      <c r="K288" t="n">
        <v>57.72</v>
      </c>
      <c r="L288" t="n">
        <v>2</v>
      </c>
      <c r="M288" t="n">
        <v>107</v>
      </c>
      <c r="N288" t="n">
        <v>54.67</v>
      </c>
      <c r="O288" t="n">
        <v>29142.31</v>
      </c>
      <c r="P288" t="n">
        <v>299.05</v>
      </c>
      <c r="Q288" t="n">
        <v>2924.69</v>
      </c>
      <c r="R288" t="n">
        <v>162.22</v>
      </c>
      <c r="S288" t="n">
        <v>60.56</v>
      </c>
      <c r="T288" t="n">
        <v>50571.66</v>
      </c>
      <c r="U288" t="n">
        <v>0.37</v>
      </c>
      <c r="V288" t="n">
        <v>0.84</v>
      </c>
      <c r="W288" t="n">
        <v>0.34</v>
      </c>
      <c r="X288" t="n">
        <v>3.12</v>
      </c>
      <c r="Y288" t="n">
        <v>1</v>
      </c>
      <c r="Z288" t="n">
        <v>10</v>
      </c>
    </row>
    <row r="289">
      <c r="A289" t="n">
        <v>5</v>
      </c>
      <c r="B289" t="n">
        <v>120</v>
      </c>
      <c r="C289" t="inlineStr">
        <is>
          <t xml:space="preserve">CONCLUIDO	</t>
        </is>
      </c>
      <c r="D289" t="n">
        <v>3.7137</v>
      </c>
      <c r="E289" t="n">
        <v>26.93</v>
      </c>
      <c r="F289" t="n">
        <v>19.94</v>
      </c>
      <c r="G289" t="n">
        <v>12.73</v>
      </c>
      <c r="H289" t="n">
        <v>0.17</v>
      </c>
      <c r="I289" t="n">
        <v>94</v>
      </c>
      <c r="J289" t="n">
        <v>234.82</v>
      </c>
      <c r="K289" t="n">
        <v>57.72</v>
      </c>
      <c r="L289" t="n">
        <v>2.25</v>
      </c>
      <c r="M289" t="n">
        <v>92</v>
      </c>
      <c r="N289" t="n">
        <v>54.85</v>
      </c>
      <c r="O289" t="n">
        <v>29195.29</v>
      </c>
      <c r="P289" t="n">
        <v>289.44</v>
      </c>
      <c r="Q289" t="n">
        <v>2924.82</v>
      </c>
      <c r="R289" t="n">
        <v>147.4</v>
      </c>
      <c r="S289" t="n">
        <v>60.56</v>
      </c>
      <c r="T289" t="n">
        <v>43232.54</v>
      </c>
      <c r="U289" t="n">
        <v>0.41</v>
      </c>
      <c r="V289" t="n">
        <v>0.86</v>
      </c>
      <c r="W289" t="n">
        <v>0.31</v>
      </c>
      <c r="X289" t="n">
        <v>2.66</v>
      </c>
      <c r="Y289" t="n">
        <v>1</v>
      </c>
      <c r="Z289" t="n">
        <v>10</v>
      </c>
    </row>
    <row r="290">
      <c r="A290" t="n">
        <v>6</v>
      </c>
      <c r="B290" t="n">
        <v>120</v>
      </c>
      <c r="C290" t="inlineStr">
        <is>
          <t xml:space="preserve">CONCLUIDO	</t>
        </is>
      </c>
      <c r="D290" t="n">
        <v>3.8419</v>
      </c>
      <c r="E290" t="n">
        <v>26.03</v>
      </c>
      <c r="F290" t="n">
        <v>19.58</v>
      </c>
      <c r="G290" t="n">
        <v>14.33</v>
      </c>
      <c r="H290" t="n">
        <v>0.19</v>
      </c>
      <c r="I290" t="n">
        <v>82</v>
      </c>
      <c r="J290" t="n">
        <v>235.25</v>
      </c>
      <c r="K290" t="n">
        <v>57.72</v>
      </c>
      <c r="L290" t="n">
        <v>2.5</v>
      </c>
      <c r="M290" t="n">
        <v>80</v>
      </c>
      <c r="N290" t="n">
        <v>55.03</v>
      </c>
      <c r="O290" t="n">
        <v>29248.33</v>
      </c>
      <c r="P290" t="n">
        <v>281.09</v>
      </c>
      <c r="Q290" t="n">
        <v>2924.55</v>
      </c>
      <c r="R290" t="n">
        <v>135.87</v>
      </c>
      <c r="S290" t="n">
        <v>60.56</v>
      </c>
      <c r="T290" t="n">
        <v>37531.54</v>
      </c>
      <c r="U290" t="n">
        <v>0.45</v>
      </c>
      <c r="V290" t="n">
        <v>0.88</v>
      </c>
      <c r="W290" t="n">
        <v>0.29</v>
      </c>
      <c r="X290" t="n">
        <v>2.31</v>
      </c>
      <c r="Y290" t="n">
        <v>1</v>
      </c>
      <c r="Z290" t="n">
        <v>10</v>
      </c>
    </row>
    <row r="291">
      <c r="A291" t="n">
        <v>7</v>
      </c>
      <c r="B291" t="n">
        <v>120</v>
      </c>
      <c r="C291" t="inlineStr">
        <is>
          <t xml:space="preserve">CONCLUIDO	</t>
        </is>
      </c>
      <c r="D291" t="n">
        <v>3.9446</v>
      </c>
      <c r="E291" t="n">
        <v>25.35</v>
      </c>
      <c r="F291" t="n">
        <v>19.32</v>
      </c>
      <c r="G291" t="n">
        <v>15.88</v>
      </c>
      <c r="H291" t="n">
        <v>0.21</v>
      </c>
      <c r="I291" t="n">
        <v>73</v>
      </c>
      <c r="J291" t="n">
        <v>235.68</v>
      </c>
      <c r="K291" t="n">
        <v>57.72</v>
      </c>
      <c r="L291" t="n">
        <v>2.75</v>
      </c>
      <c r="M291" t="n">
        <v>71</v>
      </c>
      <c r="N291" t="n">
        <v>55.21</v>
      </c>
      <c r="O291" t="n">
        <v>29301.44</v>
      </c>
      <c r="P291" t="n">
        <v>274.17</v>
      </c>
      <c r="Q291" t="n">
        <v>2924.6</v>
      </c>
      <c r="R291" t="n">
        <v>126.93</v>
      </c>
      <c r="S291" t="n">
        <v>60.56</v>
      </c>
      <c r="T291" t="n">
        <v>33106.87</v>
      </c>
      <c r="U291" t="n">
        <v>0.48</v>
      </c>
      <c r="V291" t="n">
        <v>0.89</v>
      </c>
      <c r="W291" t="n">
        <v>0.28</v>
      </c>
      <c r="X291" t="n">
        <v>2.04</v>
      </c>
      <c r="Y291" t="n">
        <v>1</v>
      </c>
      <c r="Z291" t="n">
        <v>10</v>
      </c>
    </row>
    <row r="292">
      <c r="A292" t="n">
        <v>8</v>
      </c>
      <c r="B292" t="n">
        <v>120</v>
      </c>
      <c r="C292" t="inlineStr">
        <is>
          <t xml:space="preserve">CONCLUIDO	</t>
        </is>
      </c>
      <c r="D292" t="n">
        <v>4.0418</v>
      </c>
      <c r="E292" t="n">
        <v>24.74</v>
      </c>
      <c r="F292" t="n">
        <v>19.07</v>
      </c>
      <c r="G292" t="n">
        <v>17.6</v>
      </c>
      <c r="H292" t="n">
        <v>0.23</v>
      </c>
      <c r="I292" t="n">
        <v>65</v>
      </c>
      <c r="J292" t="n">
        <v>236.11</v>
      </c>
      <c r="K292" t="n">
        <v>57.72</v>
      </c>
      <c r="L292" t="n">
        <v>3</v>
      </c>
      <c r="M292" t="n">
        <v>63</v>
      </c>
      <c r="N292" t="n">
        <v>55.39</v>
      </c>
      <c r="O292" t="n">
        <v>29354.61</v>
      </c>
      <c r="P292" t="n">
        <v>267.58</v>
      </c>
      <c r="Q292" t="n">
        <v>2924.81</v>
      </c>
      <c r="R292" t="n">
        <v>118.91</v>
      </c>
      <c r="S292" t="n">
        <v>60.56</v>
      </c>
      <c r="T292" t="n">
        <v>29133.11</v>
      </c>
      <c r="U292" t="n">
        <v>0.51</v>
      </c>
      <c r="V292" t="n">
        <v>0.9</v>
      </c>
      <c r="W292" t="n">
        <v>0.27</v>
      </c>
      <c r="X292" t="n">
        <v>1.79</v>
      </c>
      <c r="Y292" t="n">
        <v>1</v>
      </c>
      <c r="Z292" t="n">
        <v>10</v>
      </c>
    </row>
    <row r="293">
      <c r="A293" t="n">
        <v>9</v>
      </c>
      <c r="B293" t="n">
        <v>120</v>
      </c>
      <c r="C293" t="inlineStr">
        <is>
          <t xml:space="preserve">CONCLUIDO	</t>
        </is>
      </c>
      <c r="D293" t="n">
        <v>4.1205</v>
      </c>
      <c r="E293" t="n">
        <v>24.27</v>
      </c>
      <c r="F293" t="n">
        <v>18.87</v>
      </c>
      <c r="G293" t="n">
        <v>19.19</v>
      </c>
      <c r="H293" t="n">
        <v>0.24</v>
      </c>
      <c r="I293" t="n">
        <v>59</v>
      </c>
      <c r="J293" t="n">
        <v>236.54</v>
      </c>
      <c r="K293" t="n">
        <v>57.72</v>
      </c>
      <c r="L293" t="n">
        <v>3.25</v>
      </c>
      <c r="M293" t="n">
        <v>57</v>
      </c>
      <c r="N293" t="n">
        <v>55.57</v>
      </c>
      <c r="O293" t="n">
        <v>29407.85</v>
      </c>
      <c r="P293" t="n">
        <v>261.68</v>
      </c>
      <c r="Q293" t="n">
        <v>2924.56</v>
      </c>
      <c r="R293" t="n">
        <v>112.19</v>
      </c>
      <c r="S293" t="n">
        <v>60.56</v>
      </c>
      <c r="T293" t="n">
        <v>25806.3</v>
      </c>
      <c r="U293" t="n">
        <v>0.54</v>
      </c>
      <c r="V293" t="n">
        <v>0.91</v>
      </c>
      <c r="W293" t="n">
        <v>0.26</v>
      </c>
      <c r="X293" t="n">
        <v>1.59</v>
      </c>
      <c r="Y293" t="n">
        <v>1</v>
      </c>
      <c r="Z293" t="n">
        <v>10</v>
      </c>
    </row>
    <row r="294">
      <c r="A294" t="n">
        <v>10</v>
      </c>
      <c r="B294" t="n">
        <v>120</v>
      </c>
      <c r="C294" t="inlineStr">
        <is>
          <t xml:space="preserve">CONCLUIDO	</t>
        </is>
      </c>
      <c r="D294" t="n">
        <v>4.2261</v>
      </c>
      <c r="E294" t="n">
        <v>23.66</v>
      </c>
      <c r="F294" t="n">
        <v>18.54</v>
      </c>
      <c r="G294" t="n">
        <v>20.99</v>
      </c>
      <c r="H294" t="n">
        <v>0.26</v>
      </c>
      <c r="I294" t="n">
        <v>53</v>
      </c>
      <c r="J294" t="n">
        <v>236.98</v>
      </c>
      <c r="K294" t="n">
        <v>57.72</v>
      </c>
      <c r="L294" t="n">
        <v>3.5</v>
      </c>
      <c r="M294" t="n">
        <v>51</v>
      </c>
      <c r="N294" t="n">
        <v>55.75</v>
      </c>
      <c r="O294" t="n">
        <v>29461.15</v>
      </c>
      <c r="P294" t="n">
        <v>253.19</v>
      </c>
      <c r="Q294" t="n">
        <v>2924.47</v>
      </c>
      <c r="R294" t="n">
        <v>101.44</v>
      </c>
      <c r="S294" t="n">
        <v>60.56</v>
      </c>
      <c r="T294" t="n">
        <v>20462.39</v>
      </c>
      <c r="U294" t="n">
        <v>0.6</v>
      </c>
      <c r="V294" t="n">
        <v>0.93</v>
      </c>
      <c r="W294" t="n">
        <v>0.24</v>
      </c>
      <c r="X294" t="n">
        <v>1.26</v>
      </c>
      <c r="Y294" t="n">
        <v>1</v>
      </c>
      <c r="Z294" t="n">
        <v>10</v>
      </c>
    </row>
    <row r="295">
      <c r="A295" t="n">
        <v>11</v>
      </c>
      <c r="B295" t="n">
        <v>120</v>
      </c>
      <c r="C295" t="inlineStr">
        <is>
          <t xml:space="preserve">CONCLUIDO	</t>
        </is>
      </c>
      <c r="D295" t="n">
        <v>4.1437</v>
      </c>
      <c r="E295" t="n">
        <v>24.13</v>
      </c>
      <c r="F295" t="n">
        <v>19.1</v>
      </c>
      <c r="G295" t="n">
        <v>22.47</v>
      </c>
      <c r="H295" t="n">
        <v>0.28</v>
      </c>
      <c r="I295" t="n">
        <v>51</v>
      </c>
      <c r="J295" t="n">
        <v>237.41</v>
      </c>
      <c r="K295" t="n">
        <v>57.72</v>
      </c>
      <c r="L295" t="n">
        <v>3.75</v>
      </c>
      <c r="M295" t="n">
        <v>49</v>
      </c>
      <c r="N295" t="n">
        <v>55.93</v>
      </c>
      <c r="O295" t="n">
        <v>29514.51</v>
      </c>
      <c r="P295" t="n">
        <v>259.72</v>
      </c>
      <c r="Q295" t="n">
        <v>2924.56</v>
      </c>
      <c r="R295" t="n">
        <v>122.3</v>
      </c>
      <c r="S295" t="n">
        <v>60.56</v>
      </c>
      <c r="T295" t="n">
        <v>30899.99</v>
      </c>
      <c r="U295" t="n">
        <v>0.5</v>
      </c>
      <c r="V295" t="n">
        <v>0.9</v>
      </c>
      <c r="W295" t="n">
        <v>0.22</v>
      </c>
      <c r="X295" t="n">
        <v>1.82</v>
      </c>
      <c r="Y295" t="n">
        <v>1</v>
      </c>
      <c r="Z295" t="n">
        <v>10</v>
      </c>
    </row>
    <row r="296">
      <c r="A296" t="n">
        <v>12</v>
      </c>
      <c r="B296" t="n">
        <v>120</v>
      </c>
      <c r="C296" t="inlineStr">
        <is>
          <t xml:space="preserve">CONCLUIDO	</t>
        </is>
      </c>
      <c r="D296" t="n">
        <v>4.2679</v>
      </c>
      <c r="E296" t="n">
        <v>23.43</v>
      </c>
      <c r="F296" t="n">
        <v>18.63</v>
      </c>
      <c r="G296" t="n">
        <v>24.29</v>
      </c>
      <c r="H296" t="n">
        <v>0.3</v>
      </c>
      <c r="I296" t="n">
        <v>46</v>
      </c>
      <c r="J296" t="n">
        <v>237.84</v>
      </c>
      <c r="K296" t="n">
        <v>57.72</v>
      </c>
      <c r="L296" t="n">
        <v>4</v>
      </c>
      <c r="M296" t="n">
        <v>44</v>
      </c>
      <c r="N296" t="n">
        <v>56.12</v>
      </c>
      <c r="O296" t="n">
        <v>29567.95</v>
      </c>
      <c r="P296" t="n">
        <v>248.93</v>
      </c>
      <c r="Q296" t="n">
        <v>2924.63</v>
      </c>
      <c r="R296" t="n">
        <v>104.82</v>
      </c>
      <c r="S296" t="n">
        <v>60.56</v>
      </c>
      <c r="T296" t="n">
        <v>22187.18</v>
      </c>
      <c r="U296" t="n">
        <v>0.58</v>
      </c>
      <c r="V296" t="n">
        <v>0.92</v>
      </c>
      <c r="W296" t="n">
        <v>0.24</v>
      </c>
      <c r="X296" t="n">
        <v>1.35</v>
      </c>
      <c r="Y296" t="n">
        <v>1</v>
      </c>
      <c r="Z296" t="n">
        <v>10</v>
      </c>
    </row>
    <row r="297">
      <c r="A297" t="n">
        <v>13</v>
      </c>
      <c r="B297" t="n">
        <v>120</v>
      </c>
      <c r="C297" t="inlineStr">
        <is>
          <t xml:space="preserve">CONCLUIDO	</t>
        </is>
      </c>
      <c r="D297" t="n">
        <v>4.3273</v>
      </c>
      <c r="E297" t="n">
        <v>23.11</v>
      </c>
      <c r="F297" t="n">
        <v>18.49</v>
      </c>
      <c r="G297" t="n">
        <v>26.41</v>
      </c>
      <c r="H297" t="n">
        <v>0.32</v>
      </c>
      <c r="I297" t="n">
        <v>42</v>
      </c>
      <c r="J297" t="n">
        <v>238.28</v>
      </c>
      <c r="K297" t="n">
        <v>57.72</v>
      </c>
      <c r="L297" t="n">
        <v>4.25</v>
      </c>
      <c r="M297" t="n">
        <v>40</v>
      </c>
      <c r="N297" t="n">
        <v>56.3</v>
      </c>
      <c r="O297" t="n">
        <v>29621.44</v>
      </c>
      <c r="P297" t="n">
        <v>243.19</v>
      </c>
      <c r="Q297" t="n">
        <v>2924.54</v>
      </c>
      <c r="R297" t="n">
        <v>100.05</v>
      </c>
      <c r="S297" t="n">
        <v>60.56</v>
      </c>
      <c r="T297" t="n">
        <v>19821.59</v>
      </c>
      <c r="U297" t="n">
        <v>0.61</v>
      </c>
      <c r="V297" t="n">
        <v>0.93</v>
      </c>
      <c r="W297" t="n">
        <v>0.23</v>
      </c>
      <c r="X297" t="n">
        <v>1.21</v>
      </c>
      <c r="Y297" t="n">
        <v>1</v>
      </c>
      <c r="Z297" t="n">
        <v>10</v>
      </c>
    </row>
    <row r="298">
      <c r="A298" t="n">
        <v>14</v>
      </c>
      <c r="B298" t="n">
        <v>120</v>
      </c>
      <c r="C298" t="inlineStr">
        <is>
          <t xml:space="preserve">CONCLUIDO	</t>
        </is>
      </c>
      <c r="D298" t="n">
        <v>4.3728</v>
      </c>
      <c r="E298" t="n">
        <v>22.87</v>
      </c>
      <c r="F298" t="n">
        <v>18.38</v>
      </c>
      <c r="G298" t="n">
        <v>28.28</v>
      </c>
      <c r="H298" t="n">
        <v>0.34</v>
      </c>
      <c r="I298" t="n">
        <v>39</v>
      </c>
      <c r="J298" t="n">
        <v>238.71</v>
      </c>
      <c r="K298" t="n">
        <v>57.72</v>
      </c>
      <c r="L298" t="n">
        <v>4.5</v>
      </c>
      <c r="M298" t="n">
        <v>37</v>
      </c>
      <c r="N298" t="n">
        <v>56.49</v>
      </c>
      <c r="O298" t="n">
        <v>29675.01</v>
      </c>
      <c r="P298" t="n">
        <v>238.36</v>
      </c>
      <c r="Q298" t="n">
        <v>2924.51</v>
      </c>
      <c r="R298" t="n">
        <v>96.7</v>
      </c>
      <c r="S298" t="n">
        <v>60.56</v>
      </c>
      <c r="T298" t="n">
        <v>18161.43</v>
      </c>
      <c r="U298" t="n">
        <v>0.63</v>
      </c>
      <c r="V298" t="n">
        <v>0.9399999999999999</v>
      </c>
      <c r="W298" t="n">
        <v>0.23</v>
      </c>
      <c r="X298" t="n">
        <v>1.11</v>
      </c>
      <c r="Y298" t="n">
        <v>1</v>
      </c>
      <c r="Z298" t="n">
        <v>10</v>
      </c>
    </row>
    <row r="299">
      <c r="A299" t="n">
        <v>15</v>
      </c>
      <c r="B299" t="n">
        <v>120</v>
      </c>
      <c r="C299" t="inlineStr">
        <is>
          <t xml:space="preserve">CONCLUIDO	</t>
        </is>
      </c>
      <c r="D299" t="n">
        <v>4.4043</v>
      </c>
      <c r="E299" t="n">
        <v>22.71</v>
      </c>
      <c r="F299" t="n">
        <v>18.31</v>
      </c>
      <c r="G299" t="n">
        <v>29.69</v>
      </c>
      <c r="H299" t="n">
        <v>0.35</v>
      </c>
      <c r="I299" t="n">
        <v>37</v>
      </c>
      <c r="J299" t="n">
        <v>239.14</v>
      </c>
      <c r="K299" t="n">
        <v>57.72</v>
      </c>
      <c r="L299" t="n">
        <v>4.75</v>
      </c>
      <c r="M299" t="n">
        <v>35</v>
      </c>
      <c r="N299" t="n">
        <v>56.67</v>
      </c>
      <c r="O299" t="n">
        <v>29728.63</v>
      </c>
      <c r="P299" t="n">
        <v>234.61</v>
      </c>
      <c r="Q299" t="n">
        <v>2924.58</v>
      </c>
      <c r="R299" t="n">
        <v>94.27</v>
      </c>
      <c r="S299" t="n">
        <v>60.56</v>
      </c>
      <c r="T299" t="n">
        <v>16953.57</v>
      </c>
      <c r="U299" t="n">
        <v>0.64</v>
      </c>
      <c r="V299" t="n">
        <v>0.9399999999999999</v>
      </c>
      <c r="W299" t="n">
        <v>0.22</v>
      </c>
      <c r="X299" t="n">
        <v>1.03</v>
      </c>
      <c r="Y299" t="n">
        <v>1</v>
      </c>
      <c r="Z299" t="n">
        <v>10</v>
      </c>
    </row>
    <row r="300">
      <c r="A300" t="n">
        <v>16</v>
      </c>
      <c r="B300" t="n">
        <v>120</v>
      </c>
      <c r="C300" t="inlineStr">
        <is>
          <t xml:space="preserve">CONCLUIDO	</t>
        </is>
      </c>
      <c r="D300" t="n">
        <v>4.4503</v>
      </c>
      <c r="E300" t="n">
        <v>22.47</v>
      </c>
      <c r="F300" t="n">
        <v>18.21</v>
      </c>
      <c r="G300" t="n">
        <v>32.14</v>
      </c>
      <c r="H300" t="n">
        <v>0.37</v>
      </c>
      <c r="I300" t="n">
        <v>34</v>
      </c>
      <c r="J300" t="n">
        <v>239.58</v>
      </c>
      <c r="K300" t="n">
        <v>57.72</v>
      </c>
      <c r="L300" t="n">
        <v>5</v>
      </c>
      <c r="M300" t="n">
        <v>32</v>
      </c>
      <c r="N300" t="n">
        <v>56.86</v>
      </c>
      <c r="O300" t="n">
        <v>29782.33</v>
      </c>
      <c r="P300" t="n">
        <v>229.39</v>
      </c>
      <c r="Q300" t="n">
        <v>2924.55</v>
      </c>
      <c r="R300" t="n">
        <v>91.03</v>
      </c>
      <c r="S300" t="n">
        <v>60.56</v>
      </c>
      <c r="T300" t="n">
        <v>15349.31</v>
      </c>
      <c r="U300" t="n">
        <v>0.67</v>
      </c>
      <c r="V300" t="n">
        <v>0.9399999999999999</v>
      </c>
      <c r="W300" t="n">
        <v>0.22</v>
      </c>
      <c r="X300" t="n">
        <v>0.9399999999999999</v>
      </c>
      <c r="Y300" t="n">
        <v>1</v>
      </c>
      <c r="Z300" t="n">
        <v>10</v>
      </c>
    </row>
    <row r="301">
      <c r="A301" t="n">
        <v>17</v>
      </c>
      <c r="B301" t="n">
        <v>120</v>
      </c>
      <c r="C301" t="inlineStr">
        <is>
          <t xml:space="preserve">CONCLUIDO	</t>
        </is>
      </c>
      <c r="D301" t="n">
        <v>4.4809</v>
      </c>
      <c r="E301" t="n">
        <v>22.32</v>
      </c>
      <c r="F301" t="n">
        <v>18.15</v>
      </c>
      <c r="G301" t="n">
        <v>34.03</v>
      </c>
      <c r="H301" t="n">
        <v>0.39</v>
      </c>
      <c r="I301" t="n">
        <v>32</v>
      </c>
      <c r="J301" t="n">
        <v>240.02</v>
      </c>
      <c r="K301" t="n">
        <v>57.72</v>
      </c>
      <c r="L301" t="n">
        <v>5.25</v>
      </c>
      <c r="M301" t="n">
        <v>30</v>
      </c>
      <c r="N301" t="n">
        <v>57.04</v>
      </c>
      <c r="O301" t="n">
        <v>29836.09</v>
      </c>
      <c r="P301" t="n">
        <v>224.38</v>
      </c>
      <c r="Q301" t="n">
        <v>2924.58</v>
      </c>
      <c r="R301" t="n">
        <v>89.06</v>
      </c>
      <c r="S301" t="n">
        <v>60.56</v>
      </c>
      <c r="T301" t="n">
        <v>14376.13</v>
      </c>
      <c r="U301" t="n">
        <v>0.68</v>
      </c>
      <c r="V301" t="n">
        <v>0.95</v>
      </c>
      <c r="W301" t="n">
        <v>0.21</v>
      </c>
      <c r="X301" t="n">
        <v>0.87</v>
      </c>
      <c r="Y301" t="n">
        <v>1</v>
      </c>
      <c r="Z301" t="n">
        <v>10</v>
      </c>
    </row>
    <row r="302">
      <c r="A302" t="n">
        <v>18</v>
      </c>
      <c r="B302" t="n">
        <v>120</v>
      </c>
      <c r="C302" t="inlineStr">
        <is>
          <t xml:space="preserve">CONCLUIDO	</t>
        </is>
      </c>
      <c r="D302" t="n">
        <v>4.5144</v>
      </c>
      <c r="E302" t="n">
        <v>22.15</v>
      </c>
      <c r="F302" t="n">
        <v>18.08</v>
      </c>
      <c r="G302" t="n">
        <v>36.15</v>
      </c>
      <c r="H302" t="n">
        <v>0.41</v>
      </c>
      <c r="I302" t="n">
        <v>30</v>
      </c>
      <c r="J302" t="n">
        <v>240.45</v>
      </c>
      <c r="K302" t="n">
        <v>57.72</v>
      </c>
      <c r="L302" t="n">
        <v>5.5</v>
      </c>
      <c r="M302" t="n">
        <v>28</v>
      </c>
      <c r="N302" t="n">
        <v>57.23</v>
      </c>
      <c r="O302" t="n">
        <v>29890.04</v>
      </c>
      <c r="P302" t="n">
        <v>219.97</v>
      </c>
      <c r="Q302" t="n">
        <v>2924.52</v>
      </c>
      <c r="R302" t="n">
        <v>86.48</v>
      </c>
      <c r="S302" t="n">
        <v>60.56</v>
      </c>
      <c r="T302" t="n">
        <v>13097.33</v>
      </c>
      <c r="U302" t="n">
        <v>0.7</v>
      </c>
      <c r="V302" t="n">
        <v>0.95</v>
      </c>
      <c r="W302" t="n">
        <v>0.21</v>
      </c>
      <c r="X302" t="n">
        <v>0.8</v>
      </c>
      <c r="Y302" t="n">
        <v>1</v>
      </c>
      <c r="Z302" t="n">
        <v>10</v>
      </c>
    </row>
    <row r="303">
      <c r="A303" t="n">
        <v>19</v>
      </c>
      <c r="B303" t="n">
        <v>120</v>
      </c>
      <c r="C303" t="inlineStr">
        <is>
          <t xml:space="preserve">CONCLUIDO	</t>
        </is>
      </c>
      <c r="D303" t="n">
        <v>4.552</v>
      </c>
      <c r="E303" t="n">
        <v>21.97</v>
      </c>
      <c r="F303" t="n">
        <v>17.98</v>
      </c>
      <c r="G303" t="n">
        <v>38.54</v>
      </c>
      <c r="H303" t="n">
        <v>0.42</v>
      </c>
      <c r="I303" t="n">
        <v>28</v>
      </c>
      <c r="J303" t="n">
        <v>240.89</v>
      </c>
      <c r="K303" t="n">
        <v>57.72</v>
      </c>
      <c r="L303" t="n">
        <v>5.75</v>
      </c>
      <c r="M303" t="n">
        <v>25</v>
      </c>
      <c r="N303" t="n">
        <v>57.42</v>
      </c>
      <c r="O303" t="n">
        <v>29943.94</v>
      </c>
      <c r="P303" t="n">
        <v>214.2</v>
      </c>
      <c r="Q303" t="n">
        <v>2924.53</v>
      </c>
      <c r="R303" t="n">
        <v>83.28</v>
      </c>
      <c r="S303" t="n">
        <v>60.56</v>
      </c>
      <c r="T303" t="n">
        <v>11507.08</v>
      </c>
      <c r="U303" t="n">
        <v>0.73</v>
      </c>
      <c r="V303" t="n">
        <v>0.96</v>
      </c>
      <c r="W303" t="n">
        <v>0.21</v>
      </c>
      <c r="X303" t="n">
        <v>0.71</v>
      </c>
      <c r="Y303" t="n">
        <v>1</v>
      </c>
      <c r="Z303" t="n">
        <v>10</v>
      </c>
    </row>
    <row r="304">
      <c r="A304" t="n">
        <v>20</v>
      </c>
      <c r="B304" t="n">
        <v>120</v>
      </c>
      <c r="C304" t="inlineStr">
        <is>
          <t xml:space="preserve">CONCLUIDO	</t>
        </is>
      </c>
      <c r="D304" t="n">
        <v>4.5774</v>
      </c>
      <c r="E304" t="n">
        <v>21.85</v>
      </c>
      <c r="F304" t="n">
        <v>17.91</v>
      </c>
      <c r="G304" t="n">
        <v>39.79</v>
      </c>
      <c r="H304" t="n">
        <v>0.44</v>
      </c>
      <c r="I304" t="n">
        <v>27</v>
      </c>
      <c r="J304" t="n">
        <v>241.33</v>
      </c>
      <c r="K304" t="n">
        <v>57.72</v>
      </c>
      <c r="L304" t="n">
        <v>6</v>
      </c>
      <c r="M304" t="n">
        <v>12</v>
      </c>
      <c r="N304" t="n">
        <v>57.6</v>
      </c>
      <c r="O304" t="n">
        <v>29997.9</v>
      </c>
      <c r="P304" t="n">
        <v>208.41</v>
      </c>
      <c r="Q304" t="n">
        <v>2924.53</v>
      </c>
      <c r="R304" t="n">
        <v>80.56999999999999</v>
      </c>
      <c r="S304" t="n">
        <v>60.56</v>
      </c>
      <c r="T304" t="n">
        <v>10157.42</v>
      </c>
      <c r="U304" t="n">
        <v>0.75</v>
      </c>
      <c r="V304" t="n">
        <v>0.96</v>
      </c>
      <c r="W304" t="n">
        <v>0.21</v>
      </c>
      <c r="X304" t="n">
        <v>0.63</v>
      </c>
      <c r="Y304" t="n">
        <v>1</v>
      </c>
      <c r="Z304" t="n">
        <v>10</v>
      </c>
    </row>
    <row r="305">
      <c r="A305" t="n">
        <v>21</v>
      </c>
      <c r="B305" t="n">
        <v>120</v>
      </c>
      <c r="C305" t="inlineStr">
        <is>
          <t xml:space="preserve">CONCLUIDO	</t>
        </is>
      </c>
      <c r="D305" t="n">
        <v>4.5579</v>
      </c>
      <c r="E305" t="n">
        <v>21.94</v>
      </c>
      <c r="F305" t="n">
        <v>18.05</v>
      </c>
      <c r="G305" t="n">
        <v>41.65</v>
      </c>
      <c r="H305" t="n">
        <v>0.46</v>
      </c>
      <c r="I305" t="n">
        <v>26</v>
      </c>
      <c r="J305" t="n">
        <v>241.77</v>
      </c>
      <c r="K305" t="n">
        <v>57.72</v>
      </c>
      <c r="L305" t="n">
        <v>6.25</v>
      </c>
      <c r="M305" t="n">
        <v>6</v>
      </c>
      <c r="N305" t="n">
        <v>57.79</v>
      </c>
      <c r="O305" t="n">
        <v>30051.93</v>
      </c>
      <c r="P305" t="n">
        <v>209.53</v>
      </c>
      <c r="Q305" t="n">
        <v>2924.49</v>
      </c>
      <c r="R305" t="n">
        <v>85.06</v>
      </c>
      <c r="S305" t="n">
        <v>60.56</v>
      </c>
      <c r="T305" t="n">
        <v>12405.32</v>
      </c>
      <c r="U305" t="n">
        <v>0.71</v>
      </c>
      <c r="V305" t="n">
        <v>0.95</v>
      </c>
      <c r="W305" t="n">
        <v>0.23</v>
      </c>
      <c r="X305" t="n">
        <v>0.77</v>
      </c>
      <c r="Y305" t="n">
        <v>1</v>
      </c>
      <c r="Z305" t="n">
        <v>10</v>
      </c>
    </row>
    <row r="306">
      <c r="A306" t="n">
        <v>22</v>
      </c>
      <c r="B306" t="n">
        <v>120</v>
      </c>
      <c r="C306" t="inlineStr">
        <is>
          <t xml:space="preserve">CONCLUIDO	</t>
        </is>
      </c>
      <c r="D306" t="n">
        <v>4.5727</v>
      </c>
      <c r="E306" t="n">
        <v>21.87</v>
      </c>
      <c r="F306" t="n">
        <v>17.98</v>
      </c>
      <c r="G306" t="n">
        <v>41.48</v>
      </c>
      <c r="H306" t="n">
        <v>0.48</v>
      </c>
      <c r="I306" t="n">
        <v>26</v>
      </c>
      <c r="J306" t="n">
        <v>242.2</v>
      </c>
      <c r="K306" t="n">
        <v>57.72</v>
      </c>
      <c r="L306" t="n">
        <v>6.5</v>
      </c>
      <c r="M306" t="n">
        <v>0</v>
      </c>
      <c r="N306" t="n">
        <v>57.98</v>
      </c>
      <c r="O306" t="n">
        <v>30106.03</v>
      </c>
      <c r="P306" t="n">
        <v>208.74</v>
      </c>
      <c r="Q306" t="n">
        <v>2924.48</v>
      </c>
      <c r="R306" t="n">
        <v>82.51000000000001</v>
      </c>
      <c r="S306" t="n">
        <v>60.56</v>
      </c>
      <c r="T306" t="n">
        <v>11127.84</v>
      </c>
      <c r="U306" t="n">
        <v>0.73</v>
      </c>
      <c r="V306" t="n">
        <v>0.96</v>
      </c>
      <c r="W306" t="n">
        <v>0.23</v>
      </c>
      <c r="X306" t="n">
        <v>0.7</v>
      </c>
      <c r="Y306" t="n">
        <v>1</v>
      </c>
      <c r="Z306" t="n">
        <v>10</v>
      </c>
    </row>
    <row r="307">
      <c r="A307" t="n">
        <v>0</v>
      </c>
      <c r="B307" t="n">
        <v>145</v>
      </c>
      <c r="C307" t="inlineStr">
        <is>
          <t xml:space="preserve">CONCLUIDO	</t>
        </is>
      </c>
      <c r="D307" t="n">
        <v>1.9801</v>
      </c>
      <c r="E307" t="n">
        <v>50.5</v>
      </c>
      <c r="F307" t="n">
        <v>28.21</v>
      </c>
      <c r="G307" t="n">
        <v>4.71</v>
      </c>
      <c r="H307" t="n">
        <v>0.06</v>
      </c>
      <c r="I307" t="n">
        <v>359</v>
      </c>
      <c r="J307" t="n">
        <v>285.18</v>
      </c>
      <c r="K307" t="n">
        <v>61.2</v>
      </c>
      <c r="L307" t="n">
        <v>1</v>
      </c>
      <c r="M307" t="n">
        <v>357</v>
      </c>
      <c r="N307" t="n">
        <v>77.98</v>
      </c>
      <c r="O307" t="n">
        <v>35406.83</v>
      </c>
      <c r="P307" t="n">
        <v>493.13</v>
      </c>
      <c r="Q307" t="n">
        <v>2926.19</v>
      </c>
      <c r="R307" t="n">
        <v>418.55</v>
      </c>
      <c r="S307" t="n">
        <v>60.56</v>
      </c>
      <c r="T307" t="n">
        <v>177482.73</v>
      </c>
      <c r="U307" t="n">
        <v>0.14</v>
      </c>
      <c r="V307" t="n">
        <v>0.61</v>
      </c>
      <c r="W307" t="n">
        <v>0.74</v>
      </c>
      <c r="X307" t="n">
        <v>10.92</v>
      </c>
      <c r="Y307" t="n">
        <v>1</v>
      </c>
      <c r="Z307" t="n">
        <v>10</v>
      </c>
    </row>
    <row r="308">
      <c r="A308" t="n">
        <v>1</v>
      </c>
      <c r="B308" t="n">
        <v>145</v>
      </c>
      <c r="C308" t="inlineStr">
        <is>
          <t xml:space="preserve">CONCLUIDO	</t>
        </is>
      </c>
      <c r="D308" t="n">
        <v>2.436</v>
      </c>
      <c r="E308" t="n">
        <v>41.05</v>
      </c>
      <c r="F308" t="n">
        <v>24.68</v>
      </c>
      <c r="G308" t="n">
        <v>5.95</v>
      </c>
      <c r="H308" t="n">
        <v>0.08</v>
      </c>
      <c r="I308" t="n">
        <v>249</v>
      </c>
      <c r="J308" t="n">
        <v>285.68</v>
      </c>
      <c r="K308" t="n">
        <v>61.2</v>
      </c>
      <c r="L308" t="n">
        <v>1.25</v>
      </c>
      <c r="M308" t="n">
        <v>247</v>
      </c>
      <c r="N308" t="n">
        <v>78.23999999999999</v>
      </c>
      <c r="O308" t="n">
        <v>35468.6</v>
      </c>
      <c r="P308" t="n">
        <v>428.54</v>
      </c>
      <c r="Q308" t="n">
        <v>2925.35</v>
      </c>
      <c r="R308" t="n">
        <v>302.71</v>
      </c>
      <c r="S308" t="n">
        <v>60.56</v>
      </c>
      <c r="T308" t="n">
        <v>120114.2</v>
      </c>
      <c r="U308" t="n">
        <v>0.2</v>
      </c>
      <c r="V308" t="n">
        <v>0.7</v>
      </c>
      <c r="W308" t="n">
        <v>0.57</v>
      </c>
      <c r="X308" t="n">
        <v>7.4</v>
      </c>
      <c r="Y308" t="n">
        <v>1</v>
      </c>
      <c r="Z308" t="n">
        <v>10</v>
      </c>
    </row>
    <row r="309">
      <c r="A309" t="n">
        <v>2</v>
      </c>
      <c r="B309" t="n">
        <v>145</v>
      </c>
      <c r="C309" t="inlineStr">
        <is>
          <t xml:space="preserve">CONCLUIDO	</t>
        </is>
      </c>
      <c r="D309" t="n">
        <v>2.7683</v>
      </c>
      <c r="E309" t="n">
        <v>36.12</v>
      </c>
      <c r="F309" t="n">
        <v>22.88</v>
      </c>
      <c r="G309" t="n">
        <v>7.19</v>
      </c>
      <c r="H309" t="n">
        <v>0.09</v>
      </c>
      <c r="I309" t="n">
        <v>191</v>
      </c>
      <c r="J309" t="n">
        <v>286.19</v>
      </c>
      <c r="K309" t="n">
        <v>61.2</v>
      </c>
      <c r="L309" t="n">
        <v>1.5</v>
      </c>
      <c r="M309" t="n">
        <v>189</v>
      </c>
      <c r="N309" t="n">
        <v>78.48999999999999</v>
      </c>
      <c r="O309" t="n">
        <v>35530.47</v>
      </c>
      <c r="P309" t="n">
        <v>394.59</v>
      </c>
      <c r="Q309" t="n">
        <v>2925.05</v>
      </c>
      <c r="R309" t="n">
        <v>243.56</v>
      </c>
      <c r="S309" t="n">
        <v>60.56</v>
      </c>
      <c r="T309" t="n">
        <v>90827.73</v>
      </c>
      <c r="U309" t="n">
        <v>0.25</v>
      </c>
      <c r="V309" t="n">
        <v>0.75</v>
      </c>
      <c r="W309" t="n">
        <v>0.47</v>
      </c>
      <c r="X309" t="n">
        <v>5.6</v>
      </c>
      <c r="Y309" t="n">
        <v>1</v>
      </c>
      <c r="Z309" t="n">
        <v>10</v>
      </c>
    </row>
    <row r="310">
      <c r="A310" t="n">
        <v>3</v>
      </c>
      <c r="B310" t="n">
        <v>145</v>
      </c>
      <c r="C310" t="inlineStr">
        <is>
          <t xml:space="preserve">CONCLUIDO	</t>
        </is>
      </c>
      <c r="D310" t="n">
        <v>3.0203</v>
      </c>
      <c r="E310" t="n">
        <v>33.11</v>
      </c>
      <c r="F310" t="n">
        <v>21.81</v>
      </c>
      <c r="G310" t="n">
        <v>8.44</v>
      </c>
      <c r="H310" t="n">
        <v>0.11</v>
      </c>
      <c r="I310" t="n">
        <v>155</v>
      </c>
      <c r="J310" t="n">
        <v>286.69</v>
      </c>
      <c r="K310" t="n">
        <v>61.2</v>
      </c>
      <c r="L310" t="n">
        <v>1.75</v>
      </c>
      <c r="M310" t="n">
        <v>153</v>
      </c>
      <c r="N310" t="n">
        <v>78.73999999999999</v>
      </c>
      <c r="O310" t="n">
        <v>35592.57</v>
      </c>
      <c r="P310" t="n">
        <v>373.62</v>
      </c>
      <c r="Q310" t="n">
        <v>2925.01</v>
      </c>
      <c r="R310" t="n">
        <v>208.55</v>
      </c>
      <c r="S310" t="n">
        <v>60.56</v>
      </c>
      <c r="T310" t="n">
        <v>73505.3</v>
      </c>
      <c r="U310" t="n">
        <v>0.29</v>
      </c>
      <c r="V310" t="n">
        <v>0.79</v>
      </c>
      <c r="W310" t="n">
        <v>0.41</v>
      </c>
      <c r="X310" t="n">
        <v>4.53</v>
      </c>
      <c r="Y310" t="n">
        <v>1</v>
      </c>
      <c r="Z310" t="n">
        <v>10</v>
      </c>
    </row>
    <row r="311">
      <c r="A311" t="n">
        <v>4</v>
      </c>
      <c r="B311" t="n">
        <v>145</v>
      </c>
      <c r="C311" t="inlineStr">
        <is>
          <t xml:space="preserve">CONCLUIDO	</t>
        </is>
      </c>
      <c r="D311" t="n">
        <v>3.2281</v>
      </c>
      <c r="E311" t="n">
        <v>30.98</v>
      </c>
      <c r="F311" t="n">
        <v>21.02</v>
      </c>
      <c r="G311" t="n">
        <v>9.699999999999999</v>
      </c>
      <c r="H311" t="n">
        <v>0.12</v>
      </c>
      <c r="I311" t="n">
        <v>130</v>
      </c>
      <c r="J311" t="n">
        <v>287.19</v>
      </c>
      <c r="K311" t="n">
        <v>61.2</v>
      </c>
      <c r="L311" t="n">
        <v>2</v>
      </c>
      <c r="M311" t="n">
        <v>128</v>
      </c>
      <c r="N311" t="n">
        <v>78.98999999999999</v>
      </c>
      <c r="O311" t="n">
        <v>35654.65</v>
      </c>
      <c r="P311" t="n">
        <v>357.7</v>
      </c>
      <c r="Q311" t="n">
        <v>2924.85</v>
      </c>
      <c r="R311" t="n">
        <v>182.84</v>
      </c>
      <c r="S311" t="n">
        <v>60.56</v>
      </c>
      <c r="T311" t="n">
        <v>60773.89</v>
      </c>
      <c r="U311" t="n">
        <v>0.33</v>
      </c>
      <c r="V311" t="n">
        <v>0.82</v>
      </c>
      <c r="W311" t="n">
        <v>0.37</v>
      </c>
      <c r="X311" t="n">
        <v>3.74</v>
      </c>
      <c r="Y311" t="n">
        <v>1</v>
      </c>
      <c r="Z311" t="n">
        <v>10</v>
      </c>
    </row>
    <row r="312">
      <c r="A312" t="n">
        <v>5</v>
      </c>
      <c r="B312" t="n">
        <v>145</v>
      </c>
      <c r="C312" t="inlineStr">
        <is>
          <t xml:space="preserve">CONCLUIDO	</t>
        </is>
      </c>
      <c r="D312" t="n">
        <v>3.3937</v>
      </c>
      <c r="E312" t="n">
        <v>29.47</v>
      </c>
      <c r="F312" t="n">
        <v>20.48</v>
      </c>
      <c r="G312" t="n">
        <v>10.97</v>
      </c>
      <c r="H312" t="n">
        <v>0.14</v>
      </c>
      <c r="I312" t="n">
        <v>112</v>
      </c>
      <c r="J312" t="n">
        <v>287.7</v>
      </c>
      <c r="K312" t="n">
        <v>61.2</v>
      </c>
      <c r="L312" t="n">
        <v>2.25</v>
      </c>
      <c r="M312" t="n">
        <v>110</v>
      </c>
      <c r="N312" t="n">
        <v>79.25</v>
      </c>
      <c r="O312" t="n">
        <v>35716.83</v>
      </c>
      <c r="P312" t="n">
        <v>346.06</v>
      </c>
      <c r="Q312" t="n">
        <v>2924.65</v>
      </c>
      <c r="R312" t="n">
        <v>165.09</v>
      </c>
      <c r="S312" t="n">
        <v>60.56</v>
      </c>
      <c r="T312" t="n">
        <v>51991.21</v>
      </c>
      <c r="U312" t="n">
        <v>0.37</v>
      </c>
      <c r="V312" t="n">
        <v>0.84</v>
      </c>
      <c r="W312" t="n">
        <v>0.34</v>
      </c>
      <c r="X312" t="n">
        <v>3.2</v>
      </c>
      <c r="Y312" t="n">
        <v>1</v>
      </c>
      <c r="Z312" t="n">
        <v>10</v>
      </c>
    </row>
    <row r="313">
      <c r="A313" t="n">
        <v>6</v>
      </c>
      <c r="B313" t="n">
        <v>145</v>
      </c>
      <c r="C313" t="inlineStr">
        <is>
          <t xml:space="preserve">CONCLUIDO	</t>
        </is>
      </c>
      <c r="D313" t="n">
        <v>3.5342</v>
      </c>
      <c r="E313" t="n">
        <v>28.29</v>
      </c>
      <c r="F313" t="n">
        <v>20.06</v>
      </c>
      <c r="G313" t="n">
        <v>12.28</v>
      </c>
      <c r="H313" t="n">
        <v>0.15</v>
      </c>
      <c r="I313" t="n">
        <v>98</v>
      </c>
      <c r="J313" t="n">
        <v>288.2</v>
      </c>
      <c r="K313" t="n">
        <v>61.2</v>
      </c>
      <c r="L313" t="n">
        <v>2.5</v>
      </c>
      <c r="M313" t="n">
        <v>96</v>
      </c>
      <c r="N313" t="n">
        <v>79.5</v>
      </c>
      <c r="O313" t="n">
        <v>35779.11</v>
      </c>
      <c r="P313" t="n">
        <v>336.83</v>
      </c>
      <c r="Q313" t="n">
        <v>2924.84</v>
      </c>
      <c r="R313" t="n">
        <v>151.48</v>
      </c>
      <c r="S313" t="n">
        <v>60.56</v>
      </c>
      <c r="T313" t="n">
        <v>45255</v>
      </c>
      <c r="U313" t="n">
        <v>0.4</v>
      </c>
      <c r="V313" t="n">
        <v>0.86</v>
      </c>
      <c r="W313" t="n">
        <v>0.32</v>
      </c>
      <c r="X313" t="n">
        <v>2.78</v>
      </c>
      <c r="Y313" t="n">
        <v>1</v>
      </c>
      <c r="Z313" t="n">
        <v>10</v>
      </c>
    </row>
    <row r="314">
      <c r="A314" t="n">
        <v>7</v>
      </c>
      <c r="B314" t="n">
        <v>145</v>
      </c>
      <c r="C314" t="inlineStr">
        <is>
          <t xml:space="preserve">CONCLUIDO	</t>
        </is>
      </c>
      <c r="D314" t="n">
        <v>3.652</v>
      </c>
      <c r="E314" t="n">
        <v>27.38</v>
      </c>
      <c r="F314" t="n">
        <v>19.75</v>
      </c>
      <c r="G314" t="n">
        <v>13.62</v>
      </c>
      <c r="H314" t="n">
        <v>0.17</v>
      </c>
      <c r="I314" t="n">
        <v>87</v>
      </c>
      <c r="J314" t="n">
        <v>288.71</v>
      </c>
      <c r="K314" t="n">
        <v>61.2</v>
      </c>
      <c r="L314" t="n">
        <v>2.75</v>
      </c>
      <c r="M314" t="n">
        <v>85</v>
      </c>
      <c r="N314" t="n">
        <v>79.76000000000001</v>
      </c>
      <c r="O314" t="n">
        <v>35841.5</v>
      </c>
      <c r="P314" t="n">
        <v>329.1</v>
      </c>
      <c r="Q314" t="n">
        <v>2924.96</v>
      </c>
      <c r="R314" t="n">
        <v>140.95</v>
      </c>
      <c r="S314" t="n">
        <v>60.56</v>
      </c>
      <c r="T314" t="n">
        <v>40043.37</v>
      </c>
      <c r="U314" t="n">
        <v>0.43</v>
      </c>
      <c r="V314" t="n">
        <v>0.87</v>
      </c>
      <c r="W314" t="n">
        <v>0.3</v>
      </c>
      <c r="X314" t="n">
        <v>2.47</v>
      </c>
      <c r="Y314" t="n">
        <v>1</v>
      </c>
      <c r="Z314" t="n">
        <v>10</v>
      </c>
    </row>
    <row r="315">
      <c r="A315" t="n">
        <v>8</v>
      </c>
      <c r="B315" t="n">
        <v>145</v>
      </c>
      <c r="C315" t="inlineStr">
        <is>
          <t xml:space="preserve">CONCLUIDO	</t>
        </is>
      </c>
      <c r="D315" t="n">
        <v>3.7418</v>
      </c>
      <c r="E315" t="n">
        <v>26.72</v>
      </c>
      <c r="F315" t="n">
        <v>19.52</v>
      </c>
      <c r="G315" t="n">
        <v>14.82</v>
      </c>
      <c r="H315" t="n">
        <v>0.18</v>
      </c>
      <c r="I315" t="n">
        <v>79</v>
      </c>
      <c r="J315" t="n">
        <v>289.21</v>
      </c>
      <c r="K315" t="n">
        <v>61.2</v>
      </c>
      <c r="L315" t="n">
        <v>3</v>
      </c>
      <c r="M315" t="n">
        <v>77</v>
      </c>
      <c r="N315" t="n">
        <v>80.02</v>
      </c>
      <c r="O315" t="n">
        <v>35903.99</v>
      </c>
      <c r="P315" t="n">
        <v>322.91</v>
      </c>
      <c r="Q315" t="n">
        <v>2924.85</v>
      </c>
      <c r="R315" t="n">
        <v>133.72</v>
      </c>
      <c r="S315" t="n">
        <v>60.56</v>
      </c>
      <c r="T315" t="n">
        <v>36468.98</v>
      </c>
      <c r="U315" t="n">
        <v>0.45</v>
      </c>
      <c r="V315" t="n">
        <v>0.88</v>
      </c>
      <c r="W315" t="n">
        <v>0.29</v>
      </c>
      <c r="X315" t="n">
        <v>2.24</v>
      </c>
      <c r="Y315" t="n">
        <v>1</v>
      </c>
      <c r="Z315" t="n">
        <v>10</v>
      </c>
    </row>
    <row r="316">
      <c r="A316" t="n">
        <v>9</v>
      </c>
      <c r="B316" t="n">
        <v>145</v>
      </c>
      <c r="C316" t="inlineStr">
        <is>
          <t xml:space="preserve">CONCLUIDO	</t>
        </is>
      </c>
      <c r="D316" t="n">
        <v>3.8405</v>
      </c>
      <c r="E316" t="n">
        <v>26.04</v>
      </c>
      <c r="F316" t="n">
        <v>19.26</v>
      </c>
      <c r="G316" t="n">
        <v>16.28</v>
      </c>
      <c r="H316" t="n">
        <v>0.2</v>
      </c>
      <c r="I316" t="n">
        <v>71</v>
      </c>
      <c r="J316" t="n">
        <v>289.72</v>
      </c>
      <c r="K316" t="n">
        <v>61.2</v>
      </c>
      <c r="L316" t="n">
        <v>3.25</v>
      </c>
      <c r="M316" t="n">
        <v>69</v>
      </c>
      <c r="N316" t="n">
        <v>80.27</v>
      </c>
      <c r="O316" t="n">
        <v>35966.59</v>
      </c>
      <c r="P316" t="n">
        <v>316.33</v>
      </c>
      <c r="Q316" t="n">
        <v>2924.68</v>
      </c>
      <c r="R316" t="n">
        <v>125.46</v>
      </c>
      <c r="S316" t="n">
        <v>60.56</v>
      </c>
      <c r="T316" t="n">
        <v>32378.79</v>
      </c>
      <c r="U316" t="n">
        <v>0.48</v>
      </c>
      <c r="V316" t="n">
        <v>0.89</v>
      </c>
      <c r="W316" t="n">
        <v>0.27</v>
      </c>
      <c r="X316" t="n">
        <v>1.98</v>
      </c>
      <c r="Y316" t="n">
        <v>1</v>
      </c>
      <c r="Z316" t="n">
        <v>10</v>
      </c>
    </row>
    <row r="317">
      <c r="A317" t="n">
        <v>10</v>
      </c>
      <c r="B317" t="n">
        <v>145</v>
      </c>
      <c r="C317" t="inlineStr">
        <is>
          <t xml:space="preserve">CONCLUIDO	</t>
        </is>
      </c>
      <c r="D317" t="n">
        <v>3.9167</v>
      </c>
      <c r="E317" t="n">
        <v>25.53</v>
      </c>
      <c r="F317" t="n">
        <v>19.08</v>
      </c>
      <c r="G317" t="n">
        <v>17.61</v>
      </c>
      <c r="H317" t="n">
        <v>0.21</v>
      </c>
      <c r="I317" t="n">
        <v>65</v>
      </c>
      <c r="J317" t="n">
        <v>290.23</v>
      </c>
      <c r="K317" t="n">
        <v>61.2</v>
      </c>
      <c r="L317" t="n">
        <v>3.5</v>
      </c>
      <c r="M317" t="n">
        <v>63</v>
      </c>
      <c r="N317" t="n">
        <v>80.53</v>
      </c>
      <c r="O317" t="n">
        <v>36029.29</v>
      </c>
      <c r="P317" t="n">
        <v>311.04</v>
      </c>
      <c r="Q317" t="n">
        <v>2924.6</v>
      </c>
      <c r="R317" t="n">
        <v>119.32</v>
      </c>
      <c r="S317" t="n">
        <v>60.56</v>
      </c>
      <c r="T317" t="n">
        <v>29339.83</v>
      </c>
      <c r="U317" t="n">
        <v>0.51</v>
      </c>
      <c r="V317" t="n">
        <v>0.9</v>
      </c>
      <c r="W317" t="n">
        <v>0.27</v>
      </c>
      <c r="X317" t="n">
        <v>1.8</v>
      </c>
      <c r="Y317" t="n">
        <v>1</v>
      </c>
      <c r="Z317" t="n">
        <v>10</v>
      </c>
    </row>
    <row r="318">
      <c r="A318" t="n">
        <v>11</v>
      </c>
      <c r="B318" t="n">
        <v>145</v>
      </c>
      <c r="C318" t="inlineStr">
        <is>
          <t xml:space="preserve">CONCLUIDO	</t>
        </is>
      </c>
      <c r="D318" t="n">
        <v>3.986</v>
      </c>
      <c r="E318" t="n">
        <v>25.09</v>
      </c>
      <c r="F318" t="n">
        <v>18.91</v>
      </c>
      <c r="G318" t="n">
        <v>18.91</v>
      </c>
      <c r="H318" t="n">
        <v>0.23</v>
      </c>
      <c r="I318" t="n">
        <v>60</v>
      </c>
      <c r="J318" t="n">
        <v>290.74</v>
      </c>
      <c r="K318" t="n">
        <v>61.2</v>
      </c>
      <c r="L318" t="n">
        <v>3.75</v>
      </c>
      <c r="M318" t="n">
        <v>58</v>
      </c>
      <c r="N318" t="n">
        <v>80.79000000000001</v>
      </c>
      <c r="O318" t="n">
        <v>36092.1</v>
      </c>
      <c r="P318" t="n">
        <v>305.71</v>
      </c>
      <c r="Q318" t="n">
        <v>2924.76</v>
      </c>
      <c r="R318" t="n">
        <v>113.38</v>
      </c>
      <c r="S318" t="n">
        <v>60.56</v>
      </c>
      <c r="T318" t="n">
        <v>26395.25</v>
      </c>
      <c r="U318" t="n">
        <v>0.53</v>
      </c>
      <c r="V318" t="n">
        <v>0.91</v>
      </c>
      <c r="W318" t="n">
        <v>0.26</v>
      </c>
      <c r="X318" t="n">
        <v>1.63</v>
      </c>
      <c r="Y318" t="n">
        <v>1</v>
      </c>
      <c r="Z318" t="n">
        <v>10</v>
      </c>
    </row>
    <row r="319">
      <c r="A319" t="n">
        <v>12</v>
      </c>
      <c r="B319" t="n">
        <v>145</v>
      </c>
      <c r="C319" t="inlineStr">
        <is>
          <t xml:space="preserve">CONCLUIDO	</t>
        </is>
      </c>
      <c r="D319" t="n">
        <v>4.082</v>
      </c>
      <c r="E319" t="n">
        <v>24.5</v>
      </c>
      <c r="F319" t="n">
        <v>18.59</v>
      </c>
      <c r="G319" t="n">
        <v>20.27</v>
      </c>
      <c r="H319" t="n">
        <v>0.24</v>
      </c>
      <c r="I319" t="n">
        <v>55</v>
      </c>
      <c r="J319" t="n">
        <v>291.25</v>
      </c>
      <c r="K319" t="n">
        <v>61.2</v>
      </c>
      <c r="L319" t="n">
        <v>4</v>
      </c>
      <c r="M319" t="n">
        <v>53</v>
      </c>
      <c r="N319" t="n">
        <v>81.05</v>
      </c>
      <c r="O319" t="n">
        <v>36155.02</v>
      </c>
      <c r="P319" t="n">
        <v>297.68</v>
      </c>
      <c r="Q319" t="n">
        <v>2924.6</v>
      </c>
      <c r="R319" t="n">
        <v>102.49</v>
      </c>
      <c r="S319" t="n">
        <v>60.56</v>
      </c>
      <c r="T319" t="n">
        <v>20973.18</v>
      </c>
      <c r="U319" t="n">
        <v>0.59</v>
      </c>
      <c r="V319" t="n">
        <v>0.93</v>
      </c>
      <c r="W319" t="n">
        <v>0.25</v>
      </c>
      <c r="X319" t="n">
        <v>1.31</v>
      </c>
      <c r="Y319" t="n">
        <v>1</v>
      </c>
      <c r="Z319" t="n">
        <v>10</v>
      </c>
    </row>
    <row r="320">
      <c r="A320" t="n">
        <v>13</v>
      </c>
      <c r="B320" t="n">
        <v>145</v>
      </c>
      <c r="C320" t="inlineStr">
        <is>
          <t xml:space="preserve">CONCLUIDO	</t>
        </is>
      </c>
      <c r="D320" t="n">
        <v>4.0936</v>
      </c>
      <c r="E320" t="n">
        <v>24.43</v>
      </c>
      <c r="F320" t="n">
        <v>18.68</v>
      </c>
      <c r="G320" t="n">
        <v>21.55</v>
      </c>
      <c r="H320" t="n">
        <v>0.26</v>
      </c>
      <c r="I320" t="n">
        <v>52</v>
      </c>
      <c r="J320" t="n">
        <v>291.76</v>
      </c>
      <c r="K320" t="n">
        <v>61.2</v>
      </c>
      <c r="L320" t="n">
        <v>4.25</v>
      </c>
      <c r="M320" t="n">
        <v>50</v>
      </c>
      <c r="N320" t="n">
        <v>81.31</v>
      </c>
      <c r="O320" t="n">
        <v>36218.04</v>
      </c>
      <c r="P320" t="n">
        <v>297.19</v>
      </c>
      <c r="Q320" t="n">
        <v>2924.51</v>
      </c>
      <c r="R320" t="n">
        <v>107.12</v>
      </c>
      <c r="S320" t="n">
        <v>60.56</v>
      </c>
      <c r="T320" t="n">
        <v>23304.31</v>
      </c>
      <c r="U320" t="n">
        <v>0.57</v>
      </c>
      <c r="V320" t="n">
        <v>0.92</v>
      </c>
      <c r="W320" t="n">
        <v>0.22</v>
      </c>
      <c r="X320" t="n">
        <v>1.4</v>
      </c>
      <c r="Y320" t="n">
        <v>1</v>
      </c>
      <c r="Z320" t="n">
        <v>10</v>
      </c>
    </row>
    <row r="321">
      <c r="A321" t="n">
        <v>14</v>
      </c>
      <c r="B321" t="n">
        <v>145</v>
      </c>
      <c r="C321" t="inlineStr">
        <is>
          <t xml:space="preserve">CONCLUIDO	</t>
        </is>
      </c>
      <c r="D321" t="n">
        <v>4.0909</v>
      </c>
      <c r="E321" t="n">
        <v>24.44</v>
      </c>
      <c r="F321" t="n">
        <v>18.85</v>
      </c>
      <c r="G321" t="n">
        <v>23.09</v>
      </c>
      <c r="H321" t="n">
        <v>0.27</v>
      </c>
      <c r="I321" t="n">
        <v>49</v>
      </c>
      <c r="J321" t="n">
        <v>292.27</v>
      </c>
      <c r="K321" t="n">
        <v>61.2</v>
      </c>
      <c r="L321" t="n">
        <v>4.5</v>
      </c>
      <c r="M321" t="n">
        <v>47</v>
      </c>
      <c r="N321" t="n">
        <v>81.56999999999999</v>
      </c>
      <c r="O321" t="n">
        <v>36281.16</v>
      </c>
      <c r="P321" t="n">
        <v>298.46</v>
      </c>
      <c r="Q321" t="n">
        <v>2924.55</v>
      </c>
      <c r="R321" t="n">
        <v>112.88</v>
      </c>
      <c r="S321" t="n">
        <v>60.56</v>
      </c>
      <c r="T321" t="n">
        <v>26199.32</v>
      </c>
      <c r="U321" t="n">
        <v>0.54</v>
      </c>
      <c r="V321" t="n">
        <v>0.91</v>
      </c>
      <c r="W321" t="n">
        <v>0.24</v>
      </c>
      <c r="X321" t="n">
        <v>1.58</v>
      </c>
      <c r="Y321" t="n">
        <v>1</v>
      </c>
      <c r="Z321" t="n">
        <v>10</v>
      </c>
    </row>
    <row r="322">
      <c r="A322" t="n">
        <v>15</v>
      </c>
      <c r="B322" t="n">
        <v>145</v>
      </c>
      <c r="C322" t="inlineStr">
        <is>
          <t xml:space="preserve">CONCLUIDO	</t>
        </is>
      </c>
      <c r="D322" t="n">
        <v>4.1743</v>
      </c>
      <c r="E322" t="n">
        <v>23.96</v>
      </c>
      <c r="F322" t="n">
        <v>18.58</v>
      </c>
      <c r="G322" t="n">
        <v>24.78</v>
      </c>
      <c r="H322" t="n">
        <v>0.29</v>
      </c>
      <c r="I322" t="n">
        <v>45</v>
      </c>
      <c r="J322" t="n">
        <v>292.79</v>
      </c>
      <c r="K322" t="n">
        <v>61.2</v>
      </c>
      <c r="L322" t="n">
        <v>4.75</v>
      </c>
      <c r="M322" t="n">
        <v>43</v>
      </c>
      <c r="N322" t="n">
        <v>81.84</v>
      </c>
      <c r="O322" t="n">
        <v>36344.4</v>
      </c>
      <c r="P322" t="n">
        <v>291.3</v>
      </c>
      <c r="Q322" t="n">
        <v>2924.55</v>
      </c>
      <c r="R322" t="n">
        <v>103.3</v>
      </c>
      <c r="S322" t="n">
        <v>60.56</v>
      </c>
      <c r="T322" t="n">
        <v>21432.12</v>
      </c>
      <c r="U322" t="n">
        <v>0.59</v>
      </c>
      <c r="V322" t="n">
        <v>0.93</v>
      </c>
      <c r="W322" t="n">
        <v>0.24</v>
      </c>
      <c r="X322" t="n">
        <v>1.3</v>
      </c>
      <c r="Y322" t="n">
        <v>1</v>
      </c>
      <c r="Z322" t="n">
        <v>10</v>
      </c>
    </row>
    <row r="323">
      <c r="A323" t="n">
        <v>16</v>
      </c>
      <c r="B323" t="n">
        <v>145</v>
      </c>
      <c r="C323" t="inlineStr">
        <is>
          <t xml:space="preserve">CONCLUIDO	</t>
        </is>
      </c>
      <c r="D323" t="n">
        <v>4.2033</v>
      </c>
      <c r="E323" t="n">
        <v>23.79</v>
      </c>
      <c r="F323" t="n">
        <v>18.52</v>
      </c>
      <c r="G323" t="n">
        <v>25.85</v>
      </c>
      <c r="H323" t="n">
        <v>0.3</v>
      </c>
      <c r="I323" t="n">
        <v>43</v>
      </c>
      <c r="J323" t="n">
        <v>293.3</v>
      </c>
      <c r="K323" t="n">
        <v>61.2</v>
      </c>
      <c r="L323" t="n">
        <v>5</v>
      </c>
      <c r="M323" t="n">
        <v>41</v>
      </c>
      <c r="N323" t="n">
        <v>82.09999999999999</v>
      </c>
      <c r="O323" t="n">
        <v>36407.75</v>
      </c>
      <c r="P323" t="n">
        <v>287.72</v>
      </c>
      <c r="Q323" t="n">
        <v>2924.7</v>
      </c>
      <c r="R323" t="n">
        <v>101.33</v>
      </c>
      <c r="S323" t="n">
        <v>60.56</v>
      </c>
      <c r="T323" t="n">
        <v>20457.48</v>
      </c>
      <c r="U323" t="n">
        <v>0.6</v>
      </c>
      <c r="V323" t="n">
        <v>0.93</v>
      </c>
      <c r="W323" t="n">
        <v>0.23</v>
      </c>
      <c r="X323" t="n">
        <v>1.25</v>
      </c>
      <c r="Y323" t="n">
        <v>1</v>
      </c>
      <c r="Z323" t="n">
        <v>10</v>
      </c>
    </row>
    <row r="324">
      <c r="A324" t="n">
        <v>17</v>
      </c>
      <c r="B324" t="n">
        <v>145</v>
      </c>
      <c r="C324" t="inlineStr">
        <is>
          <t xml:space="preserve">CONCLUIDO	</t>
        </is>
      </c>
      <c r="D324" t="n">
        <v>4.2537</v>
      </c>
      <c r="E324" t="n">
        <v>23.51</v>
      </c>
      <c r="F324" t="n">
        <v>18.4</v>
      </c>
      <c r="G324" t="n">
        <v>27.61</v>
      </c>
      <c r="H324" t="n">
        <v>0.32</v>
      </c>
      <c r="I324" t="n">
        <v>40</v>
      </c>
      <c r="J324" t="n">
        <v>293.81</v>
      </c>
      <c r="K324" t="n">
        <v>61.2</v>
      </c>
      <c r="L324" t="n">
        <v>5.25</v>
      </c>
      <c r="M324" t="n">
        <v>38</v>
      </c>
      <c r="N324" t="n">
        <v>82.36</v>
      </c>
      <c r="O324" t="n">
        <v>36471.2</v>
      </c>
      <c r="P324" t="n">
        <v>283.17</v>
      </c>
      <c r="Q324" t="n">
        <v>2924.43</v>
      </c>
      <c r="R324" t="n">
        <v>97.3</v>
      </c>
      <c r="S324" t="n">
        <v>60.56</v>
      </c>
      <c r="T324" t="n">
        <v>18456.21</v>
      </c>
      <c r="U324" t="n">
        <v>0.62</v>
      </c>
      <c r="V324" t="n">
        <v>0.93</v>
      </c>
      <c r="W324" t="n">
        <v>0.23</v>
      </c>
      <c r="X324" t="n">
        <v>1.13</v>
      </c>
      <c r="Y324" t="n">
        <v>1</v>
      </c>
      <c r="Z324" t="n">
        <v>10</v>
      </c>
    </row>
    <row r="325">
      <c r="A325" t="n">
        <v>18</v>
      </c>
      <c r="B325" t="n">
        <v>145</v>
      </c>
      <c r="C325" t="inlineStr">
        <is>
          <t xml:space="preserve">CONCLUIDO	</t>
        </is>
      </c>
      <c r="D325" t="n">
        <v>4.2851</v>
      </c>
      <c r="E325" t="n">
        <v>23.34</v>
      </c>
      <c r="F325" t="n">
        <v>18.34</v>
      </c>
      <c r="G325" t="n">
        <v>28.96</v>
      </c>
      <c r="H325" t="n">
        <v>0.33</v>
      </c>
      <c r="I325" t="n">
        <v>38</v>
      </c>
      <c r="J325" t="n">
        <v>294.33</v>
      </c>
      <c r="K325" t="n">
        <v>61.2</v>
      </c>
      <c r="L325" t="n">
        <v>5.5</v>
      </c>
      <c r="M325" t="n">
        <v>36</v>
      </c>
      <c r="N325" t="n">
        <v>82.63</v>
      </c>
      <c r="O325" t="n">
        <v>36534.76</v>
      </c>
      <c r="P325" t="n">
        <v>280.19</v>
      </c>
      <c r="Q325" t="n">
        <v>2924.39</v>
      </c>
      <c r="R325" t="n">
        <v>95.48999999999999</v>
      </c>
      <c r="S325" t="n">
        <v>60.56</v>
      </c>
      <c r="T325" t="n">
        <v>17558.39</v>
      </c>
      <c r="U325" t="n">
        <v>0.63</v>
      </c>
      <c r="V325" t="n">
        <v>0.9399999999999999</v>
      </c>
      <c r="W325" t="n">
        <v>0.22</v>
      </c>
      <c r="X325" t="n">
        <v>1.06</v>
      </c>
      <c r="Y325" t="n">
        <v>1</v>
      </c>
      <c r="Z325" t="n">
        <v>10</v>
      </c>
    </row>
    <row r="326">
      <c r="A326" t="n">
        <v>19</v>
      </c>
      <c r="B326" t="n">
        <v>145</v>
      </c>
      <c r="C326" t="inlineStr">
        <is>
          <t xml:space="preserve">CONCLUIDO	</t>
        </is>
      </c>
      <c r="D326" t="n">
        <v>4.3145</v>
      </c>
      <c r="E326" t="n">
        <v>23.18</v>
      </c>
      <c r="F326" t="n">
        <v>18.29</v>
      </c>
      <c r="G326" t="n">
        <v>30.48</v>
      </c>
      <c r="H326" t="n">
        <v>0.35</v>
      </c>
      <c r="I326" t="n">
        <v>36</v>
      </c>
      <c r="J326" t="n">
        <v>294.84</v>
      </c>
      <c r="K326" t="n">
        <v>61.2</v>
      </c>
      <c r="L326" t="n">
        <v>5.75</v>
      </c>
      <c r="M326" t="n">
        <v>34</v>
      </c>
      <c r="N326" t="n">
        <v>82.90000000000001</v>
      </c>
      <c r="O326" t="n">
        <v>36598.44</v>
      </c>
      <c r="P326" t="n">
        <v>276.63</v>
      </c>
      <c r="Q326" t="n">
        <v>2924.48</v>
      </c>
      <c r="R326" t="n">
        <v>93.59999999999999</v>
      </c>
      <c r="S326" t="n">
        <v>60.56</v>
      </c>
      <c r="T326" t="n">
        <v>16625.1</v>
      </c>
      <c r="U326" t="n">
        <v>0.65</v>
      </c>
      <c r="V326" t="n">
        <v>0.9399999999999999</v>
      </c>
      <c r="W326" t="n">
        <v>0.22</v>
      </c>
      <c r="X326" t="n">
        <v>1.01</v>
      </c>
      <c r="Y326" t="n">
        <v>1</v>
      </c>
      <c r="Z326" t="n">
        <v>10</v>
      </c>
    </row>
    <row r="327">
      <c r="A327" t="n">
        <v>20</v>
      </c>
      <c r="B327" t="n">
        <v>145</v>
      </c>
      <c r="C327" t="inlineStr">
        <is>
          <t xml:space="preserve">CONCLUIDO	</t>
        </is>
      </c>
      <c r="D327" t="n">
        <v>4.3492</v>
      </c>
      <c r="E327" t="n">
        <v>22.99</v>
      </c>
      <c r="F327" t="n">
        <v>18.21</v>
      </c>
      <c r="G327" t="n">
        <v>32.14</v>
      </c>
      <c r="H327" t="n">
        <v>0.36</v>
      </c>
      <c r="I327" t="n">
        <v>34</v>
      </c>
      <c r="J327" t="n">
        <v>295.36</v>
      </c>
      <c r="K327" t="n">
        <v>61.2</v>
      </c>
      <c r="L327" t="n">
        <v>6</v>
      </c>
      <c r="M327" t="n">
        <v>32</v>
      </c>
      <c r="N327" t="n">
        <v>83.16</v>
      </c>
      <c r="O327" t="n">
        <v>36662.22</v>
      </c>
      <c r="P327" t="n">
        <v>272.79</v>
      </c>
      <c r="Q327" t="n">
        <v>2924.54</v>
      </c>
      <c r="R327" t="n">
        <v>91.05</v>
      </c>
      <c r="S327" t="n">
        <v>60.56</v>
      </c>
      <c r="T327" t="n">
        <v>15357.89</v>
      </c>
      <c r="U327" t="n">
        <v>0.67</v>
      </c>
      <c r="V327" t="n">
        <v>0.9399999999999999</v>
      </c>
      <c r="W327" t="n">
        <v>0.22</v>
      </c>
      <c r="X327" t="n">
        <v>0.93</v>
      </c>
      <c r="Y327" t="n">
        <v>1</v>
      </c>
      <c r="Z327" t="n">
        <v>10</v>
      </c>
    </row>
    <row r="328">
      <c r="A328" t="n">
        <v>21</v>
      </c>
      <c r="B328" t="n">
        <v>145</v>
      </c>
      <c r="C328" t="inlineStr">
        <is>
          <t xml:space="preserve">CONCLUIDO	</t>
        </is>
      </c>
      <c r="D328" t="n">
        <v>4.3817</v>
      </c>
      <c r="E328" t="n">
        <v>22.82</v>
      </c>
      <c r="F328" t="n">
        <v>18.15</v>
      </c>
      <c r="G328" t="n">
        <v>34.03</v>
      </c>
      <c r="H328" t="n">
        <v>0.38</v>
      </c>
      <c r="I328" t="n">
        <v>32</v>
      </c>
      <c r="J328" t="n">
        <v>295.88</v>
      </c>
      <c r="K328" t="n">
        <v>61.2</v>
      </c>
      <c r="L328" t="n">
        <v>6.25</v>
      </c>
      <c r="M328" t="n">
        <v>30</v>
      </c>
      <c r="N328" t="n">
        <v>83.43000000000001</v>
      </c>
      <c r="O328" t="n">
        <v>36726.12</v>
      </c>
      <c r="P328" t="n">
        <v>269.28</v>
      </c>
      <c r="Q328" t="n">
        <v>2924.48</v>
      </c>
      <c r="R328" t="n">
        <v>88.89</v>
      </c>
      <c r="S328" t="n">
        <v>60.56</v>
      </c>
      <c r="T328" t="n">
        <v>14290.53</v>
      </c>
      <c r="U328" t="n">
        <v>0.68</v>
      </c>
      <c r="V328" t="n">
        <v>0.95</v>
      </c>
      <c r="W328" t="n">
        <v>0.22</v>
      </c>
      <c r="X328" t="n">
        <v>0.87</v>
      </c>
      <c r="Y328" t="n">
        <v>1</v>
      </c>
      <c r="Z328" t="n">
        <v>10</v>
      </c>
    </row>
    <row r="329">
      <c r="A329" t="n">
        <v>22</v>
      </c>
      <c r="B329" t="n">
        <v>145</v>
      </c>
      <c r="C329" t="inlineStr">
        <is>
          <t xml:space="preserve">CONCLUIDO	</t>
        </is>
      </c>
      <c r="D329" t="n">
        <v>4.3981</v>
      </c>
      <c r="E329" t="n">
        <v>22.74</v>
      </c>
      <c r="F329" t="n">
        <v>18.12</v>
      </c>
      <c r="G329" t="n">
        <v>35.07</v>
      </c>
      <c r="H329" t="n">
        <v>0.39</v>
      </c>
      <c r="I329" t="n">
        <v>31</v>
      </c>
      <c r="J329" t="n">
        <v>296.4</v>
      </c>
      <c r="K329" t="n">
        <v>61.2</v>
      </c>
      <c r="L329" t="n">
        <v>6.5</v>
      </c>
      <c r="M329" t="n">
        <v>29</v>
      </c>
      <c r="N329" t="n">
        <v>83.7</v>
      </c>
      <c r="O329" t="n">
        <v>36790.13</v>
      </c>
      <c r="P329" t="n">
        <v>265.36</v>
      </c>
      <c r="Q329" t="n">
        <v>2924.46</v>
      </c>
      <c r="R329" t="n">
        <v>87.98</v>
      </c>
      <c r="S329" t="n">
        <v>60.56</v>
      </c>
      <c r="T329" t="n">
        <v>13841.81</v>
      </c>
      <c r="U329" t="n">
        <v>0.6899999999999999</v>
      </c>
      <c r="V329" t="n">
        <v>0.95</v>
      </c>
      <c r="W329" t="n">
        <v>0.21</v>
      </c>
      <c r="X329" t="n">
        <v>0.84</v>
      </c>
      <c r="Y329" t="n">
        <v>1</v>
      </c>
      <c r="Z329" t="n">
        <v>10</v>
      </c>
    </row>
    <row r="330">
      <c r="A330" t="n">
        <v>23</v>
      </c>
      <c r="B330" t="n">
        <v>145</v>
      </c>
      <c r="C330" t="inlineStr">
        <is>
          <t xml:space="preserve">CONCLUIDO	</t>
        </is>
      </c>
      <c r="D330" t="n">
        <v>4.4308</v>
      </c>
      <c r="E330" t="n">
        <v>22.57</v>
      </c>
      <c r="F330" t="n">
        <v>18.06</v>
      </c>
      <c r="G330" t="n">
        <v>37.36</v>
      </c>
      <c r="H330" t="n">
        <v>0.4</v>
      </c>
      <c r="I330" t="n">
        <v>29</v>
      </c>
      <c r="J330" t="n">
        <v>296.92</v>
      </c>
      <c r="K330" t="n">
        <v>61.2</v>
      </c>
      <c r="L330" t="n">
        <v>6.75</v>
      </c>
      <c r="M330" t="n">
        <v>27</v>
      </c>
      <c r="N330" t="n">
        <v>83.97</v>
      </c>
      <c r="O330" t="n">
        <v>36854.25</v>
      </c>
      <c r="P330" t="n">
        <v>261.91</v>
      </c>
      <c r="Q330" t="n">
        <v>2924.6</v>
      </c>
      <c r="R330" t="n">
        <v>85.84999999999999</v>
      </c>
      <c r="S330" t="n">
        <v>60.56</v>
      </c>
      <c r="T330" t="n">
        <v>12786.49</v>
      </c>
      <c r="U330" t="n">
        <v>0.71</v>
      </c>
      <c r="V330" t="n">
        <v>0.95</v>
      </c>
      <c r="W330" t="n">
        <v>0.21</v>
      </c>
      <c r="X330" t="n">
        <v>0.78</v>
      </c>
      <c r="Y330" t="n">
        <v>1</v>
      </c>
      <c r="Z330" t="n">
        <v>10</v>
      </c>
    </row>
    <row r="331">
      <c r="A331" t="n">
        <v>24</v>
      </c>
      <c r="B331" t="n">
        <v>145</v>
      </c>
      <c r="C331" t="inlineStr">
        <is>
          <t xml:space="preserve">CONCLUIDO	</t>
        </is>
      </c>
      <c r="D331" t="n">
        <v>4.4562</v>
      </c>
      <c r="E331" t="n">
        <v>22.44</v>
      </c>
      <c r="F331" t="n">
        <v>17.98</v>
      </c>
      <c r="G331" t="n">
        <v>38.53</v>
      </c>
      <c r="H331" t="n">
        <v>0.42</v>
      </c>
      <c r="I331" t="n">
        <v>28</v>
      </c>
      <c r="J331" t="n">
        <v>297.44</v>
      </c>
      <c r="K331" t="n">
        <v>61.2</v>
      </c>
      <c r="L331" t="n">
        <v>7</v>
      </c>
      <c r="M331" t="n">
        <v>26</v>
      </c>
      <c r="N331" t="n">
        <v>84.23999999999999</v>
      </c>
      <c r="O331" t="n">
        <v>36918.48</v>
      </c>
      <c r="P331" t="n">
        <v>258.36</v>
      </c>
      <c r="Q331" t="n">
        <v>2924.4</v>
      </c>
      <c r="R331" t="n">
        <v>83.18000000000001</v>
      </c>
      <c r="S331" t="n">
        <v>60.56</v>
      </c>
      <c r="T331" t="n">
        <v>11455.28</v>
      </c>
      <c r="U331" t="n">
        <v>0.73</v>
      </c>
      <c r="V331" t="n">
        <v>0.96</v>
      </c>
      <c r="W331" t="n">
        <v>0.22</v>
      </c>
      <c r="X331" t="n">
        <v>0.71</v>
      </c>
      <c r="Y331" t="n">
        <v>1</v>
      </c>
      <c r="Z331" t="n">
        <v>10</v>
      </c>
    </row>
    <row r="332">
      <c r="A332" t="n">
        <v>25</v>
      </c>
      <c r="B332" t="n">
        <v>145</v>
      </c>
      <c r="C332" t="inlineStr">
        <is>
          <t xml:space="preserve">CONCLUIDO	</t>
        </is>
      </c>
      <c r="D332" t="n">
        <v>4.4917</v>
      </c>
      <c r="E332" t="n">
        <v>22.26</v>
      </c>
      <c r="F332" t="n">
        <v>17.91</v>
      </c>
      <c r="G332" t="n">
        <v>41.34</v>
      </c>
      <c r="H332" t="n">
        <v>0.43</v>
      </c>
      <c r="I332" t="n">
        <v>26</v>
      </c>
      <c r="J332" t="n">
        <v>297.96</v>
      </c>
      <c r="K332" t="n">
        <v>61.2</v>
      </c>
      <c r="L332" t="n">
        <v>7.25</v>
      </c>
      <c r="M332" t="n">
        <v>24</v>
      </c>
      <c r="N332" t="n">
        <v>84.51000000000001</v>
      </c>
      <c r="O332" t="n">
        <v>36982.83</v>
      </c>
      <c r="P332" t="n">
        <v>253.04</v>
      </c>
      <c r="Q332" t="n">
        <v>2924.54</v>
      </c>
      <c r="R332" t="n">
        <v>81.62</v>
      </c>
      <c r="S332" t="n">
        <v>60.56</v>
      </c>
      <c r="T332" t="n">
        <v>10683.73</v>
      </c>
      <c r="U332" t="n">
        <v>0.74</v>
      </c>
      <c r="V332" t="n">
        <v>0.96</v>
      </c>
      <c r="W332" t="n">
        <v>0.19</v>
      </c>
      <c r="X332" t="n">
        <v>0.64</v>
      </c>
      <c r="Y332" t="n">
        <v>1</v>
      </c>
      <c r="Z332" t="n">
        <v>10</v>
      </c>
    </row>
    <row r="333">
      <c r="A333" t="n">
        <v>26</v>
      </c>
      <c r="B333" t="n">
        <v>145</v>
      </c>
      <c r="C333" t="inlineStr">
        <is>
          <t xml:space="preserve">CONCLUIDO	</t>
        </is>
      </c>
      <c r="D333" t="n">
        <v>4.4548</v>
      </c>
      <c r="E333" t="n">
        <v>22.45</v>
      </c>
      <c r="F333" t="n">
        <v>18.1</v>
      </c>
      <c r="G333" t="n">
        <v>41.76</v>
      </c>
      <c r="H333" t="n">
        <v>0.45</v>
      </c>
      <c r="I333" t="n">
        <v>26</v>
      </c>
      <c r="J333" t="n">
        <v>298.48</v>
      </c>
      <c r="K333" t="n">
        <v>61.2</v>
      </c>
      <c r="L333" t="n">
        <v>7.5</v>
      </c>
      <c r="M333" t="n">
        <v>24</v>
      </c>
      <c r="N333" t="n">
        <v>84.79000000000001</v>
      </c>
      <c r="O333" t="n">
        <v>37047.29</v>
      </c>
      <c r="P333" t="n">
        <v>255.02</v>
      </c>
      <c r="Q333" t="n">
        <v>2924.39</v>
      </c>
      <c r="R333" t="n">
        <v>87.72</v>
      </c>
      <c r="S333" t="n">
        <v>60.56</v>
      </c>
      <c r="T333" t="n">
        <v>13733.01</v>
      </c>
      <c r="U333" t="n">
        <v>0.6899999999999999</v>
      </c>
      <c r="V333" t="n">
        <v>0.95</v>
      </c>
      <c r="W333" t="n">
        <v>0.21</v>
      </c>
      <c r="X333" t="n">
        <v>0.82</v>
      </c>
      <c r="Y333" t="n">
        <v>1</v>
      </c>
      <c r="Z333" t="n">
        <v>10</v>
      </c>
    </row>
    <row r="334">
      <c r="A334" t="n">
        <v>27</v>
      </c>
      <c r="B334" t="n">
        <v>145</v>
      </c>
      <c r="C334" t="inlineStr">
        <is>
          <t xml:space="preserve">CONCLUIDO	</t>
        </is>
      </c>
      <c r="D334" t="n">
        <v>4.5063</v>
      </c>
      <c r="E334" t="n">
        <v>22.19</v>
      </c>
      <c r="F334" t="n">
        <v>17.95</v>
      </c>
      <c r="G334" t="n">
        <v>44.87</v>
      </c>
      <c r="H334" t="n">
        <v>0.46</v>
      </c>
      <c r="I334" t="n">
        <v>24</v>
      </c>
      <c r="J334" t="n">
        <v>299.01</v>
      </c>
      <c r="K334" t="n">
        <v>61.2</v>
      </c>
      <c r="L334" t="n">
        <v>7.75</v>
      </c>
      <c r="M334" t="n">
        <v>22</v>
      </c>
      <c r="N334" t="n">
        <v>85.06</v>
      </c>
      <c r="O334" t="n">
        <v>37111.87</v>
      </c>
      <c r="P334" t="n">
        <v>247.95</v>
      </c>
      <c r="Q334" t="n">
        <v>2924.39</v>
      </c>
      <c r="R334" t="n">
        <v>82.59</v>
      </c>
      <c r="S334" t="n">
        <v>60.56</v>
      </c>
      <c r="T334" t="n">
        <v>11179.14</v>
      </c>
      <c r="U334" t="n">
        <v>0.73</v>
      </c>
      <c r="V334" t="n">
        <v>0.96</v>
      </c>
      <c r="W334" t="n">
        <v>0.2</v>
      </c>
      <c r="X334" t="n">
        <v>0.67</v>
      </c>
      <c r="Y334" t="n">
        <v>1</v>
      </c>
      <c r="Z334" t="n">
        <v>10</v>
      </c>
    </row>
    <row r="335">
      <c r="A335" t="n">
        <v>28</v>
      </c>
      <c r="B335" t="n">
        <v>145</v>
      </c>
      <c r="C335" t="inlineStr">
        <is>
          <t xml:space="preserve">CONCLUIDO	</t>
        </is>
      </c>
      <c r="D335" t="n">
        <v>4.5269</v>
      </c>
      <c r="E335" t="n">
        <v>22.09</v>
      </c>
      <c r="F335" t="n">
        <v>17.9</v>
      </c>
      <c r="G335" t="n">
        <v>46.7</v>
      </c>
      <c r="H335" t="n">
        <v>0.48</v>
      </c>
      <c r="I335" t="n">
        <v>23</v>
      </c>
      <c r="J335" t="n">
        <v>299.53</v>
      </c>
      <c r="K335" t="n">
        <v>61.2</v>
      </c>
      <c r="L335" t="n">
        <v>8</v>
      </c>
      <c r="M335" t="n">
        <v>21</v>
      </c>
      <c r="N335" t="n">
        <v>85.33</v>
      </c>
      <c r="O335" t="n">
        <v>37176.68</v>
      </c>
      <c r="P335" t="n">
        <v>244.56</v>
      </c>
      <c r="Q335" t="n">
        <v>2924.44</v>
      </c>
      <c r="R335" t="n">
        <v>81.01000000000001</v>
      </c>
      <c r="S335" t="n">
        <v>60.56</v>
      </c>
      <c r="T335" t="n">
        <v>10395.78</v>
      </c>
      <c r="U335" t="n">
        <v>0.75</v>
      </c>
      <c r="V335" t="n">
        <v>0.96</v>
      </c>
      <c r="W335" t="n">
        <v>0.2</v>
      </c>
      <c r="X335" t="n">
        <v>0.62</v>
      </c>
      <c r="Y335" t="n">
        <v>1</v>
      </c>
      <c r="Z335" t="n">
        <v>10</v>
      </c>
    </row>
    <row r="336">
      <c r="A336" t="n">
        <v>29</v>
      </c>
      <c r="B336" t="n">
        <v>145</v>
      </c>
      <c r="C336" t="inlineStr">
        <is>
          <t xml:space="preserve">CONCLUIDO	</t>
        </is>
      </c>
      <c r="D336" t="n">
        <v>4.542</v>
      </c>
      <c r="E336" t="n">
        <v>22.02</v>
      </c>
      <c r="F336" t="n">
        <v>17.88</v>
      </c>
      <c r="G336" t="n">
        <v>48.77</v>
      </c>
      <c r="H336" t="n">
        <v>0.49</v>
      </c>
      <c r="I336" t="n">
        <v>22</v>
      </c>
      <c r="J336" t="n">
        <v>300.06</v>
      </c>
      <c r="K336" t="n">
        <v>61.2</v>
      </c>
      <c r="L336" t="n">
        <v>8.25</v>
      </c>
      <c r="M336" t="n">
        <v>15</v>
      </c>
      <c r="N336" t="n">
        <v>85.61</v>
      </c>
      <c r="O336" t="n">
        <v>37241.49</v>
      </c>
      <c r="P336" t="n">
        <v>240.85</v>
      </c>
      <c r="Q336" t="n">
        <v>2924.47</v>
      </c>
      <c r="R336" t="n">
        <v>80.08</v>
      </c>
      <c r="S336" t="n">
        <v>60.56</v>
      </c>
      <c r="T336" t="n">
        <v>9933.74</v>
      </c>
      <c r="U336" t="n">
        <v>0.76</v>
      </c>
      <c r="V336" t="n">
        <v>0.96</v>
      </c>
      <c r="W336" t="n">
        <v>0.21</v>
      </c>
      <c r="X336" t="n">
        <v>0.6</v>
      </c>
      <c r="Y336" t="n">
        <v>1</v>
      </c>
      <c r="Z336" t="n">
        <v>10</v>
      </c>
    </row>
    <row r="337">
      <c r="A337" t="n">
        <v>30</v>
      </c>
      <c r="B337" t="n">
        <v>145</v>
      </c>
      <c r="C337" t="inlineStr">
        <is>
          <t xml:space="preserve">CONCLUIDO	</t>
        </is>
      </c>
      <c r="D337" t="n">
        <v>4.5396</v>
      </c>
      <c r="E337" t="n">
        <v>22.03</v>
      </c>
      <c r="F337" t="n">
        <v>17.89</v>
      </c>
      <c r="G337" t="n">
        <v>48.8</v>
      </c>
      <c r="H337" t="n">
        <v>0.5</v>
      </c>
      <c r="I337" t="n">
        <v>22</v>
      </c>
      <c r="J337" t="n">
        <v>300.59</v>
      </c>
      <c r="K337" t="n">
        <v>61.2</v>
      </c>
      <c r="L337" t="n">
        <v>8.5</v>
      </c>
      <c r="M337" t="n">
        <v>7</v>
      </c>
      <c r="N337" t="n">
        <v>85.89</v>
      </c>
      <c r="O337" t="n">
        <v>37306.42</v>
      </c>
      <c r="P337" t="n">
        <v>240.37</v>
      </c>
      <c r="Q337" t="n">
        <v>2924.55</v>
      </c>
      <c r="R337" t="n">
        <v>80.13</v>
      </c>
      <c r="S337" t="n">
        <v>60.56</v>
      </c>
      <c r="T337" t="n">
        <v>9960.68</v>
      </c>
      <c r="U337" t="n">
        <v>0.76</v>
      </c>
      <c r="V337" t="n">
        <v>0.96</v>
      </c>
      <c r="W337" t="n">
        <v>0.22</v>
      </c>
      <c r="X337" t="n">
        <v>0.62</v>
      </c>
      <c r="Y337" t="n">
        <v>1</v>
      </c>
      <c r="Z337" t="n">
        <v>10</v>
      </c>
    </row>
    <row r="338">
      <c r="A338" t="n">
        <v>31</v>
      </c>
      <c r="B338" t="n">
        <v>145</v>
      </c>
      <c r="C338" t="inlineStr">
        <is>
          <t xml:space="preserve">CONCLUIDO	</t>
        </is>
      </c>
      <c r="D338" t="n">
        <v>4.5388</v>
      </c>
      <c r="E338" t="n">
        <v>22.03</v>
      </c>
      <c r="F338" t="n">
        <v>17.9</v>
      </c>
      <c r="G338" t="n">
        <v>48.81</v>
      </c>
      <c r="H338" t="n">
        <v>0.52</v>
      </c>
      <c r="I338" t="n">
        <v>22</v>
      </c>
      <c r="J338" t="n">
        <v>301.11</v>
      </c>
      <c r="K338" t="n">
        <v>61.2</v>
      </c>
      <c r="L338" t="n">
        <v>8.75</v>
      </c>
      <c r="M338" t="n">
        <v>3</v>
      </c>
      <c r="N338" t="n">
        <v>86.16</v>
      </c>
      <c r="O338" t="n">
        <v>37371.47</v>
      </c>
      <c r="P338" t="n">
        <v>239.89</v>
      </c>
      <c r="Q338" t="n">
        <v>2924.42</v>
      </c>
      <c r="R338" t="n">
        <v>80.17</v>
      </c>
      <c r="S338" t="n">
        <v>60.56</v>
      </c>
      <c r="T338" t="n">
        <v>9979.24</v>
      </c>
      <c r="U338" t="n">
        <v>0.76</v>
      </c>
      <c r="V338" t="n">
        <v>0.96</v>
      </c>
      <c r="W338" t="n">
        <v>0.22</v>
      </c>
      <c r="X338" t="n">
        <v>0.62</v>
      </c>
      <c r="Y338" t="n">
        <v>1</v>
      </c>
      <c r="Z338" t="n">
        <v>10</v>
      </c>
    </row>
    <row r="339">
      <c r="A339" t="n">
        <v>32</v>
      </c>
      <c r="B339" t="n">
        <v>145</v>
      </c>
      <c r="C339" t="inlineStr">
        <is>
          <t xml:space="preserve">CONCLUIDO	</t>
        </is>
      </c>
      <c r="D339" t="n">
        <v>4.5355</v>
      </c>
      <c r="E339" t="n">
        <v>22.05</v>
      </c>
      <c r="F339" t="n">
        <v>17.91</v>
      </c>
      <c r="G339" t="n">
        <v>48.85</v>
      </c>
      <c r="H339" t="n">
        <v>0.53</v>
      </c>
      <c r="I339" t="n">
        <v>22</v>
      </c>
      <c r="J339" t="n">
        <v>301.64</v>
      </c>
      <c r="K339" t="n">
        <v>61.2</v>
      </c>
      <c r="L339" t="n">
        <v>9</v>
      </c>
      <c r="M339" t="n">
        <v>0</v>
      </c>
      <c r="N339" t="n">
        <v>86.44</v>
      </c>
      <c r="O339" t="n">
        <v>37436.63</v>
      </c>
      <c r="P339" t="n">
        <v>239.87</v>
      </c>
      <c r="Q339" t="n">
        <v>2924.44</v>
      </c>
      <c r="R339" t="n">
        <v>80.59999999999999</v>
      </c>
      <c r="S339" t="n">
        <v>60.56</v>
      </c>
      <c r="T339" t="n">
        <v>10194.35</v>
      </c>
      <c r="U339" t="n">
        <v>0.75</v>
      </c>
      <c r="V339" t="n">
        <v>0.96</v>
      </c>
      <c r="W339" t="n">
        <v>0.23</v>
      </c>
      <c r="X339" t="n">
        <v>0.64</v>
      </c>
      <c r="Y339" t="n">
        <v>1</v>
      </c>
      <c r="Z339" t="n">
        <v>10</v>
      </c>
    </row>
    <row r="340">
      <c r="A340" t="n">
        <v>0</v>
      </c>
      <c r="B340" t="n">
        <v>65</v>
      </c>
      <c r="C340" t="inlineStr">
        <is>
          <t xml:space="preserve">CONCLUIDO	</t>
        </is>
      </c>
      <c r="D340" t="n">
        <v>3.495</v>
      </c>
      <c r="E340" t="n">
        <v>28.61</v>
      </c>
      <c r="F340" t="n">
        <v>22.02</v>
      </c>
      <c r="G340" t="n">
        <v>8.16</v>
      </c>
      <c r="H340" t="n">
        <v>0.13</v>
      </c>
      <c r="I340" t="n">
        <v>162</v>
      </c>
      <c r="J340" t="n">
        <v>133.21</v>
      </c>
      <c r="K340" t="n">
        <v>46.47</v>
      </c>
      <c r="L340" t="n">
        <v>1</v>
      </c>
      <c r="M340" t="n">
        <v>160</v>
      </c>
      <c r="N340" t="n">
        <v>20.75</v>
      </c>
      <c r="O340" t="n">
        <v>16663.42</v>
      </c>
      <c r="P340" t="n">
        <v>223.36</v>
      </c>
      <c r="Q340" t="n">
        <v>2925.11</v>
      </c>
      <c r="R340" t="n">
        <v>215.84</v>
      </c>
      <c r="S340" t="n">
        <v>60.56</v>
      </c>
      <c r="T340" t="n">
        <v>77113.14</v>
      </c>
      <c r="U340" t="n">
        <v>0.28</v>
      </c>
      <c r="V340" t="n">
        <v>0.78</v>
      </c>
      <c r="W340" t="n">
        <v>0.42</v>
      </c>
      <c r="X340" t="n">
        <v>4.74</v>
      </c>
      <c r="Y340" t="n">
        <v>1</v>
      </c>
      <c r="Z340" t="n">
        <v>10</v>
      </c>
    </row>
    <row r="341">
      <c r="A341" t="n">
        <v>1</v>
      </c>
      <c r="B341" t="n">
        <v>65</v>
      </c>
      <c r="C341" t="inlineStr">
        <is>
          <t xml:space="preserve">CONCLUIDO	</t>
        </is>
      </c>
      <c r="D341" t="n">
        <v>3.8275</v>
      </c>
      <c r="E341" t="n">
        <v>26.13</v>
      </c>
      <c r="F341" t="n">
        <v>20.71</v>
      </c>
      <c r="G341" t="n">
        <v>10.44</v>
      </c>
      <c r="H341" t="n">
        <v>0.17</v>
      </c>
      <c r="I341" t="n">
        <v>119</v>
      </c>
      <c r="J341" t="n">
        <v>133.55</v>
      </c>
      <c r="K341" t="n">
        <v>46.47</v>
      </c>
      <c r="L341" t="n">
        <v>1.25</v>
      </c>
      <c r="M341" t="n">
        <v>117</v>
      </c>
      <c r="N341" t="n">
        <v>20.83</v>
      </c>
      <c r="O341" t="n">
        <v>16704.7</v>
      </c>
      <c r="P341" t="n">
        <v>203.96</v>
      </c>
      <c r="Q341" t="n">
        <v>2924.75</v>
      </c>
      <c r="R341" t="n">
        <v>172.29</v>
      </c>
      <c r="S341" t="n">
        <v>60.56</v>
      </c>
      <c r="T341" t="n">
        <v>55554.29</v>
      </c>
      <c r="U341" t="n">
        <v>0.35</v>
      </c>
      <c r="V341" t="n">
        <v>0.83</v>
      </c>
      <c r="W341" t="n">
        <v>0.36</v>
      </c>
      <c r="X341" t="n">
        <v>3.43</v>
      </c>
      <c r="Y341" t="n">
        <v>1</v>
      </c>
      <c r="Z341" t="n">
        <v>10</v>
      </c>
    </row>
    <row r="342">
      <c r="A342" t="n">
        <v>2</v>
      </c>
      <c r="B342" t="n">
        <v>65</v>
      </c>
      <c r="C342" t="inlineStr">
        <is>
          <t xml:space="preserve">CONCLUIDO	</t>
        </is>
      </c>
      <c r="D342" t="n">
        <v>4.0673</v>
      </c>
      <c r="E342" t="n">
        <v>24.59</v>
      </c>
      <c r="F342" t="n">
        <v>19.9</v>
      </c>
      <c r="G342" t="n">
        <v>12.98</v>
      </c>
      <c r="H342" t="n">
        <v>0.2</v>
      </c>
      <c r="I342" t="n">
        <v>92</v>
      </c>
      <c r="J342" t="n">
        <v>133.88</v>
      </c>
      <c r="K342" t="n">
        <v>46.47</v>
      </c>
      <c r="L342" t="n">
        <v>1.5</v>
      </c>
      <c r="M342" t="n">
        <v>90</v>
      </c>
      <c r="N342" t="n">
        <v>20.91</v>
      </c>
      <c r="O342" t="n">
        <v>16746.01</v>
      </c>
      <c r="P342" t="n">
        <v>189.73</v>
      </c>
      <c r="Q342" t="n">
        <v>2924.78</v>
      </c>
      <c r="R342" t="n">
        <v>146.3</v>
      </c>
      <c r="S342" t="n">
        <v>60.56</v>
      </c>
      <c r="T342" t="n">
        <v>42694.75</v>
      </c>
      <c r="U342" t="n">
        <v>0.41</v>
      </c>
      <c r="V342" t="n">
        <v>0.86</v>
      </c>
      <c r="W342" t="n">
        <v>0.31</v>
      </c>
      <c r="X342" t="n">
        <v>2.62</v>
      </c>
      <c r="Y342" t="n">
        <v>1</v>
      </c>
      <c r="Z342" t="n">
        <v>10</v>
      </c>
    </row>
    <row r="343">
      <c r="A343" t="n">
        <v>3</v>
      </c>
      <c r="B343" t="n">
        <v>65</v>
      </c>
      <c r="C343" t="inlineStr">
        <is>
          <t xml:space="preserve">CONCLUIDO	</t>
        </is>
      </c>
      <c r="D343" t="n">
        <v>4.2486</v>
      </c>
      <c r="E343" t="n">
        <v>23.54</v>
      </c>
      <c r="F343" t="n">
        <v>19.34</v>
      </c>
      <c r="G343" t="n">
        <v>15.68</v>
      </c>
      <c r="H343" t="n">
        <v>0.23</v>
      </c>
      <c r="I343" t="n">
        <v>74</v>
      </c>
      <c r="J343" t="n">
        <v>134.22</v>
      </c>
      <c r="K343" t="n">
        <v>46.47</v>
      </c>
      <c r="L343" t="n">
        <v>1.75</v>
      </c>
      <c r="M343" t="n">
        <v>72</v>
      </c>
      <c r="N343" t="n">
        <v>21</v>
      </c>
      <c r="O343" t="n">
        <v>16787.35</v>
      </c>
      <c r="P343" t="n">
        <v>177.94</v>
      </c>
      <c r="Q343" t="n">
        <v>2924.72</v>
      </c>
      <c r="R343" t="n">
        <v>127.68</v>
      </c>
      <c r="S343" t="n">
        <v>60.56</v>
      </c>
      <c r="T343" t="n">
        <v>33474.08</v>
      </c>
      <c r="U343" t="n">
        <v>0.47</v>
      </c>
      <c r="V343" t="n">
        <v>0.89</v>
      </c>
      <c r="W343" t="n">
        <v>0.29</v>
      </c>
      <c r="X343" t="n">
        <v>2.06</v>
      </c>
      <c r="Y343" t="n">
        <v>1</v>
      </c>
      <c r="Z343" t="n">
        <v>10</v>
      </c>
    </row>
    <row r="344">
      <c r="A344" t="n">
        <v>4</v>
      </c>
      <c r="B344" t="n">
        <v>65</v>
      </c>
      <c r="C344" t="inlineStr">
        <is>
          <t xml:space="preserve">CONCLUIDO	</t>
        </is>
      </c>
      <c r="D344" t="n">
        <v>4.3897</v>
      </c>
      <c r="E344" t="n">
        <v>22.78</v>
      </c>
      <c r="F344" t="n">
        <v>18.94</v>
      </c>
      <c r="G344" t="n">
        <v>18.63</v>
      </c>
      <c r="H344" t="n">
        <v>0.26</v>
      </c>
      <c r="I344" t="n">
        <v>61</v>
      </c>
      <c r="J344" t="n">
        <v>134.55</v>
      </c>
      <c r="K344" t="n">
        <v>46.47</v>
      </c>
      <c r="L344" t="n">
        <v>2</v>
      </c>
      <c r="M344" t="n">
        <v>59</v>
      </c>
      <c r="N344" t="n">
        <v>21.09</v>
      </c>
      <c r="O344" t="n">
        <v>16828.84</v>
      </c>
      <c r="P344" t="n">
        <v>166.8</v>
      </c>
      <c r="Q344" t="n">
        <v>2924.78</v>
      </c>
      <c r="R344" t="n">
        <v>114.5</v>
      </c>
      <c r="S344" t="n">
        <v>60.56</v>
      </c>
      <c r="T344" t="n">
        <v>26947.76</v>
      </c>
      <c r="U344" t="n">
        <v>0.53</v>
      </c>
      <c r="V344" t="n">
        <v>0.91</v>
      </c>
      <c r="W344" t="n">
        <v>0.27</v>
      </c>
      <c r="X344" t="n">
        <v>1.66</v>
      </c>
      <c r="Y344" t="n">
        <v>1</v>
      </c>
      <c r="Z344" t="n">
        <v>10</v>
      </c>
    </row>
    <row r="345">
      <c r="A345" t="n">
        <v>5</v>
      </c>
      <c r="B345" t="n">
        <v>65</v>
      </c>
      <c r="C345" t="inlineStr">
        <is>
          <t xml:space="preserve">CONCLUIDO	</t>
        </is>
      </c>
      <c r="D345" t="n">
        <v>4.5021</v>
      </c>
      <c r="E345" t="n">
        <v>22.21</v>
      </c>
      <c r="F345" t="n">
        <v>18.64</v>
      </c>
      <c r="G345" t="n">
        <v>21.93</v>
      </c>
      <c r="H345" t="n">
        <v>0.29</v>
      </c>
      <c r="I345" t="n">
        <v>51</v>
      </c>
      <c r="J345" t="n">
        <v>134.89</v>
      </c>
      <c r="K345" t="n">
        <v>46.47</v>
      </c>
      <c r="L345" t="n">
        <v>2.25</v>
      </c>
      <c r="M345" t="n">
        <v>45</v>
      </c>
      <c r="N345" t="n">
        <v>21.17</v>
      </c>
      <c r="O345" t="n">
        <v>16870.25</v>
      </c>
      <c r="P345" t="n">
        <v>156.82</v>
      </c>
      <c r="Q345" t="n">
        <v>2924.5</v>
      </c>
      <c r="R345" t="n">
        <v>105.83</v>
      </c>
      <c r="S345" t="n">
        <v>60.56</v>
      </c>
      <c r="T345" t="n">
        <v>22666.81</v>
      </c>
      <c r="U345" t="n">
        <v>0.57</v>
      </c>
      <c r="V345" t="n">
        <v>0.92</v>
      </c>
      <c r="W345" t="n">
        <v>0.22</v>
      </c>
      <c r="X345" t="n">
        <v>1.37</v>
      </c>
      <c r="Y345" t="n">
        <v>1</v>
      </c>
      <c r="Z345" t="n">
        <v>10</v>
      </c>
    </row>
    <row r="346">
      <c r="A346" t="n">
        <v>6</v>
      </c>
      <c r="B346" t="n">
        <v>65</v>
      </c>
      <c r="C346" t="inlineStr">
        <is>
          <t xml:space="preserve">CONCLUIDO	</t>
        </is>
      </c>
      <c r="D346" t="n">
        <v>4.5157</v>
      </c>
      <c r="E346" t="n">
        <v>22.14</v>
      </c>
      <c r="F346" t="n">
        <v>18.68</v>
      </c>
      <c r="G346" t="n">
        <v>23.85</v>
      </c>
      <c r="H346" t="n">
        <v>0.33</v>
      </c>
      <c r="I346" t="n">
        <v>47</v>
      </c>
      <c r="J346" t="n">
        <v>135.22</v>
      </c>
      <c r="K346" t="n">
        <v>46.47</v>
      </c>
      <c r="L346" t="n">
        <v>2.5</v>
      </c>
      <c r="M346" t="n">
        <v>9</v>
      </c>
      <c r="N346" t="n">
        <v>21.26</v>
      </c>
      <c r="O346" t="n">
        <v>16911.68</v>
      </c>
      <c r="P346" t="n">
        <v>153.56</v>
      </c>
      <c r="Q346" t="n">
        <v>2924.59</v>
      </c>
      <c r="R346" t="n">
        <v>105.19</v>
      </c>
      <c r="S346" t="n">
        <v>60.56</v>
      </c>
      <c r="T346" t="n">
        <v>22365.07</v>
      </c>
      <c r="U346" t="n">
        <v>0.58</v>
      </c>
      <c r="V346" t="n">
        <v>0.92</v>
      </c>
      <c r="W346" t="n">
        <v>0.28</v>
      </c>
      <c r="X346" t="n">
        <v>1.41</v>
      </c>
      <c r="Y346" t="n">
        <v>1</v>
      </c>
      <c r="Z346" t="n">
        <v>10</v>
      </c>
    </row>
    <row r="347">
      <c r="A347" t="n">
        <v>7</v>
      </c>
      <c r="B347" t="n">
        <v>65</v>
      </c>
      <c r="C347" t="inlineStr">
        <is>
          <t xml:space="preserve">CONCLUIDO	</t>
        </is>
      </c>
      <c r="D347" t="n">
        <v>4.5377</v>
      </c>
      <c r="E347" t="n">
        <v>22.04</v>
      </c>
      <c r="F347" t="n">
        <v>18.61</v>
      </c>
      <c r="G347" t="n">
        <v>24.27</v>
      </c>
      <c r="H347" t="n">
        <v>0.36</v>
      </c>
      <c r="I347" t="n">
        <v>46</v>
      </c>
      <c r="J347" t="n">
        <v>135.56</v>
      </c>
      <c r="K347" t="n">
        <v>46.47</v>
      </c>
      <c r="L347" t="n">
        <v>2.75</v>
      </c>
      <c r="M347" t="n">
        <v>0</v>
      </c>
      <c r="N347" t="n">
        <v>21.34</v>
      </c>
      <c r="O347" t="n">
        <v>16953.14</v>
      </c>
      <c r="P347" t="n">
        <v>152.29</v>
      </c>
      <c r="Q347" t="n">
        <v>2924.55</v>
      </c>
      <c r="R347" t="n">
        <v>101.71</v>
      </c>
      <c r="S347" t="n">
        <v>60.56</v>
      </c>
      <c r="T347" t="n">
        <v>20627.65</v>
      </c>
      <c r="U347" t="n">
        <v>0.6</v>
      </c>
      <c r="V347" t="n">
        <v>0.92</v>
      </c>
      <c r="W347" t="n">
        <v>0.3</v>
      </c>
      <c r="X347" t="n">
        <v>1.33</v>
      </c>
      <c r="Y347" t="n">
        <v>1</v>
      </c>
      <c r="Z347" t="n">
        <v>10</v>
      </c>
    </row>
    <row r="348">
      <c r="A348" t="n">
        <v>0</v>
      </c>
      <c r="B348" t="n">
        <v>130</v>
      </c>
      <c r="C348" t="inlineStr">
        <is>
          <t xml:space="preserve">CONCLUIDO	</t>
        </is>
      </c>
      <c r="D348" t="n">
        <v>2.2269</v>
      </c>
      <c r="E348" t="n">
        <v>44.91</v>
      </c>
      <c r="F348" t="n">
        <v>26.75</v>
      </c>
      <c r="G348" t="n">
        <v>5.11</v>
      </c>
      <c r="H348" t="n">
        <v>0.07000000000000001</v>
      </c>
      <c r="I348" t="n">
        <v>314</v>
      </c>
      <c r="J348" t="n">
        <v>252.85</v>
      </c>
      <c r="K348" t="n">
        <v>59.19</v>
      </c>
      <c r="L348" t="n">
        <v>1</v>
      </c>
      <c r="M348" t="n">
        <v>312</v>
      </c>
      <c r="N348" t="n">
        <v>62.65</v>
      </c>
      <c r="O348" t="n">
        <v>31418.63</v>
      </c>
      <c r="P348" t="n">
        <v>431.77</v>
      </c>
      <c r="Q348" t="n">
        <v>2926.06</v>
      </c>
      <c r="R348" t="n">
        <v>370.57</v>
      </c>
      <c r="S348" t="n">
        <v>60.56</v>
      </c>
      <c r="T348" t="n">
        <v>153718.52</v>
      </c>
      <c r="U348" t="n">
        <v>0.16</v>
      </c>
      <c r="V348" t="n">
        <v>0.64</v>
      </c>
      <c r="W348" t="n">
        <v>0.67</v>
      </c>
      <c r="X348" t="n">
        <v>9.460000000000001</v>
      </c>
      <c r="Y348" t="n">
        <v>1</v>
      </c>
      <c r="Z348" t="n">
        <v>10</v>
      </c>
    </row>
    <row r="349">
      <c r="A349" t="n">
        <v>1</v>
      </c>
      <c r="B349" t="n">
        <v>130</v>
      </c>
      <c r="C349" t="inlineStr">
        <is>
          <t xml:space="preserve">CONCLUIDO	</t>
        </is>
      </c>
      <c r="D349" t="n">
        <v>2.6664</v>
      </c>
      <c r="E349" t="n">
        <v>37.5</v>
      </c>
      <c r="F349" t="n">
        <v>23.85</v>
      </c>
      <c r="G349" t="n">
        <v>6.44</v>
      </c>
      <c r="H349" t="n">
        <v>0.09</v>
      </c>
      <c r="I349" t="n">
        <v>222</v>
      </c>
      <c r="J349" t="n">
        <v>253.3</v>
      </c>
      <c r="K349" t="n">
        <v>59.19</v>
      </c>
      <c r="L349" t="n">
        <v>1.25</v>
      </c>
      <c r="M349" t="n">
        <v>220</v>
      </c>
      <c r="N349" t="n">
        <v>62.86</v>
      </c>
      <c r="O349" t="n">
        <v>31474.5</v>
      </c>
      <c r="P349" t="n">
        <v>381.63</v>
      </c>
      <c r="Q349" t="n">
        <v>2925.54</v>
      </c>
      <c r="R349" t="n">
        <v>275.06</v>
      </c>
      <c r="S349" t="n">
        <v>60.56</v>
      </c>
      <c r="T349" t="n">
        <v>106425.72</v>
      </c>
      <c r="U349" t="n">
        <v>0.22</v>
      </c>
      <c r="V349" t="n">
        <v>0.72</v>
      </c>
      <c r="W349" t="n">
        <v>0.52</v>
      </c>
      <c r="X349" t="n">
        <v>6.56</v>
      </c>
      <c r="Y349" t="n">
        <v>1</v>
      </c>
      <c r="Z349" t="n">
        <v>10</v>
      </c>
    </row>
    <row r="350">
      <c r="A350" t="n">
        <v>2</v>
      </c>
      <c r="B350" t="n">
        <v>130</v>
      </c>
      <c r="C350" t="inlineStr">
        <is>
          <t xml:space="preserve">CONCLUIDO	</t>
        </is>
      </c>
      <c r="D350" t="n">
        <v>2.9921</v>
      </c>
      <c r="E350" t="n">
        <v>33.42</v>
      </c>
      <c r="F350" t="n">
        <v>22.26</v>
      </c>
      <c r="G350" t="n">
        <v>7.81</v>
      </c>
      <c r="H350" t="n">
        <v>0.11</v>
      </c>
      <c r="I350" t="n">
        <v>171</v>
      </c>
      <c r="J350" t="n">
        <v>253.75</v>
      </c>
      <c r="K350" t="n">
        <v>59.19</v>
      </c>
      <c r="L350" t="n">
        <v>1.5</v>
      </c>
      <c r="M350" t="n">
        <v>169</v>
      </c>
      <c r="N350" t="n">
        <v>63.06</v>
      </c>
      <c r="O350" t="n">
        <v>31530.44</v>
      </c>
      <c r="P350" t="n">
        <v>353.13</v>
      </c>
      <c r="Q350" t="n">
        <v>2924.98</v>
      </c>
      <c r="R350" t="n">
        <v>223.08</v>
      </c>
      <c r="S350" t="n">
        <v>60.56</v>
      </c>
      <c r="T350" t="n">
        <v>80688.71000000001</v>
      </c>
      <c r="U350" t="n">
        <v>0.27</v>
      </c>
      <c r="V350" t="n">
        <v>0.77</v>
      </c>
      <c r="W350" t="n">
        <v>0.44</v>
      </c>
      <c r="X350" t="n">
        <v>4.98</v>
      </c>
      <c r="Y350" t="n">
        <v>1</v>
      </c>
      <c r="Z350" t="n">
        <v>10</v>
      </c>
    </row>
    <row r="351">
      <c r="A351" t="n">
        <v>3</v>
      </c>
      <c r="B351" t="n">
        <v>130</v>
      </c>
      <c r="C351" t="inlineStr">
        <is>
          <t xml:space="preserve">CONCLUIDO	</t>
        </is>
      </c>
      <c r="D351" t="n">
        <v>3.236</v>
      </c>
      <c r="E351" t="n">
        <v>30.9</v>
      </c>
      <c r="F351" t="n">
        <v>21.3</v>
      </c>
      <c r="G351" t="n">
        <v>9.19</v>
      </c>
      <c r="H351" t="n">
        <v>0.12</v>
      </c>
      <c r="I351" t="n">
        <v>139</v>
      </c>
      <c r="J351" t="n">
        <v>254.21</v>
      </c>
      <c r="K351" t="n">
        <v>59.19</v>
      </c>
      <c r="L351" t="n">
        <v>1.75</v>
      </c>
      <c r="M351" t="n">
        <v>137</v>
      </c>
      <c r="N351" t="n">
        <v>63.26</v>
      </c>
      <c r="O351" t="n">
        <v>31586.46</v>
      </c>
      <c r="P351" t="n">
        <v>335.13</v>
      </c>
      <c r="Q351" t="n">
        <v>2925.04</v>
      </c>
      <c r="R351" t="n">
        <v>192.39</v>
      </c>
      <c r="S351" t="n">
        <v>60.56</v>
      </c>
      <c r="T351" t="n">
        <v>65502.81</v>
      </c>
      <c r="U351" t="n">
        <v>0.31</v>
      </c>
      <c r="V351" t="n">
        <v>0.8100000000000001</v>
      </c>
      <c r="W351" t="n">
        <v>0.38</v>
      </c>
      <c r="X351" t="n">
        <v>4.02</v>
      </c>
      <c r="Y351" t="n">
        <v>1</v>
      </c>
      <c r="Z351" t="n">
        <v>10</v>
      </c>
    </row>
    <row r="352">
      <c r="A352" t="n">
        <v>4</v>
      </c>
      <c r="B352" t="n">
        <v>130</v>
      </c>
      <c r="C352" t="inlineStr">
        <is>
          <t xml:space="preserve">CONCLUIDO	</t>
        </is>
      </c>
      <c r="D352" t="n">
        <v>3.4301</v>
      </c>
      <c r="E352" t="n">
        <v>29.15</v>
      </c>
      <c r="F352" t="n">
        <v>20.63</v>
      </c>
      <c r="G352" t="n">
        <v>10.58</v>
      </c>
      <c r="H352" t="n">
        <v>0.14</v>
      </c>
      <c r="I352" t="n">
        <v>117</v>
      </c>
      <c r="J352" t="n">
        <v>254.66</v>
      </c>
      <c r="K352" t="n">
        <v>59.19</v>
      </c>
      <c r="L352" t="n">
        <v>2</v>
      </c>
      <c r="M352" t="n">
        <v>115</v>
      </c>
      <c r="N352" t="n">
        <v>63.47</v>
      </c>
      <c r="O352" t="n">
        <v>31642.55</v>
      </c>
      <c r="P352" t="n">
        <v>321.79</v>
      </c>
      <c r="Q352" t="n">
        <v>2925.05</v>
      </c>
      <c r="R352" t="n">
        <v>170.08</v>
      </c>
      <c r="S352" t="n">
        <v>60.56</v>
      </c>
      <c r="T352" t="n">
        <v>54460.99</v>
      </c>
      <c r="U352" t="n">
        <v>0.36</v>
      </c>
      <c r="V352" t="n">
        <v>0.83</v>
      </c>
      <c r="W352" t="n">
        <v>0.35</v>
      </c>
      <c r="X352" t="n">
        <v>3.35</v>
      </c>
      <c r="Y352" t="n">
        <v>1</v>
      </c>
      <c r="Z352" t="n">
        <v>10</v>
      </c>
    </row>
    <row r="353">
      <c r="A353" t="n">
        <v>5</v>
      </c>
      <c r="B353" t="n">
        <v>130</v>
      </c>
      <c r="C353" t="inlineStr">
        <is>
          <t xml:space="preserve">CONCLUIDO	</t>
        </is>
      </c>
      <c r="D353" t="n">
        <v>3.5797</v>
      </c>
      <c r="E353" t="n">
        <v>27.94</v>
      </c>
      <c r="F353" t="n">
        <v>20.19</v>
      </c>
      <c r="G353" t="n">
        <v>12</v>
      </c>
      <c r="H353" t="n">
        <v>0.16</v>
      </c>
      <c r="I353" t="n">
        <v>101</v>
      </c>
      <c r="J353" t="n">
        <v>255.12</v>
      </c>
      <c r="K353" t="n">
        <v>59.19</v>
      </c>
      <c r="L353" t="n">
        <v>2.25</v>
      </c>
      <c r="M353" t="n">
        <v>99</v>
      </c>
      <c r="N353" t="n">
        <v>63.67</v>
      </c>
      <c r="O353" t="n">
        <v>31698.72</v>
      </c>
      <c r="P353" t="n">
        <v>312.21</v>
      </c>
      <c r="Q353" t="n">
        <v>2924.93</v>
      </c>
      <c r="R353" t="n">
        <v>155.75</v>
      </c>
      <c r="S353" t="n">
        <v>60.56</v>
      </c>
      <c r="T353" t="n">
        <v>47375.45</v>
      </c>
      <c r="U353" t="n">
        <v>0.39</v>
      </c>
      <c r="V353" t="n">
        <v>0.85</v>
      </c>
      <c r="W353" t="n">
        <v>0.33</v>
      </c>
      <c r="X353" t="n">
        <v>2.91</v>
      </c>
      <c r="Y353" t="n">
        <v>1</v>
      </c>
      <c r="Z353" t="n">
        <v>10</v>
      </c>
    </row>
    <row r="354">
      <c r="A354" t="n">
        <v>6</v>
      </c>
      <c r="B354" t="n">
        <v>130</v>
      </c>
      <c r="C354" t="inlineStr">
        <is>
          <t xml:space="preserve">CONCLUIDO	</t>
        </is>
      </c>
      <c r="D354" t="n">
        <v>3.7211</v>
      </c>
      <c r="E354" t="n">
        <v>26.87</v>
      </c>
      <c r="F354" t="n">
        <v>19.77</v>
      </c>
      <c r="G354" t="n">
        <v>13.48</v>
      </c>
      <c r="H354" t="n">
        <v>0.17</v>
      </c>
      <c r="I354" t="n">
        <v>88</v>
      </c>
      <c r="J354" t="n">
        <v>255.57</v>
      </c>
      <c r="K354" t="n">
        <v>59.19</v>
      </c>
      <c r="L354" t="n">
        <v>2.5</v>
      </c>
      <c r="M354" t="n">
        <v>86</v>
      </c>
      <c r="N354" t="n">
        <v>63.88</v>
      </c>
      <c r="O354" t="n">
        <v>31754.97</v>
      </c>
      <c r="P354" t="n">
        <v>302.79</v>
      </c>
      <c r="Q354" t="n">
        <v>2924.65</v>
      </c>
      <c r="R354" t="n">
        <v>141.93</v>
      </c>
      <c r="S354" t="n">
        <v>60.56</v>
      </c>
      <c r="T354" t="n">
        <v>40528.6</v>
      </c>
      <c r="U354" t="n">
        <v>0.43</v>
      </c>
      <c r="V354" t="n">
        <v>0.87</v>
      </c>
      <c r="W354" t="n">
        <v>0.3</v>
      </c>
      <c r="X354" t="n">
        <v>2.49</v>
      </c>
      <c r="Y354" t="n">
        <v>1</v>
      </c>
      <c r="Z354" t="n">
        <v>10</v>
      </c>
    </row>
    <row r="355">
      <c r="A355" t="n">
        <v>7</v>
      </c>
      <c r="B355" t="n">
        <v>130</v>
      </c>
      <c r="C355" t="inlineStr">
        <is>
          <t xml:space="preserve">CONCLUIDO	</t>
        </is>
      </c>
      <c r="D355" t="n">
        <v>3.8183</v>
      </c>
      <c r="E355" t="n">
        <v>26.19</v>
      </c>
      <c r="F355" t="n">
        <v>19.52</v>
      </c>
      <c r="G355" t="n">
        <v>14.83</v>
      </c>
      <c r="H355" t="n">
        <v>0.19</v>
      </c>
      <c r="I355" t="n">
        <v>79</v>
      </c>
      <c r="J355" t="n">
        <v>256.03</v>
      </c>
      <c r="K355" t="n">
        <v>59.19</v>
      </c>
      <c r="L355" t="n">
        <v>2.75</v>
      </c>
      <c r="M355" t="n">
        <v>77</v>
      </c>
      <c r="N355" t="n">
        <v>64.09</v>
      </c>
      <c r="O355" t="n">
        <v>31811.29</v>
      </c>
      <c r="P355" t="n">
        <v>296.35</v>
      </c>
      <c r="Q355" t="n">
        <v>2924.84</v>
      </c>
      <c r="R355" t="n">
        <v>133.72</v>
      </c>
      <c r="S355" t="n">
        <v>60.56</v>
      </c>
      <c r="T355" t="n">
        <v>36470.42</v>
      </c>
      <c r="U355" t="n">
        <v>0.45</v>
      </c>
      <c r="V355" t="n">
        <v>0.88</v>
      </c>
      <c r="W355" t="n">
        <v>0.29</v>
      </c>
      <c r="X355" t="n">
        <v>2.24</v>
      </c>
      <c r="Y355" t="n">
        <v>1</v>
      </c>
      <c r="Z355" t="n">
        <v>10</v>
      </c>
    </row>
    <row r="356">
      <c r="A356" t="n">
        <v>8</v>
      </c>
      <c r="B356" t="n">
        <v>130</v>
      </c>
      <c r="C356" t="inlineStr">
        <is>
          <t xml:space="preserve">CONCLUIDO	</t>
        </is>
      </c>
      <c r="D356" t="n">
        <v>3.9153</v>
      </c>
      <c r="E356" t="n">
        <v>25.54</v>
      </c>
      <c r="F356" t="n">
        <v>19.26</v>
      </c>
      <c r="G356" t="n">
        <v>16.28</v>
      </c>
      <c r="H356" t="n">
        <v>0.21</v>
      </c>
      <c r="I356" t="n">
        <v>71</v>
      </c>
      <c r="J356" t="n">
        <v>256.49</v>
      </c>
      <c r="K356" t="n">
        <v>59.19</v>
      </c>
      <c r="L356" t="n">
        <v>3</v>
      </c>
      <c r="M356" t="n">
        <v>69</v>
      </c>
      <c r="N356" t="n">
        <v>64.29000000000001</v>
      </c>
      <c r="O356" t="n">
        <v>31867.69</v>
      </c>
      <c r="P356" t="n">
        <v>289.9</v>
      </c>
      <c r="Q356" t="n">
        <v>2924.88</v>
      </c>
      <c r="R356" t="n">
        <v>125.26</v>
      </c>
      <c r="S356" t="n">
        <v>60.56</v>
      </c>
      <c r="T356" t="n">
        <v>32282.08</v>
      </c>
      <c r="U356" t="n">
        <v>0.48</v>
      </c>
      <c r="V356" t="n">
        <v>0.89</v>
      </c>
      <c r="W356" t="n">
        <v>0.28</v>
      </c>
      <c r="X356" t="n">
        <v>1.99</v>
      </c>
      <c r="Y356" t="n">
        <v>1</v>
      </c>
      <c r="Z356" t="n">
        <v>10</v>
      </c>
    </row>
    <row r="357">
      <c r="A357" t="n">
        <v>9</v>
      </c>
      <c r="B357" t="n">
        <v>130</v>
      </c>
      <c r="C357" t="inlineStr">
        <is>
          <t xml:space="preserve">CONCLUIDO	</t>
        </is>
      </c>
      <c r="D357" t="n">
        <v>4.004</v>
      </c>
      <c r="E357" t="n">
        <v>24.98</v>
      </c>
      <c r="F357" t="n">
        <v>19.04</v>
      </c>
      <c r="G357" t="n">
        <v>17.85</v>
      </c>
      <c r="H357" t="n">
        <v>0.23</v>
      </c>
      <c r="I357" t="n">
        <v>64</v>
      </c>
      <c r="J357" t="n">
        <v>256.95</v>
      </c>
      <c r="K357" t="n">
        <v>59.19</v>
      </c>
      <c r="L357" t="n">
        <v>3.25</v>
      </c>
      <c r="M357" t="n">
        <v>62</v>
      </c>
      <c r="N357" t="n">
        <v>64.5</v>
      </c>
      <c r="O357" t="n">
        <v>31924.29</v>
      </c>
      <c r="P357" t="n">
        <v>283.45</v>
      </c>
      <c r="Q357" t="n">
        <v>2924.42</v>
      </c>
      <c r="R357" t="n">
        <v>118.09</v>
      </c>
      <c r="S357" t="n">
        <v>60.56</v>
      </c>
      <c r="T357" t="n">
        <v>28729.35</v>
      </c>
      <c r="U357" t="n">
        <v>0.51</v>
      </c>
      <c r="V357" t="n">
        <v>0.9</v>
      </c>
      <c r="W357" t="n">
        <v>0.26</v>
      </c>
      <c r="X357" t="n">
        <v>1.76</v>
      </c>
      <c r="Y357" t="n">
        <v>1</v>
      </c>
      <c r="Z357" t="n">
        <v>10</v>
      </c>
    </row>
    <row r="358">
      <c r="A358" t="n">
        <v>10</v>
      </c>
      <c r="B358" t="n">
        <v>130</v>
      </c>
      <c r="C358" t="inlineStr">
        <is>
          <t xml:space="preserve">CONCLUIDO	</t>
        </is>
      </c>
      <c r="D358" t="n">
        <v>4.0865</v>
      </c>
      <c r="E358" t="n">
        <v>24.47</v>
      </c>
      <c r="F358" t="n">
        <v>18.83</v>
      </c>
      <c r="G358" t="n">
        <v>19.48</v>
      </c>
      <c r="H358" t="n">
        <v>0.24</v>
      </c>
      <c r="I358" t="n">
        <v>58</v>
      </c>
      <c r="J358" t="n">
        <v>257.41</v>
      </c>
      <c r="K358" t="n">
        <v>59.19</v>
      </c>
      <c r="L358" t="n">
        <v>3.5</v>
      </c>
      <c r="M358" t="n">
        <v>56</v>
      </c>
      <c r="N358" t="n">
        <v>64.70999999999999</v>
      </c>
      <c r="O358" t="n">
        <v>31980.84</v>
      </c>
      <c r="P358" t="n">
        <v>277.52</v>
      </c>
      <c r="Q358" t="n">
        <v>2924.65</v>
      </c>
      <c r="R358" t="n">
        <v>110.94</v>
      </c>
      <c r="S358" t="n">
        <v>60.56</v>
      </c>
      <c r="T358" t="n">
        <v>25186.99</v>
      </c>
      <c r="U358" t="n">
        <v>0.55</v>
      </c>
      <c r="V358" t="n">
        <v>0.91</v>
      </c>
      <c r="W358" t="n">
        <v>0.26</v>
      </c>
      <c r="X358" t="n">
        <v>1.55</v>
      </c>
      <c r="Y358" t="n">
        <v>1</v>
      </c>
      <c r="Z358" t="n">
        <v>10</v>
      </c>
    </row>
    <row r="359">
      <c r="A359" t="n">
        <v>11</v>
      </c>
      <c r="B359" t="n">
        <v>130</v>
      </c>
      <c r="C359" t="inlineStr">
        <is>
          <t xml:space="preserve">CONCLUIDO	</t>
        </is>
      </c>
      <c r="D359" t="n">
        <v>4.1787</v>
      </c>
      <c r="E359" t="n">
        <v>23.93</v>
      </c>
      <c r="F359" t="n">
        <v>18.54</v>
      </c>
      <c r="G359" t="n">
        <v>20.98</v>
      </c>
      <c r="H359" t="n">
        <v>0.26</v>
      </c>
      <c r="I359" t="n">
        <v>53</v>
      </c>
      <c r="J359" t="n">
        <v>257.86</v>
      </c>
      <c r="K359" t="n">
        <v>59.19</v>
      </c>
      <c r="L359" t="n">
        <v>3.75</v>
      </c>
      <c r="M359" t="n">
        <v>51</v>
      </c>
      <c r="N359" t="n">
        <v>64.92</v>
      </c>
      <c r="O359" t="n">
        <v>32037.48</v>
      </c>
      <c r="P359" t="n">
        <v>269.84</v>
      </c>
      <c r="Q359" t="n">
        <v>2924.53</v>
      </c>
      <c r="R359" t="n">
        <v>101.21</v>
      </c>
      <c r="S359" t="n">
        <v>60.56</v>
      </c>
      <c r="T359" t="n">
        <v>20344.97</v>
      </c>
      <c r="U359" t="n">
        <v>0.6</v>
      </c>
      <c r="V359" t="n">
        <v>0.93</v>
      </c>
      <c r="W359" t="n">
        <v>0.24</v>
      </c>
      <c r="X359" t="n">
        <v>1.26</v>
      </c>
      <c r="Y359" t="n">
        <v>1</v>
      </c>
      <c r="Z359" t="n">
        <v>10</v>
      </c>
    </row>
    <row r="360">
      <c r="A360" t="n">
        <v>12</v>
      </c>
      <c r="B360" t="n">
        <v>130</v>
      </c>
      <c r="C360" t="inlineStr">
        <is>
          <t xml:space="preserve">CONCLUIDO	</t>
        </is>
      </c>
      <c r="D360" t="n">
        <v>4.1008</v>
      </c>
      <c r="E360" t="n">
        <v>24.39</v>
      </c>
      <c r="F360" t="n">
        <v>19.09</v>
      </c>
      <c r="G360" t="n">
        <v>22.46</v>
      </c>
      <c r="H360" t="n">
        <v>0.28</v>
      </c>
      <c r="I360" t="n">
        <v>51</v>
      </c>
      <c r="J360" t="n">
        <v>258.32</v>
      </c>
      <c r="K360" t="n">
        <v>59.19</v>
      </c>
      <c r="L360" t="n">
        <v>4</v>
      </c>
      <c r="M360" t="n">
        <v>49</v>
      </c>
      <c r="N360" t="n">
        <v>65.13</v>
      </c>
      <c r="O360" t="n">
        <v>32094.19</v>
      </c>
      <c r="P360" t="n">
        <v>277.03</v>
      </c>
      <c r="Q360" t="n">
        <v>2924.48</v>
      </c>
      <c r="R360" t="n">
        <v>121.9</v>
      </c>
      <c r="S360" t="n">
        <v>60.56</v>
      </c>
      <c r="T360" t="n">
        <v>30700.04</v>
      </c>
      <c r="U360" t="n">
        <v>0.5</v>
      </c>
      <c r="V360" t="n">
        <v>0.9</v>
      </c>
      <c r="W360" t="n">
        <v>0.22</v>
      </c>
      <c r="X360" t="n">
        <v>1.81</v>
      </c>
      <c r="Y360" t="n">
        <v>1</v>
      </c>
      <c r="Z360" t="n">
        <v>10</v>
      </c>
    </row>
    <row r="361">
      <c r="A361" t="n">
        <v>13</v>
      </c>
      <c r="B361" t="n">
        <v>130</v>
      </c>
      <c r="C361" t="inlineStr">
        <is>
          <t xml:space="preserve">CONCLUIDO	</t>
        </is>
      </c>
      <c r="D361" t="n">
        <v>4.2213</v>
      </c>
      <c r="E361" t="n">
        <v>23.69</v>
      </c>
      <c r="F361" t="n">
        <v>18.64</v>
      </c>
      <c r="G361" t="n">
        <v>24.31</v>
      </c>
      <c r="H361" t="n">
        <v>0.29</v>
      </c>
      <c r="I361" t="n">
        <v>46</v>
      </c>
      <c r="J361" t="n">
        <v>258.78</v>
      </c>
      <c r="K361" t="n">
        <v>59.19</v>
      </c>
      <c r="L361" t="n">
        <v>4.25</v>
      </c>
      <c r="M361" t="n">
        <v>44</v>
      </c>
      <c r="N361" t="n">
        <v>65.34</v>
      </c>
      <c r="O361" t="n">
        <v>32150.98</v>
      </c>
      <c r="P361" t="n">
        <v>266.54</v>
      </c>
      <c r="Q361" t="n">
        <v>2924.79</v>
      </c>
      <c r="R361" t="n">
        <v>104.99</v>
      </c>
      <c r="S361" t="n">
        <v>60.56</v>
      </c>
      <c r="T361" t="n">
        <v>22272.02</v>
      </c>
      <c r="U361" t="n">
        <v>0.58</v>
      </c>
      <c r="V361" t="n">
        <v>0.92</v>
      </c>
      <c r="W361" t="n">
        <v>0.24</v>
      </c>
      <c r="X361" t="n">
        <v>1.36</v>
      </c>
      <c r="Y361" t="n">
        <v>1</v>
      </c>
      <c r="Z361" t="n">
        <v>10</v>
      </c>
    </row>
    <row r="362">
      <c r="A362" t="n">
        <v>14</v>
      </c>
      <c r="B362" t="n">
        <v>130</v>
      </c>
      <c r="C362" t="inlineStr">
        <is>
          <t xml:space="preserve">CONCLUIDO	</t>
        </is>
      </c>
      <c r="D362" t="n">
        <v>4.2713</v>
      </c>
      <c r="E362" t="n">
        <v>23.41</v>
      </c>
      <c r="F362" t="n">
        <v>18.5</v>
      </c>
      <c r="G362" t="n">
        <v>25.82</v>
      </c>
      <c r="H362" t="n">
        <v>0.31</v>
      </c>
      <c r="I362" t="n">
        <v>43</v>
      </c>
      <c r="J362" t="n">
        <v>259.25</v>
      </c>
      <c r="K362" t="n">
        <v>59.19</v>
      </c>
      <c r="L362" t="n">
        <v>4.5</v>
      </c>
      <c r="M362" t="n">
        <v>41</v>
      </c>
      <c r="N362" t="n">
        <v>65.55</v>
      </c>
      <c r="O362" t="n">
        <v>32207.85</v>
      </c>
      <c r="P362" t="n">
        <v>261.55</v>
      </c>
      <c r="Q362" t="n">
        <v>2924.43</v>
      </c>
      <c r="R362" t="n">
        <v>100.85</v>
      </c>
      <c r="S362" t="n">
        <v>60.56</v>
      </c>
      <c r="T362" t="n">
        <v>20217.15</v>
      </c>
      <c r="U362" t="n">
        <v>0.6</v>
      </c>
      <c r="V362" t="n">
        <v>0.93</v>
      </c>
      <c r="W362" t="n">
        <v>0.23</v>
      </c>
      <c r="X362" t="n">
        <v>1.23</v>
      </c>
      <c r="Y362" t="n">
        <v>1</v>
      </c>
      <c r="Z362" t="n">
        <v>10</v>
      </c>
    </row>
    <row r="363">
      <c r="A363" t="n">
        <v>15</v>
      </c>
      <c r="B363" t="n">
        <v>130</v>
      </c>
      <c r="C363" t="inlineStr">
        <is>
          <t xml:space="preserve">CONCLUIDO	</t>
        </is>
      </c>
      <c r="D363" t="n">
        <v>4.3176</v>
      </c>
      <c r="E363" t="n">
        <v>23.16</v>
      </c>
      <c r="F363" t="n">
        <v>18.4</v>
      </c>
      <c r="G363" t="n">
        <v>27.6</v>
      </c>
      <c r="H363" t="n">
        <v>0.33</v>
      </c>
      <c r="I363" t="n">
        <v>40</v>
      </c>
      <c r="J363" t="n">
        <v>259.71</v>
      </c>
      <c r="K363" t="n">
        <v>59.19</v>
      </c>
      <c r="L363" t="n">
        <v>4.75</v>
      </c>
      <c r="M363" t="n">
        <v>38</v>
      </c>
      <c r="N363" t="n">
        <v>65.76000000000001</v>
      </c>
      <c r="O363" t="n">
        <v>32264.79</v>
      </c>
      <c r="P363" t="n">
        <v>256.85</v>
      </c>
      <c r="Q363" t="n">
        <v>2924.49</v>
      </c>
      <c r="R363" t="n">
        <v>97.12</v>
      </c>
      <c r="S363" t="n">
        <v>60.56</v>
      </c>
      <c r="T363" t="n">
        <v>18364.59</v>
      </c>
      <c r="U363" t="n">
        <v>0.62</v>
      </c>
      <c r="V363" t="n">
        <v>0.9399999999999999</v>
      </c>
      <c r="W363" t="n">
        <v>0.23</v>
      </c>
      <c r="X363" t="n">
        <v>1.12</v>
      </c>
      <c r="Y363" t="n">
        <v>1</v>
      </c>
      <c r="Z363" t="n">
        <v>10</v>
      </c>
    </row>
    <row r="364">
      <c r="A364" t="n">
        <v>16</v>
      </c>
      <c r="B364" t="n">
        <v>130</v>
      </c>
      <c r="C364" t="inlineStr">
        <is>
          <t xml:space="preserve">CONCLUIDO	</t>
        </is>
      </c>
      <c r="D364" t="n">
        <v>4.3446</v>
      </c>
      <c r="E364" t="n">
        <v>23.02</v>
      </c>
      <c r="F364" t="n">
        <v>18.35</v>
      </c>
      <c r="G364" t="n">
        <v>28.98</v>
      </c>
      <c r="H364" t="n">
        <v>0.34</v>
      </c>
      <c r="I364" t="n">
        <v>38</v>
      </c>
      <c r="J364" t="n">
        <v>260.17</v>
      </c>
      <c r="K364" t="n">
        <v>59.19</v>
      </c>
      <c r="L364" t="n">
        <v>5</v>
      </c>
      <c r="M364" t="n">
        <v>36</v>
      </c>
      <c r="N364" t="n">
        <v>65.98</v>
      </c>
      <c r="O364" t="n">
        <v>32321.82</v>
      </c>
      <c r="P364" t="n">
        <v>253.61</v>
      </c>
      <c r="Q364" t="n">
        <v>2924.58</v>
      </c>
      <c r="R364" t="n">
        <v>95.75</v>
      </c>
      <c r="S364" t="n">
        <v>60.56</v>
      </c>
      <c r="T364" t="n">
        <v>17691.79</v>
      </c>
      <c r="U364" t="n">
        <v>0.63</v>
      </c>
      <c r="V364" t="n">
        <v>0.9399999999999999</v>
      </c>
      <c r="W364" t="n">
        <v>0.23</v>
      </c>
      <c r="X364" t="n">
        <v>1.08</v>
      </c>
      <c r="Y364" t="n">
        <v>1</v>
      </c>
      <c r="Z364" t="n">
        <v>10</v>
      </c>
    </row>
    <row r="365">
      <c r="A365" t="n">
        <v>17</v>
      </c>
      <c r="B365" t="n">
        <v>130</v>
      </c>
      <c r="C365" t="inlineStr">
        <is>
          <t xml:space="preserve">CONCLUIDO	</t>
        </is>
      </c>
      <c r="D365" t="n">
        <v>4.3914</v>
      </c>
      <c r="E365" t="n">
        <v>22.77</v>
      </c>
      <c r="F365" t="n">
        <v>18.26</v>
      </c>
      <c r="G365" t="n">
        <v>31.3</v>
      </c>
      <c r="H365" t="n">
        <v>0.36</v>
      </c>
      <c r="I365" t="n">
        <v>35</v>
      </c>
      <c r="J365" t="n">
        <v>260.63</v>
      </c>
      <c r="K365" t="n">
        <v>59.19</v>
      </c>
      <c r="L365" t="n">
        <v>5.25</v>
      </c>
      <c r="M365" t="n">
        <v>33</v>
      </c>
      <c r="N365" t="n">
        <v>66.19</v>
      </c>
      <c r="O365" t="n">
        <v>32378.93</v>
      </c>
      <c r="P365" t="n">
        <v>248.79</v>
      </c>
      <c r="Q365" t="n">
        <v>2924.42</v>
      </c>
      <c r="R365" t="n">
        <v>92.59</v>
      </c>
      <c r="S365" t="n">
        <v>60.56</v>
      </c>
      <c r="T365" t="n">
        <v>16127.46</v>
      </c>
      <c r="U365" t="n">
        <v>0.65</v>
      </c>
      <c r="V365" t="n">
        <v>0.9399999999999999</v>
      </c>
      <c r="W365" t="n">
        <v>0.22</v>
      </c>
      <c r="X365" t="n">
        <v>0.98</v>
      </c>
      <c r="Y365" t="n">
        <v>1</v>
      </c>
      <c r="Z365" t="n">
        <v>10</v>
      </c>
    </row>
    <row r="366">
      <c r="A366" t="n">
        <v>18</v>
      </c>
      <c r="B366" t="n">
        <v>130</v>
      </c>
      <c r="C366" t="inlineStr">
        <is>
          <t xml:space="preserve">CONCLUIDO	</t>
        </is>
      </c>
      <c r="D366" t="n">
        <v>4.4239</v>
      </c>
      <c r="E366" t="n">
        <v>22.6</v>
      </c>
      <c r="F366" t="n">
        <v>18.19</v>
      </c>
      <c r="G366" t="n">
        <v>33.07</v>
      </c>
      <c r="H366" t="n">
        <v>0.37</v>
      </c>
      <c r="I366" t="n">
        <v>33</v>
      </c>
      <c r="J366" t="n">
        <v>261.1</v>
      </c>
      <c r="K366" t="n">
        <v>59.19</v>
      </c>
      <c r="L366" t="n">
        <v>5.5</v>
      </c>
      <c r="M366" t="n">
        <v>31</v>
      </c>
      <c r="N366" t="n">
        <v>66.40000000000001</v>
      </c>
      <c r="O366" t="n">
        <v>32436.11</v>
      </c>
      <c r="P366" t="n">
        <v>244.78</v>
      </c>
      <c r="Q366" t="n">
        <v>2924.58</v>
      </c>
      <c r="R366" t="n">
        <v>90.25</v>
      </c>
      <c r="S366" t="n">
        <v>60.56</v>
      </c>
      <c r="T366" t="n">
        <v>14963.77</v>
      </c>
      <c r="U366" t="n">
        <v>0.67</v>
      </c>
      <c r="V366" t="n">
        <v>0.95</v>
      </c>
      <c r="W366" t="n">
        <v>0.22</v>
      </c>
      <c r="X366" t="n">
        <v>0.91</v>
      </c>
      <c r="Y366" t="n">
        <v>1</v>
      </c>
      <c r="Z366" t="n">
        <v>10</v>
      </c>
    </row>
    <row r="367">
      <c r="A367" t="n">
        <v>19</v>
      </c>
      <c r="B367" t="n">
        <v>130</v>
      </c>
      <c r="C367" t="inlineStr">
        <is>
          <t xml:space="preserve">CONCLUIDO	</t>
        </is>
      </c>
      <c r="D367" t="n">
        <v>4.4566</v>
      </c>
      <c r="E367" t="n">
        <v>22.44</v>
      </c>
      <c r="F367" t="n">
        <v>18.12</v>
      </c>
      <c r="G367" t="n">
        <v>35.07</v>
      </c>
      <c r="H367" t="n">
        <v>0.39</v>
      </c>
      <c r="I367" t="n">
        <v>31</v>
      </c>
      <c r="J367" t="n">
        <v>261.56</v>
      </c>
      <c r="K367" t="n">
        <v>59.19</v>
      </c>
      <c r="L367" t="n">
        <v>5.75</v>
      </c>
      <c r="M367" t="n">
        <v>29</v>
      </c>
      <c r="N367" t="n">
        <v>66.62</v>
      </c>
      <c r="O367" t="n">
        <v>32493.38</v>
      </c>
      <c r="P367" t="n">
        <v>239.92</v>
      </c>
      <c r="Q367" t="n">
        <v>2924.35</v>
      </c>
      <c r="R367" t="n">
        <v>88.09999999999999</v>
      </c>
      <c r="S367" t="n">
        <v>60.56</v>
      </c>
      <c r="T367" t="n">
        <v>13900.69</v>
      </c>
      <c r="U367" t="n">
        <v>0.6899999999999999</v>
      </c>
      <c r="V367" t="n">
        <v>0.95</v>
      </c>
      <c r="W367" t="n">
        <v>0.21</v>
      </c>
      <c r="X367" t="n">
        <v>0.84</v>
      </c>
      <c r="Y367" t="n">
        <v>1</v>
      </c>
      <c r="Z367" t="n">
        <v>10</v>
      </c>
    </row>
    <row r="368">
      <c r="A368" t="n">
        <v>20</v>
      </c>
      <c r="B368" t="n">
        <v>130</v>
      </c>
      <c r="C368" t="inlineStr">
        <is>
          <t xml:space="preserve">CONCLUIDO	</t>
        </is>
      </c>
      <c r="D368" t="n">
        <v>4.4729</v>
      </c>
      <c r="E368" t="n">
        <v>22.36</v>
      </c>
      <c r="F368" t="n">
        <v>18.09</v>
      </c>
      <c r="G368" t="n">
        <v>36.17</v>
      </c>
      <c r="H368" t="n">
        <v>0.41</v>
      </c>
      <c r="I368" t="n">
        <v>30</v>
      </c>
      <c r="J368" t="n">
        <v>262.03</v>
      </c>
      <c r="K368" t="n">
        <v>59.19</v>
      </c>
      <c r="L368" t="n">
        <v>6</v>
      </c>
      <c r="M368" t="n">
        <v>28</v>
      </c>
      <c r="N368" t="n">
        <v>66.83</v>
      </c>
      <c r="O368" t="n">
        <v>32550.72</v>
      </c>
      <c r="P368" t="n">
        <v>235.81</v>
      </c>
      <c r="Q368" t="n">
        <v>2924.48</v>
      </c>
      <c r="R368" t="n">
        <v>86.84</v>
      </c>
      <c r="S368" t="n">
        <v>60.56</v>
      </c>
      <c r="T368" t="n">
        <v>13277.3</v>
      </c>
      <c r="U368" t="n">
        <v>0.7</v>
      </c>
      <c r="V368" t="n">
        <v>0.95</v>
      </c>
      <c r="W368" t="n">
        <v>0.21</v>
      </c>
      <c r="X368" t="n">
        <v>0.8100000000000001</v>
      </c>
      <c r="Y368" t="n">
        <v>1</v>
      </c>
      <c r="Z368" t="n">
        <v>10</v>
      </c>
    </row>
    <row r="369">
      <c r="A369" t="n">
        <v>21</v>
      </c>
      <c r="B369" t="n">
        <v>130</v>
      </c>
      <c r="C369" t="inlineStr">
        <is>
          <t xml:space="preserve">CONCLUIDO	</t>
        </is>
      </c>
      <c r="D369" t="n">
        <v>4.5129</v>
      </c>
      <c r="E369" t="n">
        <v>22.16</v>
      </c>
      <c r="F369" t="n">
        <v>17.98</v>
      </c>
      <c r="G369" t="n">
        <v>38.54</v>
      </c>
      <c r="H369" t="n">
        <v>0.42</v>
      </c>
      <c r="I369" t="n">
        <v>28</v>
      </c>
      <c r="J369" t="n">
        <v>262.49</v>
      </c>
      <c r="K369" t="n">
        <v>59.19</v>
      </c>
      <c r="L369" t="n">
        <v>6.25</v>
      </c>
      <c r="M369" t="n">
        <v>26</v>
      </c>
      <c r="N369" t="n">
        <v>67.05</v>
      </c>
      <c r="O369" t="n">
        <v>32608.15</v>
      </c>
      <c r="P369" t="n">
        <v>231.49</v>
      </c>
      <c r="Q369" t="n">
        <v>2924.39</v>
      </c>
      <c r="R369" t="n">
        <v>83.34999999999999</v>
      </c>
      <c r="S369" t="n">
        <v>60.56</v>
      </c>
      <c r="T369" t="n">
        <v>11538.82</v>
      </c>
      <c r="U369" t="n">
        <v>0.73</v>
      </c>
      <c r="V369" t="n">
        <v>0.96</v>
      </c>
      <c r="W369" t="n">
        <v>0.21</v>
      </c>
      <c r="X369" t="n">
        <v>0.71</v>
      </c>
      <c r="Y369" t="n">
        <v>1</v>
      </c>
      <c r="Z369" t="n">
        <v>10</v>
      </c>
    </row>
    <row r="370">
      <c r="A370" t="n">
        <v>22</v>
      </c>
      <c r="B370" t="n">
        <v>130</v>
      </c>
      <c r="C370" t="inlineStr">
        <is>
          <t xml:space="preserve">CONCLUIDO	</t>
        </is>
      </c>
      <c r="D370" t="n">
        <v>4.5397</v>
      </c>
      <c r="E370" t="n">
        <v>22.03</v>
      </c>
      <c r="F370" t="n">
        <v>17.95</v>
      </c>
      <c r="G370" t="n">
        <v>41.43</v>
      </c>
      <c r="H370" t="n">
        <v>0.44</v>
      </c>
      <c r="I370" t="n">
        <v>26</v>
      </c>
      <c r="J370" t="n">
        <v>262.96</v>
      </c>
      <c r="K370" t="n">
        <v>59.19</v>
      </c>
      <c r="L370" t="n">
        <v>6.5</v>
      </c>
      <c r="M370" t="n">
        <v>24</v>
      </c>
      <c r="N370" t="n">
        <v>67.26000000000001</v>
      </c>
      <c r="O370" t="n">
        <v>32665.66</v>
      </c>
      <c r="P370" t="n">
        <v>226.49</v>
      </c>
      <c r="Q370" t="n">
        <v>2924.55</v>
      </c>
      <c r="R370" t="n">
        <v>83.06</v>
      </c>
      <c r="S370" t="n">
        <v>60.56</v>
      </c>
      <c r="T370" t="n">
        <v>11406.35</v>
      </c>
      <c r="U370" t="n">
        <v>0.73</v>
      </c>
      <c r="V370" t="n">
        <v>0.96</v>
      </c>
      <c r="W370" t="n">
        <v>0.19</v>
      </c>
      <c r="X370" t="n">
        <v>0.67</v>
      </c>
      <c r="Y370" t="n">
        <v>1</v>
      </c>
      <c r="Z370" t="n">
        <v>10</v>
      </c>
    </row>
    <row r="371">
      <c r="A371" t="n">
        <v>23</v>
      </c>
      <c r="B371" t="n">
        <v>130</v>
      </c>
      <c r="C371" t="inlineStr">
        <is>
          <t xml:space="preserve">CONCLUIDO	</t>
        </is>
      </c>
      <c r="D371" t="n">
        <v>4.5433</v>
      </c>
      <c r="E371" t="n">
        <v>22.01</v>
      </c>
      <c r="F371" t="n">
        <v>17.98</v>
      </c>
      <c r="G371" t="n">
        <v>43.16</v>
      </c>
      <c r="H371" t="n">
        <v>0.46</v>
      </c>
      <c r="I371" t="n">
        <v>25</v>
      </c>
      <c r="J371" t="n">
        <v>263.42</v>
      </c>
      <c r="K371" t="n">
        <v>59.19</v>
      </c>
      <c r="L371" t="n">
        <v>6.75</v>
      </c>
      <c r="M371" t="n">
        <v>21</v>
      </c>
      <c r="N371" t="n">
        <v>67.48</v>
      </c>
      <c r="O371" t="n">
        <v>32723.25</v>
      </c>
      <c r="P371" t="n">
        <v>224.42</v>
      </c>
      <c r="Q371" t="n">
        <v>2924.48</v>
      </c>
      <c r="R371" t="n">
        <v>83.68000000000001</v>
      </c>
      <c r="S371" t="n">
        <v>60.56</v>
      </c>
      <c r="T371" t="n">
        <v>11719.12</v>
      </c>
      <c r="U371" t="n">
        <v>0.72</v>
      </c>
      <c r="V371" t="n">
        <v>0.96</v>
      </c>
      <c r="W371" t="n">
        <v>0.2</v>
      </c>
      <c r="X371" t="n">
        <v>0.71</v>
      </c>
      <c r="Y371" t="n">
        <v>1</v>
      </c>
      <c r="Z371" t="n">
        <v>10</v>
      </c>
    </row>
    <row r="372">
      <c r="A372" t="n">
        <v>24</v>
      </c>
      <c r="B372" t="n">
        <v>130</v>
      </c>
      <c r="C372" t="inlineStr">
        <is>
          <t xml:space="preserve">CONCLUIDO	</t>
        </is>
      </c>
      <c r="D372" t="n">
        <v>4.5597</v>
      </c>
      <c r="E372" t="n">
        <v>21.93</v>
      </c>
      <c r="F372" t="n">
        <v>17.95</v>
      </c>
      <c r="G372" t="n">
        <v>44.88</v>
      </c>
      <c r="H372" t="n">
        <v>0.47</v>
      </c>
      <c r="I372" t="n">
        <v>24</v>
      </c>
      <c r="J372" t="n">
        <v>263.89</v>
      </c>
      <c r="K372" t="n">
        <v>59.19</v>
      </c>
      <c r="L372" t="n">
        <v>7</v>
      </c>
      <c r="M372" t="n">
        <v>7</v>
      </c>
      <c r="N372" t="n">
        <v>67.7</v>
      </c>
      <c r="O372" t="n">
        <v>32780.92</v>
      </c>
      <c r="P372" t="n">
        <v>220.64</v>
      </c>
      <c r="Q372" t="n">
        <v>2924.67</v>
      </c>
      <c r="R372" t="n">
        <v>82.06999999999999</v>
      </c>
      <c r="S372" t="n">
        <v>60.56</v>
      </c>
      <c r="T372" t="n">
        <v>10917.97</v>
      </c>
      <c r="U372" t="n">
        <v>0.74</v>
      </c>
      <c r="V372" t="n">
        <v>0.96</v>
      </c>
      <c r="W372" t="n">
        <v>0.22</v>
      </c>
      <c r="X372" t="n">
        <v>0.68</v>
      </c>
      <c r="Y372" t="n">
        <v>1</v>
      </c>
      <c r="Z372" t="n">
        <v>10</v>
      </c>
    </row>
    <row r="373">
      <c r="A373" t="n">
        <v>25</v>
      </c>
      <c r="B373" t="n">
        <v>130</v>
      </c>
      <c r="C373" t="inlineStr">
        <is>
          <t xml:space="preserve">CONCLUIDO	</t>
        </is>
      </c>
      <c r="D373" t="n">
        <v>4.5545</v>
      </c>
      <c r="E373" t="n">
        <v>21.96</v>
      </c>
      <c r="F373" t="n">
        <v>17.98</v>
      </c>
      <c r="G373" t="n">
        <v>44.94</v>
      </c>
      <c r="H373" t="n">
        <v>0.49</v>
      </c>
      <c r="I373" t="n">
        <v>24</v>
      </c>
      <c r="J373" t="n">
        <v>264.36</v>
      </c>
      <c r="K373" t="n">
        <v>59.19</v>
      </c>
      <c r="L373" t="n">
        <v>7.25</v>
      </c>
      <c r="M373" t="n">
        <v>3</v>
      </c>
      <c r="N373" t="n">
        <v>67.92</v>
      </c>
      <c r="O373" t="n">
        <v>32838.68</v>
      </c>
      <c r="P373" t="n">
        <v>221.38</v>
      </c>
      <c r="Q373" t="n">
        <v>2924.47</v>
      </c>
      <c r="R373" t="n">
        <v>82.56999999999999</v>
      </c>
      <c r="S373" t="n">
        <v>60.56</v>
      </c>
      <c r="T373" t="n">
        <v>11168.95</v>
      </c>
      <c r="U373" t="n">
        <v>0.73</v>
      </c>
      <c r="V373" t="n">
        <v>0.96</v>
      </c>
      <c r="W373" t="n">
        <v>0.23</v>
      </c>
      <c r="X373" t="n">
        <v>0.7</v>
      </c>
      <c r="Y373" t="n">
        <v>1</v>
      </c>
      <c r="Z373" t="n">
        <v>10</v>
      </c>
    </row>
    <row r="374">
      <c r="A374" t="n">
        <v>26</v>
      </c>
      <c r="B374" t="n">
        <v>130</v>
      </c>
      <c r="C374" t="inlineStr">
        <is>
          <t xml:space="preserve">CONCLUIDO	</t>
        </is>
      </c>
      <c r="D374" t="n">
        <v>4.5589</v>
      </c>
      <c r="E374" t="n">
        <v>21.94</v>
      </c>
      <c r="F374" t="n">
        <v>17.96</v>
      </c>
      <c r="G374" t="n">
        <v>44.89</v>
      </c>
      <c r="H374" t="n">
        <v>0.5</v>
      </c>
      <c r="I374" t="n">
        <v>24</v>
      </c>
      <c r="J374" t="n">
        <v>264.83</v>
      </c>
      <c r="K374" t="n">
        <v>59.19</v>
      </c>
      <c r="L374" t="n">
        <v>7.5</v>
      </c>
      <c r="M374" t="n">
        <v>1</v>
      </c>
      <c r="N374" t="n">
        <v>68.14</v>
      </c>
      <c r="O374" t="n">
        <v>32896.51</v>
      </c>
      <c r="P374" t="n">
        <v>221.13</v>
      </c>
      <c r="Q374" t="n">
        <v>2924.53</v>
      </c>
      <c r="R374" t="n">
        <v>81.76000000000001</v>
      </c>
      <c r="S374" t="n">
        <v>60.56</v>
      </c>
      <c r="T374" t="n">
        <v>10766.3</v>
      </c>
      <c r="U374" t="n">
        <v>0.74</v>
      </c>
      <c r="V374" t="n">
        <v>0.96</v>
      </c>
      <c r="W374" t="n">
        <v>0.23</v>
      </c>
      <c r="X374" t="n">
        <v>0.68</v>
      </c>
      <c r="Y374" t="n">
        <v>1</v>
      </c>
      <c r="Z374" t="n">
        <v>10</v>
      </c>
    </row>
    <row r="375">
      <c r="A375" t="n">
        <v>27</v>
      </c>
      <c r="B375" t="n">
        <v>130</v>
      </c>
      <c r="C375" t="inlineStr">
        <is>
          <t xml:space="preserve">CONCLUIDO	</t>
        </is>
      </c>
      <c r="D375" t="n">
        <v>4.5588</v>
      </c>
      <c r="E375" t="n">
        <v>21.94</v>
      </c>
      <c r="F375" t="n">
        <v>17.96</v>
      </c>
      <c r="G375" t="n">
        <v>44.89</v>
      </c>
      <c r="H375" t="n">
        <v>0.52</v>
      </c>
      <c r="I375" t="n">
        <v>24</v>
      </c>
      <c r="J375" t="n">
        <v>265.3</v>
      </c>
      <c r="K375" t="n">
        <v>59.19</v>
      </c>
      <c r="L375" t="n">
        <v>7.75</v>
      </c>
      <c r="M375" t="n">
        <v>0</v>
      </c>
      <c r="N375" t="n">
        <v>68.36</v>
      </c>
      <c r="O375" t="n">
        <v>32954.43</v>
      </c>
      <c r="P375" t="n">
        <v>221.45</v>
      </c>
      <c r="Q375" t="n">
        <v>2924.53</v>
      </c>
      <c r="R375" t="n">
        <v>81.7</v>
      </c>
      <c r="S375" t="n">
        <v>60.56</v>
      </c>
      <c r="T375" t="n">
        <v>10736.57</v>
      </c>
      <c r="U375" t="n">
        <v>0.74</v>
      </c>
      <c r="V375" t="n">
        <v>0.96</v>
      </c>
      <c r="W375" t="n">
        <v>0.24</v>
      </c>
      <c r="X375" t="n">
        <v>0.68</v>
      </c>
      <c r="Y375" t="n">
        <v>1</v>
      </c>
      <c r="Z375" t="n">
        <v>10</v>
      </c>
    </row>
    <row r="376">
      <c r="A376" t="n">
        <v>0</v>
      </c>
      <c r="B376" t="n">
        <v>75</v>
      </c>
      <c r="C376" t="inlineStr">
        <is>
          <t xml:space="preserve">CONCLUIDO	</t>
        </is>
      </c>
      <c r="D376" t="n">
        <v>3.2703</v>
      </c>
      <c r="E376" t="n">
        <v>30.58</v>
      </c>
      <c r="F376" t="n">
        <v>22.68</v>
      </c>
      <c r="G376" t="n">
        <v>7.4</v>
      </c>
      <c r="H376" t="n">
        <v>0.12</v>
      </c>
      <c r="I376" t="n">
        <v>184</v>
      </c>
      <c r="J376" t="n">
        <v>150.44</v>
      </c>
      <c r="K376" t="n">
        <v>49.1</v>
      </c>
      <c r="L376" t="n">
        <v>1</v>
      </c>
      <c r="M376" t="n">
        <v>182</v>
      </c>
      <c r="N376" t="n">
        <v>25.34</v>
      </c>
      <c r="O376" t="n">
        <v>18787.76</v>
      </c>
      <c r="P376" t="n">
        <v>253.11</v>
      </c>
      <c r="Q376" t="n">
        <v>2924.93</v>
      </c>
      <c r="R376" t="n">
        <v>237.12</v>
      </c>
      <c r="S376" t="n">
        <v>60.56</v>
      </c>
      <c r="T376" t="n">
        <v>87643.57000000001</v>
      </c>
      <c r="U376" t="n">
        <v>0.26</v>
      </c>
      <c r="V376" t="n">
        <v>0.76</v>
      </c>
      <c r="W376" t="n">
        <v>0.46</v>
      </c>
      <c r="X376" t="n">
        <v>5.4</v>
      </c>
      <c r="Y376" t="n">
        <v>1</v>
      </c>
      <c r="Z376" t="n">
        <v>10</v>
      </c>
    </row>
    <row r="377">
      <c r="A377" t="n">
        <v>1</v>
      </c>
      <c r="B377" t="n">
        <v>75</v>
      </c>
      <c r="C377" t="inlineStr">
        <is>
          <t xml:space="preserve">CONCLUIDO	</t>
        </is>
      </c>
      <c r="D377" t="n">
        <v>3.6331</v>
      </c>
      <c r="E377" t="n">
        <v>27.52</v>
      </c>
      <c r="F377" t="n">
        <v>21.15</v>
      </c>
      <c r="G377" t="n">
        <v>9.470000000000001</v>
      </c>
      <c r="H377" t="n">
        <v>0.15</v>
      </c>
      <c r="I377" t="n">
        <v>134</v>
      </c>
      <c r="J377" t="n">
        <v>150.78</v>
      </c>
      <c r="K377" t="n">
        <v>49.1</v>
      </c>
      <c r="L377" t="n">
        <v>1.25</v>
      </c>
      <c r="M377" t="n">
        <v>132</v>
      </c>
      <c r="N377" t="n">
        <v>25.44</v>
      </c>
      <c r="O377" t="n">
        <v>18830.65</v>
      </c>
      <c r="P377" t="n">
        <v>230.91</v>
      </c>
      <c r="Q377" t="n">
        <v>2925.02</v>
      </c>
      <c r="R377" t="n">
        <v>186.88</v>
      </c>
      <c r="S377" t="n">
        <v>60.56</v>
      </c>
      <c r="T377" t="n">
        <v>62776.66</v>
      </c>
      <c r="U377" t="n">
        <v>0.32</v>
      </c>
      <c r="V377" t="n">
        <v>0.8100000000000001</v>
      </c>
      <c r="W377" t="n">
        <v>0.38</v>
      </c>
      <c r="X377" t="n">
        <v>3.87</v>
      </c>
      <c r="Y377" t="n">
        <v>1</v>
      </c>
      <c r="Z377" t="n">
        <v>10</v>
      </c>
    </row>
    <row r="378">
      <c r="A378" t="n">
        <v>2</v>
      </c>
      <c r="B378" t="n">
        <v>75</v>
      </c>
      <c r="C378" t="inlineStr">
        <is>
          <t xml:space="preserve">CONCLUIDO	</t>
        </is>
      </c>
      <c r="D378" t="n">
        <v>3.8838</v>
      </c>
      <c r="E378" t="n">
        <v>25.75</v>
      </c>
      <c r="F378" t="n">
        <v>20.26</v>
      </c>
      <c r="G378" t="n">
        <v>11.58</v>
      </c>
      <c r="H378" t="n">
        <v>0.18</v>
      </c>
      <c r="I378" t="n">
        <v>105</v>
      </c>
      <c r="J378" t="n">
        <v>151.13</v>
      </c>
      <c r="K378" t="n">
        <v>49.1</v>
      </c>
      <c r="L378" t="n">
        <v>1.5</v>
      </c>
      <c r="M378" t="n">
        <v>103</v>
      </c>
      <c r="N378" t="n">
        <v>25.54</v>
      </c>
      <c r="O378" t="n">
        <v>18873.58</v>
      </c>
      <c r="P378" t="n">
        <v>215.9</v>
      </c>
      <c r="Q378" t="n">
        <v>2924.83</v>
      </c>
      <c r="R378" t="n">
        <v>157.86</v>
      </c>
      <c r="S378" t="n">
        <v>60.56</v>
      </c>
      <c r="T378" t="n">
        <v>48407.88</v>
      </c>
      <c r="U378" t="n">
        <v>0.38</v>
      </c>
      <c r="V378" t="n">
        <v>0.85</v>
      </c>
      <c r="W378" t="n">
        <v>0.33</v>
      </c>
      <c r="X378" t="n">
        <v>2.98</v>
      </c>
      <c r="Y378" t="n">
        <v>1</v>
      </c>
      <c r="Z378" t="n">
        <v>10</v>
      </c>
    </row>
    <row r="379">
      <c r="A379" t="n">
        <v>3</v>
      </c>
      <c r="B379" t="n">
        <v>75</v>
      </c>
      <c r="C379" t="inlineStr">
        <is>
          <t xml:space="preserve">CONCLUIDO	</t>
        </is>
      </c>
      <c r="D379" t="n">
        <v>4.0725</v>
      </c>
      <c r="E379" t="n">
        <v>24.55</v>
      </c>
      <c r="F379" t="n">
        <v>19.68</v>
      </c>
      <c r="G379" t="n">
        <v>13.89</v>
      </c>
      <c r="H379" t="n">
        <v>0.2</v>
      </c>
      <c r="I379" t="n">
        <v>85</v>
      </c>
      <c r="J379" t="n">
        <v>151.48</v>
      </c>
      <c r="K379" t="n">
        <v>49.1</v>
      </c>
      <c r="L379" t="n">
        <v>1.75</v>
      </c>
      <c r="M379" t="n">
        <v>83</v>
      </c>
      <c r="N379" t="n">
        <v>25.64</v>
      </c>
      <c r="O379" t="n">
        <v>18916.54</v>
      </c>
      <c r="P379" t="n">
        <v>204.32</v>
      </c>
      <c r="Q379" t="n">
        <v>2924.94</v>
      </c>
      <c r="R379" t="n">
        <v>138.88</v>
      </c>
      <c r="S379" t="n">
        <v>60.56</v>
      </c>
      <c r="T379" t="n">
        <v>39021.77</v>
      </c>
      <c r="U379" t="n">
        <v>0.44</v>
      </c>
      <c r="V379" t="n">
        <v>0.87</v>
      </c>
      <c r="W379" t="n">
        <v>0.3</v>
      </c>
      <c r="X379" t="n">
        <v>2.4</v>
      </c>
      <c r="Y379" t="n">
        <v>1</v>
      </c>
      <c r="Z379" t="n">
        <v>10</v>
      </c>
    </row>
    <row r="380">
      <c r="A380" t="n">
        <v>4</v>
      </c>
      <c r="B380" t="n">
        <v>75</v>
      </c>
      <c r="C380" t="inlineStr">
        <is>
          <t xml:space="preserve">CONCLUIDO	</t>
        </is>
      </c>
      <c r="D380" t="n">
        <v>4.2177</v>
      </c>
      <c r="E380" t="n">
        <v>23.71</v>
      </c>
      <c r="F380" t="n">
        <v>19.26</v>
      </c>
      <c r="G380" t="n">
        <v>16.28</v>
      </c>
      <c r="H380" t="n">
        <v>0.23</v>
      </c>
      <c r="I380" t="n">
        <v>71</v>
      </c>
      <c r="J380" t="n">
        <v>151.83</v>
      </c>
      <c r="K380" t="n">
        <v>49.1</v>
      </c>
      <c r="L380" t="n">
        <v>2</v>
      </c>
      <c r="M380" t="n">
        <v>69</v>
      </c>
      <c r="N380" t="n">
        <v>25.73</v>
      </c>
      <c r="O380" t="n">
        <v>18959.54</v>
      </c>
      <c r="P380" t="n">
        <v>194.54</v>
      </c>
      <c r="Q380" t="n">
        <v>2924.92</v>
      </c>
      <c r="R380" t="n">
        <v>125.23</v>
      </c>
      <c r="S380" t="n">
        <v>60.56</v>
      </c>
      <c r="T380" t="n">
        <v>32264.04</v>
      </c>
      <c r="U380" t="n">
        <v>0.48</v>
      </c>
      <c r="V380" t="n">
        <v>0.89</v>
      </c>
      <c r="W380" t="n">
        <v>0.28</v>
      </c>
      <c r="X380" t="n">
        <v>1.98</v>
      </c>
      <c r="Y380" t="n">
        <v>1</v>
      </c>
      <c r="Z380" t="n">
        <v>10</v>
      </c>
    </row>
    <row r="381">
      <c r="A381" t="n">
        <v>5</v>
      </c>
      <c r="B381" t="n">
        <v>75</v>
      </c>
      <c r="C381" t="inlineStr">
        <is>
          <t xml:space="preserve">CONCLUIDO	</t>
        </is>
      </c>
      <c r="D381" t="n">
        <v>4.3456</v>
      </c>
      <c r="E381" t="n">
        <v>23.01</v>
      </c>
      <c r="F381" t="n">
        <v>18.9</v>
      </c>
      <c r="G381" t="n">
        <v>18.9</v>
      </c>
      <c r="H381" t="n">
        <v>0.26</v>
      </c>
      <c r="I381" t="n">
        <v>60</v>
      </c>
      <c r="J381" t="n">
        <v>152.18</v>
      </c>
      <c r="K381" t="n">
        <v>49.1</v>
      </c>
      <c r="L381" t="n">
        <v>2.25</v>
      </c>
      <c r="M381" t="n">
        <v>58</v>
      </c>
      <c r="N381" t="n">
        <v>25.83</v>
      </c>
      <c r="O381" t="n">
        <v>19002.56</v>
      </c>
      <c r="P381" t="n">
        <v>184.61</v>
      </c>
      <c r="Q381" t="n">
        <v>2924.56</v>
      </c>
      <c r="R381" t="n">
        <v>113.28</v>
      </c>
      <c r="S381" t="n">
        <v>60.56</v>
      </c>
      <c r="T381" t="n">
        <v>26342.65</v>
      </c>
      <c r="U381" t="n">
        <v>0.53</v>
      </c>
      <c r="V381" t="n">
        <v>0.91</v>
      </c>
      <c r="W381" t="n">
        <v>0.26</v>
      </c>
      <c r="X381" t="n">
        <v>1.62</v>
      </c>
      <c r="Y381" t="n">
        <v>1</v>
      </c>
      <c r="Z381" t="n">
        <v>10</v>
      </c>
    </row>
    <row r="382">
      <c r="A382" t="n">
        <v>6</v>
      </c>
      <c r="B382" t="n">
        <v>75</v>
      </c>
      <c r="C382" t="inlineStr">
        <is>
          <t xml:space="preserve">CONCLUIDO	</t>
        </is>
      </c>
      <c r="D382" t="n">
        <v>4.4444</v>
      </c>
      <c r="E382" t="n">
        <v>22.5</v>
      </c>
      <c r="F382" t="n">
        <v>18.64</v>
      </c>
      <c r="G382" t="n">
        <v>21.5</v>
      </c>
      <c r="H382" t="n">
        <v>0.29</v>
      </c>
      <c r="I382" t="n">
        <v>52</v>
      </c>
      <c r="J382" t="n">
        <v>152.53</v>
      </c>
      <c r="K382" t="n">
        <v>49.1</v>
      </c>
      <c r="L382" t="n">
        <v>2.5</v>
      </c>
      <c r="M382" t="n">
        <v>50</v>
      </c>
      <c r="N382" t="n">
        <v>25.93</v>
      </c>
      <c r="O382" t="n">
        <v>19045.63</v>
      </c>
      <c r="P382" t="n">
        <v>175.67</v>
      </c>
      <c r="Q382" t="n">
        <v>2924.6</v>
      </c>
      <c r="R382" t="n">
        <v>105.34</v>
      </c>
      <c r="S382" t="n">
        <v>60.56</v>
      </c>
      <c r="T382" t="n">
        <v>22415.76</v>
      </c>
      <c r="U382" t="n">
        <v>0.57</v>
      </c>
      <c r="V382" t="n">
        <v>0.92</v>
      </c>
      <c r="W382" t="n">
        <v>0.22</v>
      </c>
      <c r="X382" t="n">
        <v>1.36</v>
      </c>
      <c r="Y382" t="n">
        <v>1</v>
      </c>
      <c r="Z382" t="n">
        <v>10</v>
      </c>
    </row>
    <row r="383">
      <c r="A383" t="n">
        <v>7</v>
      </c>
      <c r="B383" t="n">
        <v>75</v>
      </c>
      <c r="C383" t="inlineStr">
        <is>
          <t xml:space="preserve">CONCLUIDO	</t>
        </is>
      </c>
      <c r="D383" t="n">
        <v>4.4814</v>
      </c>
      <c r="E383" t="n">
        <v>22.31</v>
      </c>
      <c r="F383" t="n">
        <v>18.63</v>
      </c>
      <c r="G383" t="n">
        <v>24.3</v>
      </c>
      <c r="H383" t="n">
        <v>0.32</v>
      </c>
      <c r="I383" t="n">
        <v>46</v>
      </c>
      <c r="J383" t="n">
        <v>152.88</v>
      </c>
      <c r="K383" t="n">
        <v>49.1</v>
      </c>
      <c r="L383" t="n">
        <v>2.75</v>
      </c>
      <c r="M383" t="n">
        <v>43</v>
      </c>
      <c r="N383" t="n">
        <v>26.03</v>
      </c>
      <c r="O383" t="n">
        <v>19088.72</v>
      </c>
      <c r="P383" t="n">
        <v>170.17</v>
      </c>
      <c r="Q383" t="n">
        <v>2924.49</v>
      </c>
      <c r="R383" t="n">
        <v>104.84</v>
      </c>
      <c r="S383" t="n">
        <v>60.56</v>
      </c>
      <c r="T383" t="n">
        <v>22196.4</v>
      </c>
      <c r="U383" t="n">
        <v>0.58</v>
      </c>
      <c r="V383" t="n">
        <v>0.92</v>
      </c>
      <c r="W383" t="n">
        <v>0.24</v>
      </c>
      <c r="X383" t="n">
        <v>1.36</v>
      </c>
      <c r="Y383" t="n">
        <v>1</v>
      </c>
      <c r="Z383" t="n">
        <v>10</v>
      </c>
    </row>
    <row r="384">
      <c r="A384" t="n">
        <v>8</v>
      </c>
      <c r="B384" t="n">
        <v>75</v>
      </c>
      <c r="C384" t="inlineStr">
        <is>
          <t xml:space="preserve">CONCLUIDO	</t>
        </is>
      </c>
      <c r="D384" t="n">
        <v>4.5482</v>
      </c>
      <c r="E384" t="n">
        <v>21.99</v>
      </c>
      <c r="F384" t="n">
        <v>18.46</v>
      </c>
      <c r="G384" t="n">
        <v>27.01</v>
      </c>
      <c r="H384" t="n">
        <v>0.35</v>
      </c>
      <c r="I384" t="n">
        <v>41</v>
      </c>
      <c r="J384" t="n">
        <v>153.23</v>
      </c>
      <c r="K384" t="n">
        <v>49.1</v>
      </c>
      <c r="L384" t="n">
        <v>3</v>
      </c>
      <c r="M384" t="n">
        <v>12</v>
      </c>
      <c r="N384" t="n">
        <v>26.13</v>
      </c>
      <c r="O384" t="n">
        <v>19131.85</v>
      </c>
      <c r="P384" t="n">
        <v>163.31</v>
      </c>
      <c r="Q384" t="n">
        <v>2924.47</v>
      </c>
      <c r="R384" t="n">
        <v>97.93000000000001</v>
      </c>
      <c r="S384" t="n">
        <v>60.56</v>
      </c>
      <c r="T384" t="n">
        <v>18763.64</v>
      </c>
      <c r="U384" t="n">
        <v>0.62</v>
      </c>
      <c r="V384" t="n">
        <v>0.93</v>
      </c>
      <c r="W384" t="n">
        <v>0.27</v>
      </c>
      <c r="X384" t="n">
        <v>1.18</v>
      </c>
      <c r="Y384" t="n">
        <v>1</v>
      </c>
      <c r="Z384" t="n">
        <v>10</v>
      </c>
    </row>
    <row r="385">
      <c r="A385" t="n">
        <v>9</v>
      </c>
      <c r="B385" t="n">
        <v>75</v>
      </c>
      <c r="C385" t="inlineStr">
        <is>
          <t xml:space="preserve">CONCLUIDO	</t>
        </is>
      </c>
      <c r="D385" t="n">
        <v>4.5413</v>
      </c>
      <c r="E385" t="n">
        <v>22.02</v>
      </c>
      <c r="F385" t="n">
        <v>18.49</v>
      </c>
      <c r="G385" t="n">
        <v>27.06</v>
      </c>
      <c r="H385" t="n">
        <v>0.37</v>
      </c>
      <c r="I385" t="n">
        <v>41</v>
      </c>
      <c r="J385" t="n">
        <v>153.58</v>
      </c>
      <c r="K385" t="n">
        <v>49.1</v>
      </c>
      <c r="L385" t="n">
        <v>3.25</v>
      </c>
      <c r="M385" t="n">
        <v>2</v>
      </c>
      <c r="N385" t="n">
        <v>26.23</v>
      </c>
      <c r="O385" t="n">
        <v>19175.02</v>
      </c>
      <c r="P385" t="n">
        <v>163.09</v>
      </c>
      <c r="Q385" t="n">
        <v>2924.54</v>
      </c>
      <c r="R385" t="n">
        <v>98.63</v>
      </c>
      <c r="S385" t="n">
        <v>60.56</v>
      </c>
      <c r="T385" t="n">
        <v>19114.76</v>
      </c>
      <c r="U385" t="n">
        <v>0.61</v>
      </c>
      <c r="V385" t="n">
        <v>0.93</v>
      </c>
      <c r="W385" t="n">
        <v>0.28</v>
      </c>
      <c r="X385" t="n">
        <v>1.21</v>
      </c>
      <c r="Y385" t="n">
        <v>1</v>
      </c>
      <c r="Z385" t="n">
        <v>10</v>
      </c>
    </row>
    <row r="386">
      <c r="A386" t="n">
        <v>10</v>
      </c>
      <c r="B386" t="n">
        <v>75</v>
      </c>
      <c r="C386" t="inlineStr">
        <is>
          <t xml:space="preserve">CONCLUIDO	</t>
        </is>
      </c>
      <c r="D386" t="n">
        <v>4.5556</v>
      </c>
      <c r="E386" t="n">
        <v>21.95</v>
      </c>
      <c r="F386" t="n">
        <v>18.45</v>
      </c>
      <c r="G386" t="n">
        <v>27.68</v>
      </c>
      <c r="H386" t="n">
        <v>0.4</v>
      </c>
      <c r="I386" t="n">
        <v>40</v>
      </c>
      <c r="J386" t="n">
        <v>153.93</v>
      </c>
      <c r="K386" t="n">
        <v>49.1</v>
      </c>
      <c r="L386" t="n">
        <v>3.5</v>
      </c>
      <c r="M386" t="n">
        <v>0</v>
      </c>
      <c r="N386" t="n">
        <v>26.33</v>
      </c>
      <c r="O386" t="n">
        <v>19218.22</v>
      </c>
      <c r="P386" t="n">
        <v>162.92</v>
      </c>
      <c r="Q386" t="n">
        <v>2924.4</v>
      </c>
      <c r="R386" t="n">
        <v>97.34999999999999</v>
      </c>
      <c r="S386" t="n">
        <v>60.56</v>
      </c>
      <c r="T386" t="n">
        <v>18481.84</v>
      </c>
      <c r="U386" t="n">
        <v>0.62</v>
      </c>
      <c r="V386" t="n">
        <v>0.93</v>
      </c>
      <c r="W386" t="n">
        <v>0.28</v>
      </c>
      <c r="X386" t="n">
        <v>1.18</v>
      </c>
      <c r="Y386" t="n">
        <v>1</v>
      </c>
      <c r="Z386" t="n">
        <v>10</v>
      </c>
    </row>
    <row r="387">
      <c r="A387" t="n">
        <v>0</v>
      </c>
      <c r="B387" t="n">
        <v>95</v>
      </c>
      <c r="C387" t="inlineStr">
        <is>
          <t xml:space="preserve">CONCLUIDO	</t>
        </is>
      </c>
      <c r="D387" t="n">
        <v>2.8581</v>
      </c>
      <c r="E387" t="n">
        <v>34.99</v>
      </c>
      <c r="F387" t="n">
        <v>24.03</v>
      </c>
      <c r="G387" t="n">
        <v>6.32</v>
      </c>
      <c r="H387" t="n">
        <v>0.1</v>
      </c>
      <c r="I387" t="n">
        <v>228</v>
      </c>
      <c r="J387" t="n">
        <v>185.69</v>
      </c>
      <c r="K387" t="n">
        <v>53.44</v>
      </c>
      <c r="L387" t="n">
        <v>1</v>
      </c>
      <c r="M387" t="n">
        <v>226</v>
      </c>
      <c r="N387" t="n">
        <v>36.26</v>
      </c>
      <c r="O387" t="n">
        <v>23136.14</v>
      </c>
      <c r="P387" t="n">
        <v>313.41</v>
      </c>
      <c r="Q387" t="n">
        <v>2925.72</v>
      </c>
      <c r="R387" t="n">
        <v>281.58</v>
      </c>
      <c r="S387" t="n">
        <v>60.56</v>
      </c>
      <c r="T387" t="n">
        <v>109656.63</v>
      </c>
      <c r="U387" t="n">
        <v>0.22</v>
      </c>
      <c r="V387" t="n">
        <v>0.72</v>
      </c>
      <c r="W387" t="n">
        <v>0.53</v>
      </c>
      <c r="X387" t="n">
        <v>6.75</v>
      </c>
      <c r="Y387" t="n">
        <v>1</v>
      </c>
      <c r="Z387" t="n">
        <v>10</v>
      </c>
    </row>
    <row r="388">
      <c r="A388" t="n">
        <v>1</v>
      </c>
      <c r="B388" t="n">
        <v>95</v>
      </c>
      <c r="C388" t="inlineStr">
        <is>
          <t xml:space="preserve">CONCLUIDO	</t>
        </is>
      </c>
      <c r="D388" t="n">
        <v>3.2594</v>
      </c>
      <c r="E388" t="n">
        <v>30.68</v>
      </c>
      <c r="F388" t="n">
        <v>22.07</v>
      </c>
      <c r="G388" t="n">
        <v>8.029999999999999</v>
      </c>
      <c r="H388" t="n">
        <v>0.12</v>
      </c>
      <c r="I388" t="n">
        <v>165</v>
      </c>
      <c r="J388" t="n">
        <v>186.07</v>
      </c>
      <c r="K388" t="n">
        <v>53.44</v>
      </c>
      <c r="L388" t="n">
        <v>1.25</v>
      </c>
      <c r="M388" t="n">
        <v>163</v>
      </c>
      <c r="N388" t="n">
        <v>36.39</v>
      </c>
      <c r="O388" t="n">
        <v>23182.76</v>
      </c>
      <c r="P388" t="n">
        <v>283.58</v>
      </c>
      <c r="Q388" t="n">
        <v>2925.08</v>
      </c>
      <c r="R388" t="n">
        <v>217.36</v>
      </c>
      <c r="S388" t="n">
        <v>60.56</v>
      </c>
      <c r="T388" t="n">
        <v>77861.53</v>
      </c>
      <c r="U388" t="n">
        <v>0.28</v>
      </c>
      <c r="V388" t="n">
        <v>0.78</v>
      </c>
      <c r="W388" t="n">
        <v>0.42</v>
      </c>
      <c r="X388" t="n">
        <v>4.79</v>
      </c>
      <c r="Y388" t="n">
        <v>1</v>
      </c>
      <c r="Z388" t="n">
        <v>10</v>
      </c>
    </row>
    <row r="389">
      <c r="A389" t="n">
        <v>2</v>
      </c>
      <c r="B389" t="n">
        <v>95</v>
      </c>
      <c r="C389" t="inlineStr">
        <is>
          <t xml:space="preserve">CONCLUIDO	</t>
        </is>
      </c>
      <c r="D389" t="n">
        <v>3.5375</v>
      </c>
      <c r="E389" t="n">
        <v>28.27</v>
      </c>
      <c r="F389" t="n">
        <v>21</v>
      </c>
      <c r="G389" t="n">
        <v>9.77</v>
      </c>
      <c r="H389" t="n">
        <v>0.14</v>
      </c>
      <c r="I389" t="n">
        <v>129</v>
      </c>
      <c r="J389" t="n">
        <v>186.45</v>
      </c>
      <c r="K389" t="n">
        <v>53.44</v>
      </c>
      <c r="L389" t="n">
        <v>1.5</v>
      </c>
      <c r="M389" t="n">
        <v>127</v>
      </c>
      <c r="N389" t="n">
        <v>36.51</v>
      </c>
      <c r="O389" t="n">
        <v>23229.42</v>
      </c>
      <c r="P389" t="n">
        <v>265.6</v>
      </c>
      <c r="Q389" t="n">
        <v>2924.9</v>
      </c>
      <c r="R389" t="n">
        <v>182.04</v>
      </c>
      <c r="S389" t="n">
        <v>60.56</v>
      </c>
      <c r="T389" t="n">
        <v>60380.86</v>
      </c>
      <c r="U389" t="n">
        <v>0.33</v>
      </c>
      <c r="V389" t="n">
        <v>0.82</v>
      </c>
      <c r="W389" t="n">
        <v>0.37</v>
      </c>
      <c r="X389" t="n">
        <v>3.72</v>
      </c>
      <c r="Y389" t="n">
        <v>1</v>
      </c>
      <c r="Z389" t="n">
        <v>10</v>
      </c>
    </row>
    <row r="390">
      <c r="A390" t="n">
        <v>3</v>
      </c>
      <c r="B390" t="n">
        <v>95</v>
      </c>
      <c r="C390" t="inlineStr">
        <is>
          <t xml:space="preserve">CONCLUIDO	</t>
        </is>
      </c>
      <c r="D390" t="n">
        <v>3.7556</v>
      </c>
      <c r="E390" t="n">
        <v>26.63</v>
      </c>
      <c r="F390" t="n">
        <v>20.25</v>
      </c>
      <c r="G390" t="n">
        <v>11.57</v>
      </c>
      <c r="H390" t="n">
        <v>0.17</v>
      </c>
      <c r="I390" t="n">
        <v>105</v>
      </c>
      <c r="J390" t="n">
        <v>186.83</v>
      </c>
      <c r="K390" t="n">
        <v>53.44</v>
      </c>
      <c r="L390" t="n">
        <v>1.75</v>
      </c>
      <c r="M390" t="n">
        <v>103</v>
      </c>
      <c r="N390" t="n">
        <v>36.64</v>
      </c>
      <c r="O390" t="n">
        <v>23276.13</v>
      </c>
      <c r="P390" t="n">
        <v>252.3</v>
      </c>
      <c r="Q390" t="n">
        <v>2924.69</v>
      </c>
      <c r="R390" t="n">
        <v>157.46</v>
      </c>
      <c r="S390" t="n">
        <v>60.56</v>
      </c>
      <c r="T390" t="n">
        <v>48208.39</v>
      </c>
      <c r="U390" t="n">
        <v>0.38</v>
      </c>
      <c r="V390" t="n">
        <v>0.85</v>
      </c>
      <c r="W390" t="n">
        <v>0.33</v>
      </c>
      <c r="X390" t="n">
        <v>2.97</v>
      </c>
      <c r="Y390" t="n">
        <v>1</v>
      </c>
      <c r="Z390" t="n">
        <v>10</v>
      </c>
    </row>
    <row r="391">
      <c r="A391" t="n">
        <v>4</v>
      </c>
      <c r="B391" t="n">
        <v>95</v>
      </c>
      <c r="C391" t="inlineStr">
        <is>
          <t xml:space="preserve">CONCLUIDO	</t>
        </is>
      </c>
      <c r="D391" t="n">
        <v>3.9188</v>
      </c>
      <c r="E391" t="n">
        <v>25.52</v>
      </c>
      <c r="F391" t="n">
        <v>19.77</v>
      </c>
      <c r="G391" t="n">
        <v>13.48</v>
      </c>
      <c r="H391" t="n">
        <v>0.19</v>
      </c>
      <c r="I391" t="n">
        <v>88</v>
      </c>
      <c r="J391" t="n">
        <v>187.21</v>
      </c>
      <c r="K391" t="n">
        <v>53.44</v>
      </c>
      <c r="L391" t="n">
        <v>2</v>
      </c>
      <c r="M391" t="n">
        <v>86</v>
      </c>
      <c r="N391" t="n">
        <v>36.77</v>
      </c>
      <c r="O391" t="n">
        <v>23322.88</v>
      </c>
      <c r="P391" t="n">
        <v>242.14</v>
      </c>
      <c r="Q391" t="n">
        <v>2924.61</v>
      </c>
      <c r="R391" t="n">
        <v>142.08</v>
      </c>
      <c r="S391" t="n">
        <v>60.56</v>
      </c>
      <c r="T391" t="n">
        <v>40605.15</v>
      </c>
      <c r="U391" t="n">
        <v>0.43</v>
      </c>
      <c r="V391" t="n">
        <v>0.87</v>
      </c>
      <c r="W391" t="n">
        <v>0.3</v>
      </c>
      <c r="X391" t="n">
        <v>2.5</v>
      </c>
      <c r="Y391" t="n">
        <v>1</v>
      </c>
      <c r="Z391" t="n">
        <v>10</v>
      </c>
    </row>
    <row r="392">
      <c r="A392" t="n">
        <v>5</v>
      </c>
      <c r="B392" t="n">
        <v>95</v>
      </c>
      <c r="C392" t="inlineStr">
        <is>
          <t xml:space="preserve">CONCLUIDO	</t>
        </is>
      </c>
      <c r="D392" t="n">
        <v>4.0483</v>
      </c>
      <c r="E392" t="n">
        <v>24.7</v>
      </c>
      <c r="F392" t="n">
        <v>19.4</v>
      </c>
      <c r="G392" t="n">
        <v>15.32</v>
      </c>
      <c r="H392" t="n">
        <v>0.21</v>
      </c>
      <c r="I392" t="n">
        <v>76</v>
      </c>
      <c r="J392" t="n">
        <v>187.59</v>
      </c>
      <c r="K392" t="n">
        <v>53.44</v>
      </c>
      <c r="L392" t="n">
        <v>2.25</v>
      </c>
      <c r="M392" t="n">
        <v>74</v>
      </c>
      <c r="N392" t="n">
        <v>36.9</v>
      </c>
      <c r="O392" t="n">
        <v>23369.68</v>
      </c>
      <c r="P392" t="n">
        <v>233.62</v>
      </c>
      <c r="Q392" t="n">
        <v>2924.61</v>
      </c>
      <c r="R392" t="n">
        <v>129.76</v>
      </c>
      <c r="S392" t="n">
        <v>60.56</v>
      </c>
      <c r="T392" t="n">
        <v>34507.03</v>
      </c>
      <c r="U392" t="n">
        <v>0.47</v>
      </c>
      <c r="V392" t="n">
        <v>0.89</v>
      </c>
      <c r="W392" t="n">
        <v>0.29</v>
      </c>
      <c r="X392" t="n">
        <v>2.13</v>
      </c>
      <c r="Y392" t="n">
        <v>1</v>
      </c>
      <c r="Z392" t="n">
        <v>10</v>
      </c>
    </row>
    <row r="393">
      <c r="A393" t="n">
        <v>6</v>
      </c>
      <c r="B393" t="n">
        <v>95</v>
      </c>
      <c r="C393" t="inlineStr">
        <is>
          <t xml:space="preserve">CONCLUIDO	</t>
        </is>
      </c>
      <c r="D393" t="n">
        <v>4.1612</v>
      </c>
      <c r="E393" t="n">
        <v>24.03</v>
      </c>
      <c r="F393" t="n">
        <v>19.11</v>
      </c>
      <c r="G393" t="n">
        <v>17.37</v>
      </c>
      <c r="H393" t="n">
        <v>0.24</v>
      </c>
      <c r="I393" t="n">
        <v>66</v>
      </c>
      <c r="J393" t="n">
        <v>187.97</v>
      </c>
      <c r="K393" t="n">
        <v>53.44</v>
      </c>
      <c r="L393" t="n">
        <v>2.5</v>
      </c>
      <c r="M393" t="n">
        <v>64</v>
      </c>
      <c r="N393" t="n">
        <v>37.03</v>
      </c>
      <c r="O393" t="n">
        <v>23416.52</v>
      </c>
      <c r="P393" t="n">
        <v>225.82</v>
      </c>
      <c r="Q393" t="n">
        <v>2924.63</v>
      </c>
      <c r="R393" t="n">
        <v>120.06</v>
      </c>
      <c r="S393" t="n">
        <v>60.56</v>
      </c>
      <c r="T393" t="n">
        <v>29704.48</v>
      </c>
      <c r="U393" t="n">
        <v>0.5</v>
      </c>
      <c r="V393" t="n">
        <v>0.9</v>
      </c>
      <c r="W393" t="n">
        <v>0.27</v>
      </c>
      <c r="X393" t="n">
        <v>1.83</v>
      </c>
      <c r="Y393" t="n">
        <v>1</v>
      </c>
      <c r="Z393" t="n">
        <v>10</v>
      </c>
    </row>
    <row r="394">
      <c r="A394" t="n">
        <v>7</v>
      </c>
      <c r="B394" t="n">
        <v>95</v>
      </c>
      <c r="C394" t="inlineStr">
        <is>
          <t xml:space="preserve">CONCLUIDO	</t>
        </is>
      </c>
      <c r="D394" t="n">
        <v>4.2633</v>
      </c>
      <c r="E394" t="n">
        <v>23.46</v>
      </c>
      <c r="F394" t="n">
        <v>18.83</v>
      </c>
      <c r="G394" t="n">
        <v>19.48</v>
      </c>
      <c r="H394" t="n">
        <v>0.26</v>
      </c>
      <c r="I394" t="n">
        <v>58</v>
      </c>
      <c r="J394" t="n">
        <v>188.35</v>
      </c>
      <c r="K394" t="n">
        <v>53.44</v>
      </c>
      <c r="L394" t="n">
        <v>2.75</v>
      </c>
      <c r="M394" t="n">
        <v>56</v>
      </c>
      <c r="N394" t="n">
        <v>37.16</v>
      </c>
      <c r="O394" t="n">
        <v>23463.4</v>
      </c>
      <c r="P394" t="n">
        <v>217.86</v>
      </c>
      <c r="Q394" t="n">
        <v>2924.48</v>
      </c>
      <c r="R394" t="n">
        <v>110.93</v>
      </c>
      <c r="S394" t="n">
        <v>60.56</v>
      </c>
      <c r="T394" t="n">
        <v>25180.33</v>
      </c>
      <c r="U394" t="n">
        <v>0.55</v>
      </c>
      <c r="V394" t="n">
        <v>0.91</v>
      </c>
      <c r="W394" t="n">
        <v>0.26</v>
      </c>
      <c r="X394" t="n">
        <v>1.55</v>
      </c>
      <c r="Y394" t="n">
        <v>1</v>
      </c>
      <c r="Z394" t="n">
        <v>10</v>
      </c>
    </row>
    <row r="395">
      <c r="A395" t="n">
        <v>8</v>
      </c>
      <c r="B395" t="n">
        <v>95</v>
      </c>
      <c r="C395" t="inlineStr">
        <is>
          <t xml:space="preserve">CONCLUIDO	</t>
        </is>
      </c>
      <c r="D395" t="n">
        <v>4.3433</v>
      </c>
      <c r="E395" t="n">
        <v>23.02</v>
      </c>
      <c r="F395" t="n">
        <v>18.62</v>
      </c>
      <c r="G395" t="n">
        <v>21.48</v>
      </c>
      <c r="H395" t="n">
        <v>0.28</v>
      </c>
      <c r="I395" t="n">
        <v>52</v>
      </c>
      <c r="J395" t="n">
        <v>188.73</v>
      </c>
      <c r="K395" t="n">
        <v>53.44</v>
      </c>
      <c r="L395" t="n">
        <v>3</v>
      </c>
      <c r="M395" t="n">
        <v>50</v>
      </c>
      <c r="N395" t="n">
        <v>37.29</v>
      </c>
      <c r="O395" t="n">
        <v>23510.33</v>
      </c>
      <c r="P395" t="n">
        <v>210.71</v>
      </c>
      <c r="Q395" t="n">
        <v>2924.48</v>
      </c>
      <c r="R395" t="n">
        <v>104.81</v>
      </c>
      <c r="S395" t="n">
        <v>60.56</v>
      </c>
      <c r="T395" t="n">
        <v>22152.17</v>
      </c>
      <c r="U395" t="n">
        <v>0.58</v>
      </c>
      <c r="V395" t="n">
        <v>0.92</v>
      </c>
      <c r="W395" t="n">
        <v>0.22</v>
      </c>
      <c r="X395" t="n">
        <v>1.34</v>
      </c>
      <c r="Y395" t="n">
        <v>1</v>
      </c>
      <c r="Z395" t="n">
        <v>10</v>
      </c>
    </row>
    <row r="396">
      <c r="A396" t="n">
        <v>9</v>
      </c>
      <c r="B396" t="n">
        <v>95</v>
      </c>
      <c r="C396" t="inlineStr">
        <is>
          <t xml:space="preserve">CONCLUIDO	</t>
        </is>
      </c>
      <c r="D396" t="n">
        <v>4.3673</v>
      </c>
      <c r="E396" t="n">
        <v>22.9</v>
      </c>
      <c r="F396" t="n">
        <v>18.68</v>
      </c>
      <c r="G396" t="n">
        <v>23.85</v>
      </c>
      <c r="H396" t="n">
        <v>0.3</v>
      </c>
      <c r="I396" t="n">
        <v>47</v>
      </c>
      <c r="J396" t="n">
        <v>189.11</v>
      </c>
      <c r="K396" t="n">
        <v>53.44</v>
      </c>
      <c r="L396" t="n">
        <v>3.25</v>
      </c>
      <c r="M396" t="n">
        <v>45</v>
      </c>
      <c r="N396" t="n">
        <v>37.42</v>
      </c>
      <c r="O396" t="n">
        <v>23557.3</v>
      </c>
      <c r="P396" t="n">
        <v>207.75</v>
      </c>
      <c r="Q396" t="n">
        <v>2924.58</v>
      </c>
      <c r="R396" t="n">
        <v>106.54</v>
      </c>
      <c r="S396" t="n">
        <v>60.56</v>
      </c>
      <c r="T396" t="n">
        <v>23040.36</v>
      </c>
      <c r="U396" t="n">
        <v>0.57</v>
      </c>
      <c r="V396" t="n">
        <v>0.92</v>
      </c>
      <c r="W396" t="n">
        <v>0.24</v>
      </c>
      <c r="X396" t="n">
        <v>1.4</v>
      </c>
      <c r="Y396" t="n">
        <v>1</v>
      </c>
      <c r="Z396" t="n">
        <v>10</v>
      </c>
    </row>
    <row r="397">
      <c r="A397" t="n">
        <v>10</v>
      </c>
      <c r="B397" t="n">
        <v>95</v>
      </c>
      <c r="C397" t="inlineStr">
        <is>
          <t xml:space="preserve">CONCLUIDO	</t>
        </is>
      </c>
      <c r="D397" t="n">
        <v>4.4411</v>
      </c>
      <c r="E397" t="n">
        <v>22.52</v>
      </c>
      <c r="F397" t="n">
        <v>18.48</v>
      </c>
      <c r="G397" t="n">
        <v>26.41</v>
      </c>
      <c r="H397" t="n">
        <v>0.33</v>
      </c>
      <c r="I397" t="n">
        <v>42</v>
      </c>
      <c r="J397" t="n">
        <v>189.49</v>
      </c>
      <c r="K397" t="n">
        <v>53.44</v>
      </c>
      <c r="L397" t="n">
        <v>3.5</v>
      </c>
      <c r="M397" t="n">
        <v>40</v>
      </c>
      <c r="N397" t="n">
        <v>37.55</v>
      </c>
      <c r="O397" t="n">
        <v>23604.32</v>
      </c>
      <c r="P397" t="n">
        <v>200.21</v>
      </c>
      <c r="Q397" t="n">
        <v>2924.64</v>
      </c>
      <c r="R397" t="n">
        <v>100</v>
      </c>
      <c r="S397" t="n">
        <v>60.56</v>
      </c>
      <c r="T397" t="n">
        <v>19792.6</v>
      </c>
      <c r="U397" t="n">
        <v>0.61</v>
      </c>
      <c r="V397" t="n">
        <v>0.93</v>
      </c>
      <c r="W397" t="n">
        <v>0.23</v>
      </c>
      <c r="X397" t="n">
        <v>1.21</v>
      </c>
      <c r="Y397" t="n">
        <v>1</v>
      </c>
      <c r="Z397" t="n">
        <v>10</v>
      </c>
    </row>
    <row r="398">
      <c r="A398" t="n">
        <v>11</v>
      </c>
      <c r="B398" t="n">
        <v>95</v>
      </c>
      <c r="C398" t="inlineStr">
        <is>
          <t xml:space="preserve">CONCLUIDO	</t>
        </is>
      </c>
      <c r="D398" t="n">
        <v>4.4981</v>
      </c>
      <c r="E398" t="n">
        <v>22.23</v>
      </c>
      <c r="F398" t="n">
        <v>18.35</v>
      </c>
      <c r="G398" t="n">
        <v>28.97</v>
      </c>
      <c r="H398" t="n">
        <v>0.35</v>
      </c>
      <c r="I398" t="n">
        <v>38</v>
      </c>
      <c r="J398" t="n">
        <v>189.87</v>
      </c>
      <c r="K398" t="n">
        <v>53.44</v>
      </c>
      <c r="L398" t="n">
        <v>3.75</v>
      </c>
      <c r="M398" t="n">
        <v>36</v>
      </c>
      <c r="N398" t="n">
        <v>37.69</v>
      </c>
      <c r="O398" t="n">
        <v>23651.38</v>
      </c>
      <c r="P398" t="n">
        <v>193.2</v>
      </c>
      <c r="Q398" t="n">
        <v>2924.74</v>
      </c>
      <c r="R398" t="n">
        <v>95.43000000000001</v>
      </c>
      <c r="S398" t="n">
        <v>60.56</v>
      </c>
      <c r="T398" t="n">
        <v>17528.67</v>
      </c>
      <c r="U398" t="n">
        <v>0.63</v>
      </c>
      <c r="V398" t="n">
        <v>0.9399999999999999</v>
      </c>
      <c r="W398" t="n">
        <v>0.23</v>
      </c>
      <c r="X398" t="n">
        <v>1.07</v>
      </c>
      <c r="Y398" t="n">
        <v>1</v>
      </c>
      <c r="Z398" t="n">
        <v>10</v>
      </c>
    </row>
    <row r="399">
      <c r="A399" t="n">
        <v>12</v>
      </c>
      <c r="B399" t="n">
        <v>95</v>
      </c>
      <c r="C399" t="inlineStr">
        <is>
          <t xml:space="preserve">CONCLUIDO	</t>
        </is>
      </c>
      <c r="D399" t="n">
        <v>4.5434</v>
      </c>
      <c r="E399" t="n">
        <v>22.01</v>
      </c>
      <c r="F399" t="n">
        <v>18.24</v>
      </c>
      <c r="G399" t="n">
        <v>31.27</v>
      </c>
      <c r="H399" t="n">
        <v>0.37</v>
      </c>
      <c r="I399" t="n">
        <v>35</v>
      </c>
      <c r="J399" t="n">
        <v>190.25</v>
      </c>
      <c r="K399" t="n">
        <v>53.44</v>
      </c>
      <c r="L399" t="n">
        <v>4</v>
      </c>
      <c r="M399" t="n">
        <v>30</v>
      </c>
      <c r="N399" t="n">
        <v>37.82</v>
      </c>
      <c r="O399" t="n">
        <v>23698.48</v>
      </c>
      <c r="P399" t="n">
        <v>187.33</v>
      </c>
      <c r="Q399" t="n">
        <v>2924.49</v>
      </c>
      <c r="R399" t="n">
        <v>91.7</v>
      </c>
      <c r="S399" t="n">
        <v>60.56</v>
      </c>
      <c r="T399" t="n">
        <v>15680.51</v>
      </c>
      <c r="U399" t="n">
        <v>0.66</v>
      </c>
      <c r="V399" t="n">
        <v>0.9399999999999999</v>
      </c>
      <c r="W399" t="n">
        <v>0.23</v>
      </c>
      <c r="X399" t="n">
        <v>0.96</v>
      </c>
      <c r="Y399" t="n">
        <v>1</v>
      </c>
      <c r="Z399" t="n">
        <v>10</v>
      </c>
    </row>
    <row r="400">
      <c r="A400" t="n">
        <v>13</v>
      </c>
      <c r="B400" t="n">
        <v>95</v>
      </c>
      <c r="C400" t="inlineStr">
        <is>
          <t xml:space="preserve">CONCLUIDO	</t>
        </is>
      </c>
      <c r="D400" t="n">
        <v>4.5632</v>
      </c>
      <c r="E400" t="n">
        <v>21.91</v>
      </c>
      <c r="F400" t="n">
        <v>18.22</v>
      </c>
      <c r="G400" t="n">
        <v>33.12</v>
      </c>
      <c r="H400" t="n">
        <v>0.4</v>
      </c>
      <c r="I400" t="n">
        <v>33</v>
      </c>
      <c r="J400" t="n">
        <v>190.63</v>
      </c>
      <c r="K400" t="n">
        <v>53.44</v>
      </c>
      <c r="L400" t="n">
        <v>4.25</v>
      </c>
      <c r="M400" t="n">
        <v>10</v>
      </c>
      <c r="N400" t="n">
        <v>37.95</v>
      </c>
      <c r="O400" t="n">
        <v>23745.63</v>
      </c>
      <c r="P400" t="n">
        <v>183.5</v>
      </c>
      <c r="Q400" t="n">
        <v>2924.47</v>
      </c>
      <c r="R400" t="n">
        <v>90.43000000000001</v>
      </c>
      <c r="S400" t="n">
        <v>60.56</v>
      </c>
      <c r="T400" t="n">
        <v>15054.56</v>
      </c>
      <c r="U400" t="n">
        <v>0.67</v>
      </c>
      <c r="V400" t="n">
        <v>0.9399999999999999</v>
      </c>
      <c r="W400" t="n">
        <v>0.24</v>
      </c>
      <c r="X400" t="n">
        <v>0.9399999999999999</v>
      </c>
      <c r="Y400" t="n">
        <v>1</v>
      </c>
      <c r="Z400" t="n">
        <v>10</v>
      </c>
    </row>
    <row r="401">
      <c r="A401" t="n">
        <v>14</v>
      </c>
      <c r="B401" t="n">
        <v>95</v>
      </c>
      <c r="C401" t="inlineStr">
        <is>
          <t xml:space="preserve">CONCLUIDO	</t>
        </is>
      </c>
      <c r="D401" t="n">
        <v>4.579</v>
      </c>
      <c r="E401" t="n">
        <v>21.84</v>
      </c>
      <c r="F401" t="n">
        <v>18.18</v>
      </c>
      <c r="G401" t="n">
        <v>34.09</v>
      </c>
      <c r="H401" t="n">
        <v>0.42</v>
      </c>
      <c r="I401" t="n">
        <v>32</v>
      </c>
      <c r="J401" t="n">
        <v>191.02</v>
      </c>
      <c r="K401" t="n">
        <v>53.44</v>
      </c>
      <c r="L401" t="n">
        <v>4.5</v>
      </c>
      <c r="M401" t="n">
        <v>4</v>
      </c>
      <c r="N401" t="n">
        <v>38.08</v>
      </c>
      <c r="O401" t="n">
        <v>23792.83</v>
      </c>
      <c r="P401" t="n">
        <v>182.2</v>
      </c>
      <c r="Q401" t="n">
        <v>2924.36</v>
      </c>
      <c r="R401" t="n">
        <v>88.73999999999999</v>
      </c>
      <c r="S401" t="n">
        <v>60.56</v>
      </c>
      <c r="T401" t="n">
        <v>14216.37</v>
      </c>
      <c r="U401" t="n">
        <v>0.68</v>
      </c>
      <c r="V401" t="n">
        <v>0.95</v>
      </c>
      <c r="W401" t="n">
        <v>0.25</v>
      </c>
      <c r="X401" t="n">
        <v>0.9</v>
      </c>
      <c r="Y401" t="n">
        <v>1</v>
      </c>
      <c r="Z401" t="n">
        <v>10</v>
      </c>
    </row>
    <row r="402">
      <c r="A402" t="n">
        <v>15</v>
      </c>
      <c r="B402" t="n">
        <v>95</v>
      </c>
      <c r="C402" t="inlineStr">
        <is>
          <t xml:space="preserve">CONCLUIDO	</t>
        </is>
      </c>
      <c r="D402" t="n">
        <v>4.5783</v>
      </c>
      <c r="E402" t="n">
        <v>21.84</v>
      </c>
      <c r="F402" t="n">
        <v>18.18</v>
      </c>
      <c r="G402" t="n">
        <v>34.09</v>
      </c>
      <c r="H402" t="n">
        <v>0.44</v>
      </c>
      <c r="I402" t="n">
        <v>32</v>
      </c>
      <c r="J402" t="n">
        <v>191.4</v>
      </c>
      <c r="K402" t="n">
        <v>53.44</v>
      </c>
      <c r="L402" t="n">
        <v>4.75</v>
      </c>
      <c r="M402" t="n">
        <v>0</v>
      </c>
      <c r="N402" t="n">
        <v>38.22</v>
      </c>
      <c r="O402" t="n">
        <v>23840.07</v>
      </c>
      <c r="P402" t="n">
        <v>182.6</v>
      </c>
      <c r="Q402" t="n">
        <v>2924.35</v>
      </c>
      <c r="R402" t="n">
        <v>88.73</v>
      </c>
      <c r="S402" t="n">
        <v>60.56</v>
      </c>
      <c r="T402" t="n">
        <v>14209.47</v>
      </c>
      <c r="U402" t="n">
        <v>0.68</v>
      </c>
      <c r="V402" t="n">
        <v>0.95</v>
      </c>
      <c r="W402" t="n">
        <v>0.26</v>
      </c>
      <c r="X402" t="n">
        <v>0.91</v>
      </c>
      <c r="Y402" t="n">
        <v>1</v>
      </c>
      <c r="Z402" t="n">
        <v>10</v>
      </c>
    </row>
    <row r="403">
      <c r="A403" t="n">
        <v>0</v>
      </c>
      <c r="B403" t="n">
        <v>55</v>
      </c>
      <c r="C403" t="inlineStr">
        <is>
          <t xml:space="preserve">CONCLUIDO	</t>
        </is>
      </c>
      <c r="D403" t="n">
        <v>3.7377</v>
      </c>
      <c r="E403" t="n">
        <v>26.75</v>
      </c>
      <c r="F403" t="n">
        <v>21.33</v>
      </c>
      <c r="G403" t="n">
        <v>9.140000000000001</v>
      </c>
      <c r="H403" t="n">
        <v>0.15</v>
      </c>
      <c r="I403" t="n">
        <v>140</v>
      </c>
      <c r="J403" t="n">
        <v>116.05</v>
      </c>
      <c r="K403" t="n">
        <v>43.4</v>
      </c>
      <c r="L403" t="n">
        <v>1</v>
      </c>
      <c r="M403" t="n">
        <v>138</v>
      </c>
      <c r="N403" t="n">
        <v>16.65</v>
      </c>
      <c r="O403" t="n">
        <v>14546.17</v>
      </c>
      <c r="P403" t="n">
        <v>192.58</v>
      </c>
      <c r="Q403" t="n">
        <v>2924.94</v>
      </c>
      <c r="R403" t="n">
        <v>192.62</v>
      </c>
      <c r="S403" t="n">
        <v>60.56</v>
      </c>
      <c r="T403" t="n">
        <v>65614.13</v>
      </c>
      <c r="U403" t="n">
        <v>0.31</v>
      </c>
      <c r="V403" t="n">
        <v>0.8100000000000001</v>
      </c>
      <c r="W403" t="n">
        <v>0.39</v>
      </c>
      <c r="X403" t="n">
        <v>4.05</v>
      </c>
      <c r="Y403" t="n">
        <v>1</v>
      </c>
      <c r="Z403" t="n">
        <v>10</v>
      </c>
    </row>
    <row r="404">
      <c r="A404" t="n">
        <v>1</v>
      </c>
      <c r="B404" t="n">
        <v>55</v>
      </c>
      <c r="C404" t="inlineStr">
        <is>
          <t xml:space="preserve">CONCLUIDO	</t>
        </is>
      </c>
      <c r="D404" t="n">
        <v>4.0478</v>
      </c>
      <c r="E404" t="n">
        <v>24.7</v>
      </c>
      <c r="F404" t="n">
        <v>20.18</v>
      </c>
      <c r="G404" t="n">
        <v>11.87</v>
      </c>
      <c r="H404" t="n">
        <v>0.19</v>
      </c>
      <c r="I404" t="n">
        <v>102</v>
      </c>
      <c r="J404" t="n">
        <v>116.37</v>
      </c>
      <c r="K404" t="n">
        <v>43.4</v>
      </c>
      <c r="L404" t="n">
        <v>1.25</v>
      </c>
      <c r="M404" t="n">
        <v>100</v>
      </c>
      <c r="N404" t="n">
        <v>16.72</v>
      </c>
      <c r="O404" t="n">
        <v>14585.96</v>
      </c>
      <c r="P404" t="n">
        <v>175.13</v>
      </c>
      <c r="Q404" t="n">
        <v>2924.92</v>
      </c>
      <c r="R404" t="n">
        <v>155.29</v>
      </c>
      <c r="S404" t="n">
        <v>60.56</v>
      </c>
      <c r="T404" t="n">
        <v>47138.52</v>
      </c>
      <c r="U404" t="n">
        <v>0.39</v>
      </c>
      <c r="V404" t="n">
        <v>0.85</v>
      </c>
      <c r="W404" t="n">
        <v>0.33</v>
      </c>
      <c r="X404" t="n">
        <v>2.9</v>
      </c>
      <c r="Y404" t="n">
        <v>1</v>
      </c>
      <c r="Z404" t="n">
        <v>10</v>
      </c>
    </row>
    <row r="405">
      <c r="A405" t="n">
        <v>2</v>
      </c>
      <c r="B405" t="n">
        <v>55</v>
      </c>
      <c r="C405" t="inlineStr">
        <is>
          <t xml:space="preserve">CONCLUIDO	</t>
        </is>
      </c>
      <c r="D405" t="n">
        <v>4.2725</v>
      </c>
      <c r="E405" t="n">
        <v>23.41</v>
      </c>
      <c r="F405" t="n">
        <v>19.46</v>
      </c>
      <c r="G405" t="n">
        <v>14.97</v>
      </c>
      <c r="H405" t="n">
        <v>0.23</v>
      </c>
      <c r="I405" t="n">
        <v>78</v>
      </c>
      <c r="J405" t="n">
        <v>116.69</v>
      </c>
      <c r="K405" t="n">
        <v>43.4</v>
      </c>
      <c r="L405" t="n">
        <v>1.5</v>
      </c>
      <c r="M405" t="n">
        <v>76</v>
      </c>
      <c r="N405" t="n">
        <v>16.79</v>
      </c>
      <c r="O405" t="n">
        <v>14625.77</v>
      </c>
      <c r="P405" t="n">
        <v>160.93</v>
      </c>
      <c r="Q405" t="n">
        <v>2924.86</v>
      </c>
      <c r="R405" t="n">
        <v>131.61</v>
      </c>
      <c r="S405" t="n">
        <v>60.56</v>
      </c>
      <c r="T405" t="n">
        <v>35418.58</v>
      </c>
      <c r="U405" t="n">
        <v>0.46</v>
      </c>
      <c r="V405" t="n">
        <v>0.88</v>
      </c>
      <c r="W405" t="n">
        <v>0.29</v>
      </c>
      <c r="X405" t="n">
        <v>2.18</v>
      </c>
      <c r="Y405" t="n">
        <v>1</v>
      </c>
      <c r="Z405" t="n">
        <v>10</v>
      </c>
    </row>
    <row r="406">
      <c r="A406" t="n">
        <v>3</v>
      </c>
      <c r="B406" t="n">
        <v>55</v>
      </c>
      <c r="C406" t="inlineStr">
        <is>
          <t xml:space="preserve">CONCLUIDO	</t>
        </is>
      </c>
      <c r="D406" t="n">
        <v>4.4373</v>
      </c>
      <c r="E406" t="n">
        <v>22.54</v>
      </c>
      <c r="F406" t="n">
        <v>18.97</v>
      </c>
      <c r="G406" t="n">
        <v>18.36</v>
      </c>
      <c r="H406" t="n">
        <v>0.26</v>
      </c>
      <c r="I406" t="n">
        <v>62</v>
      </c>
      <c r="J406" t="n">
        <v>117.01</v>
      </c>
      <c r="K406" t="n">
        <v>43.4</v>
      </c>
      <c r="L406" t="n">
        <v>1.75</v>
      </c>
      <c r="M406" t="n">
        <v>56</v>
      </c>
      <c r="N406" t="n">
        <v>16.86</v>
      </c>
      <c r="O406" t="n">
        <v>14665.62</v>
      </c>
      <c r="P406" t="n">
        <v>148.33</v>
      </c>
      <c r="Q406" t="n">
        <v>2924.51</v>
      </c>
      <c r="R406" t="n">
        <v>115.47</v>
      </c>
      <c r="S406" t="n">
        <v>60.56</v>
      </c>
      <c r="T406" t="n">
        <v>27430.61</v>
      </c>
      <c r="U406" t="n">
        <v>0.52</v>
      </c>
      <c r="V406" t="n">
        <v>0.91</v>
      </c>
      <c r="W406" t="n">
        <v>0.27</v>
      </c>
      <c r="X406" t="n">
        <v>1.69</v>
      </c>
      <c r="Y406" t="n">
        <v>1</v>
      </c>
      <c r="Z406" t="n">
        <v>10</v>
      </c>
    </row>
    <row r="407">
      <c r="A407" t="n">
        <v>4</v>
      </c>
      <c r="B407" t="n">
        <v>55</v>
      </c>
      <c r="C407" t="inlineStr">
        <is>
          <t xml:space="preserve">CONCLUIDO	</t>
        </is>
      </c>
      <c r="D407" t="n">
        <v>4.4959</v>
      </c>
      <c r="E407" t="n">
        <v>22.24</v>
      </c>
      <c r="F407" t="n">
        <v>18.84</v>
      </c>
      <c r="G407" t="n">
        <v>20.56</v>
      </c>
      <c r="H407" t="n">
        <v>0.3</v>
      </c>
      <c r="I407" t="n">
        <v>55</v>
      </c>
      <c r="J407" t="n">
        <v>117.34</v>
      </c>
      <c r="K407" t="n">
        <v>43.4</v>
      </c>
      <c r="L407" t="n">
        <v>2</v>
      </c>
      <c r="M407" t="n">
        <v>12</v>
      </c>
      <c r="N407" t="n">
        <v>16.94</v>
      </c>
      <c r="O407" t="n">
        <v>14705.49</v>
      </c>
      <c r="P407" t="n">
        <v>142.91</v>
      </c>
      <c r="Q407" t="n">
        <v>2924.67</v>
      </c>
      <c r="R407" t="n">
        <v>109.78</v>
      </c>
      <c r="S407" t="n">
        <v>60.56</v>
      </c>
      <c r="T407" t="n">
        <v>24618.63</v>
      </c>
      <c r="U407" t="n">
        <v>0.55</v>
      </c>
      <c r="V407" t="n">
        <v>0.91</v>
      </c>
      <c r="W407" t="n">
        <v>0.31</v>
      </c>
      <c r="X407" t="n">
        <v>1.57</v>
      </c>
      <c r="Y407" t="n">
        <v>1</v>
      </c>
      <c r="Z407" t="n">
        <v>10</v>
      </c>
    </row>
    <row r="408">
      <c r="A408" t="n">
        <v>5</v>
      </c>
      <c r="B408" t="n">
        <v>55</v>
      </c>
      <c r="C408" t="inlineStr">
        <is>
          <t xml:space="preserve">CONCLUIDO	</t>
        </is>
      </c>
      <c r="D408" t="n">
        <v>4.4876</v>
      </c>
      <c r="E408" t="n">
        <v>22.28</v>
      </c>
      <c r="F408" t="n">
        <v>18.89</v>
      </c>
      <c r="G408" t="n">
        <v>20.6</v>
      </c>
      <c r="H408" t="n">
        <v>0.34</v>
      </c>
      <c r="I408" t="n">
        <v>55</v>
      </c>
      <c r="J408" t="n">
        <v>117.66</v>
      </c>
      <c r="K408" t="n">
        <v>43.4</v>
      </c>
      <c r="L408" t="n">
        <v>2.25</v>
      </c>
      <c r="M408" t="n">
        <v>0</v>
      </c>
      <c r="N408" t="n">
        <v>17.01</v>
      </c>
      <c r="O408" t="n">
        <v>14745.39</v>
      </c>
      <c r="P408" t="n">
        <v>143.02</v>
      </c>
      <c r="Q408" t="n">
        <v>2924.62</v>
      </c>
      <c r="R408" t="n">
        <v>110.49</v>
      </c>
      <c r="S408" t="n">
        <v>60.56</v>
      </c>
      <c r="T408" t="n">
        <v>24974.64</v>
      </c>
      <c r="U408" t="n">
        <v>0.55</v>
      </c>
      <c r="V408" t="n">
        <v>0.91</v>
      </c>
      <c r="W408" t="n">
        <v>0.33</v>
      </c>
      <c r="X408" t="n">
        <v>1.61</v>
      </c>
      <c r="Y408" t="n">
        <v>1</v>
      </c>
      <c r="Z40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INDEX(resultados!$A$2:$ZZ$408, 1, MATCH($B$1, resultados!$A$1:$ZZ$1, 0))</f>
        <v/>
      </c>
      <c r="B7">
        <f>INDEX(resultados!$A$2:$ZZ$408, 1, MATCH($B$2, resultados!$A$1:$ZZ$1, 0))</f>
        <v/>
      </c>
      <c r="C7">
        <f>INDEX(resultados!$A$2:$ZZ$408, 1, MATCH($B$3, resultados!$A$1:$ZZ$1, 0))</f>
        <v/>
      </c>
    </row>
    <row r="8">
      <c r="A8">
        <f>INDEX(resultados!$A$2:$ZZ$408, 2, MATCH($B$1, resultados!$A$1:$ZZ$1, 0))</f>
        <v/>
      </c>
      <c r="B8">
        <f>INDEX(resultados!$A$2:$ZZ$408, 2, MATCH($B$2, resultados!$A$1:$ZZ$1, 0))</f>
        <v/>
      </c>
      <c r="C8">
        <f>INDEX(resultados!$A$2:$ZZ$408, 2, MATCH($B$3, resultados!$A$1:$ZZ$1, 0))</f>
        <v/>
      </c>
    </row>
    <row r="9">
      <c r="A9">
        <f>INDEX(resultados!$A$2:$ZZ$408, 3, MATCH($B$1, resultados!$A$1:$ZZ$1, 0))</f>
        <v/>
      </c>
      <c r="B9">
        <f>INDEX(resultados!$A$2:$ZZ$408, 3, MATCH($B$2, resultados!$A$1:$ZZ$1, 0))</f>
        <v/>
      </c>
      <c r="C9">
        <f>INDEX(resultados!$A$2:$ZZ$408, 3, MATCH($B$3, resultados!$A$1:$ZZ$1, 0))</f>
        <v/>
      </c>
    </row>
    <row r="10">
      <c r="A10">
        <f>INDEX(resultados!$A$2:$ZZ$408, 4, MATCH($B$1, resultados!$A$1:$ZZ$1, 0))</f>
        <v/>
      </c>
      <c r="B10">
        <f>INDEX(resultados!$A$2:$ZZ$408, 4, MATCH($B$2, resultados!$A$1:$ZZ$1, 0))</f>
        <v/>
      </c>
      <c r="C10">
        <f>INDEX(resultados!$A$2:$ZZ$408, 4, MATCH($B$3, resultados!$A$1:$ZZ$1, 0))</f>
        <v/>
      </c>
    </row>
    <row r="11">
      <c r="A11">
        <f>INDEX(resultados!$A$2:$ZZ$408, 5, MATCH($B$1, resultados!$A$1:$ZZ$1, 0))</f>
        <v/>
      </c>
      <c r="B11">
        <f>INDEX(resultados!$A$2:$ZZ$408, 5, MATCH($B$2, resultados!$A$1:$ZZ$1, 0))</f>
        <v/>
      </c>
      <c r="C11">
        <f>INDEX(resultados!$A$2:$ZZ$408, 5, MATCH($B$3, resultados!$A$1:$ZZ$1, 0))</f>
        <v/>
      </c>
    </row>
    <row r="12">
      <c r="A12">
        <f>INDEX(resultados!$A$2:$ZZ$408, 6, MATCH($B$1, resultados!$A$1:$ZZ$1, 0))</f>
        <v/>
      </c>
      <c r="B12">
        <f>INDEX(resultados!$A$2:$ZZ$408, 6, MATCH($B$2, resultados!$A$1:$ZZ$1, 0))</f>
        <v/>
      </c>
      <c r="C12">
        <f>INDEX(resultados!$A$2:$ZZ$408, 6, MATCH($B$3, resultados!$A$1:$ZZ$1, 0))</f>
        <v/>
      </c>
    </row>
    <row r="13">
      <c r="A13">
        <f>INDEX(resultados!$A$2:$ZZ$408, 7, MATCH($B$1, resultados!$A$1:$ZZ$1, 0))</f>
        <v/>
      </c>
      <c r="B13">
        <f>INDEX(resultados!$A$2:$ZZ$408, 7, MATCH($B$2, resultados!$A$1:$ZZ$1, 0))</f>
        <v/>
      </c>
      <c r="C13">
        <f>INDEX(resultados!$A$2:$ZZ$408, 7, MATCH($B$3, resultados!$A$1:$ZZ$1, 0))</f>
        <v/>
      </c>
    </row>
    <row r="14">
      <c r="A14">
        <f>INDEX(resultados!$A$2:$ZZ$408, 8, MATCH($B$1, resultados!$A$1:$ZZ$1, 0))</f>
        <v/>
      </c>
      <c r="B14">
        <f>INDEX(resultados!$A$2:$ZZ$408, 8, MATCH($B$2, resultados!$A$1:$ZZ$1, 0))</f>
        <v/>
      </c>
      <c r="C14">
        <f>INDEX(resultados!$A$2:$ZZ$408, 8, MATCH($B$3, resultados!$A$1:$ZZ$1, 0))</f>
        <v/>
      </c>
    </row>
    <row r="15">
      <c r="A15">
        <f>INDEX(resultados!$A$2:$ZZ$408, 9, MATCH($B$1, resultados!$A$1:$ZZ$1, 0))</f>
        <v/>
      </c>
      <c r="B15">
        <f>INDEX(resultados!$A$2:$ZZ$408, 9, MATCH($B$2, resultados!$A$1:$ZZ$1, 0))</f>
        <v/>
      </c>
      <c r="C15">
        <f>INDEX(resultados!$A$2:$ZZ$408, 9, MATCH($B$3, resultados!$A$1:$ZZ$1, 0))</f>
        <v/>
      </c>
    </row>
    <row r="16">
      <c r="A16">
        <f>INDEX(resultados!$A$2:$ZZ$408, 10, MATCH($B$1, resultados!$A$1:$ZZ$1, 0))</f>
        <v/>
      </c>
      <c r="B16">
        <f>INDEX(resultados!$A$2:$ZZ$408, 10, MATCH($B$2, resultados!$A$1:$ZZ$1, 0))</f>
        <v/>
      </c>
      <c r="C16">
        <f>INDEX(resultados!$A$2:$ZZ$408, 10, MATCH($B$3, resultados!$A$1:$ZZ$1, 0))</f>
        <v/>
      </c>
    </row>
    <row r="17">
      <c r="A17">
        <f>INDEX(resultados!$A$2:$ZZ$408, 11, MATCH($B$1, resultados!$A$1:$ZZ$1, 0))</f>
        <v/>
      </c>
      <c r="B17">
        <f>INDEX(resultados!$A$2:$ZZ$408, 11, MATCH($B$2, resultados!$A$1:$ZZ$1, 0))</f>
        <v/>
      </c>
      <c r="C17">
        <f>INDEX(resultados!$A$2:$ZZ$408, 11, MATCH($B$3, resultados!$A$1:$ZZ$1, 0))</f>
        <v/>
      </c>
    </row>
    <row r="18">
      <c r="A18">
        <f>INDEX(resultados!$A$2:$ZZ$408, 12, MATCH($B$1, resultados!$A$1:$ZZ$1, 0))</f>
        <v/>
      </c>
      <c r="B18">
        <f>INDEX(resultados!$A$2:$ZZ$408, 12, MATCH($B$2, resultados!$A$1:$ZZ$1, 0))</f>
        <v/>
      </c>
      <c r="C18">
        <f>INDEX(resultados!$A$2:$ZZ$408, 12, MATCH($B$3, resultados!$A$1:$ZZ$1, 0))</f>
        <v/>
      </c>
    </row>
    <row r="19">
      <c r="A19">
        <f>INDEX(resultados!$A$2:$ZZ$408, 13, MATCH($B$1, resultados!$A$1:$ZZ$1, 0))</f>
        <v/>
      </c>
      <c r="B19">
        <f>INDEX(resultados!$A$2:$ZZ$408, 13, MATCH($B$2, resultados!$A$1:$ZZ$1, 0))</f>
        <v/>
      </c>
      <c r="C19">
        <f>INDEX(resultados!$A$2:$ZZ$408, 13, MATCH($B$3, resultados!$A$1:$ZZ$1, 0))</f>
        <v/>
      </c>
    </row>
    <row r="20">
      <c r="A20">
        <f>INDEX(resultados!$A$2:$ZZ$408, 14, MATCH($B$1, resultados!$A$1:$ZZ$1, 0))</f>
        <v/>
      </c>
      <c r="B20">
        <f>INDEX(resultados!$A$2:$ZZ$408, 14, MATCH($B$2, resultados!$A$1:$ZZ$1, 0))</f>
        <v/>
      </c>
      <c r="C20">
        <f>INDEX(resultados!$A$2:$ZZ$408, 14, MATCH($B$3, resultados!$A$1:$ZZ$1, 0))</f>
        <v/>
      </c>
    </row>
    <row r="21">
      <c r="A21">
        <f>INDEX(resultados!$A$2:$ZZ$408, 15, MATCH($B$1, resultados!$A$1:$ZZ$1, 0))</f>
        <v/>
      </c>
      <c r="B21">
        <f>INDEX(resultados!$A$2:$ZZ$408, 15, MATCH($B$2, resultados!$A$1:$ZZ$1, 0))</f>
        <v/>
      </c>
      <c r="C21">
        <f>INDEX(resultados!$A$2:$ZZ$408, 15, MATCH($B$3, resultados!$A$1:$ZZ$1, 0))</f>
        <v/>
      </c>
    </row>
    <row r="22">
      <c r="A22">
        <f>INDEX(resultados!$A$2:$ZZ$408, 16, MATCH($B$1, resultados!$A$1:$ZZ$1, 0))</f>
        <v/>
      </c>
      <c r="B22">
        <f>INDEX(resultados!$A$2:$ZZ$408, 16, MATCH($B$2, resultados!$A$1:$ZZ$1, 0))</f>
        <v/>
      </c>
      <c r="C22">
        <f>INDEX(resultados!$A$2:$ZZ$408, 16, MATCH($B$3, resultados!$A$1:$ZZ$1, 0))</f>
        <v/>
      </c>
    </row>
    <row r="23">
      <c r="A23">
        <f>INDEX(resultados!$A$2:$ZZ$408, 17, MATCH($B$1, resultados!$A$1:$ZZ$1, 0))</f>
        <v/>
      </c>
      <c r="B23">
        <f>INDEX(resultados!$A$2:$ZZ$408, 17, MATCH($B$2, resultados!$A$1:$ZZ$1, 0))</f>
        <v/>
      </c>
      <c r="C23">
        <f>INDEX(resultados!$A$2:$ZZ$408, 17, MATCH($B$3, resultados!$A$1:$ZZ$1, 0))</f>
        <v/>
      </c>
    </row>
    <row r="24">
      <c r="A24">
        <f>INDEX(resultados!$A$2:$ZZ$408, 18, MATCH($B$1, resultados!$A$1:$ZZ$1, 0))</f>
        <v/>
      </c>
      <c r="B24">
        <f>INDEX(resultados!$A$2:$ZZ$408, 18, MATCH($B$2, resultados!$A$1:$ZZ$1, 0))</f>
        <v/>
      </c>
      <c r="C24">
        <f>INDEX(resultados!$A$2:$ZZ$408, 18, MATCH($B$3, resultados!$A$1:$ZZ$1, 0))</f>
        <v/>
      </c>
    </row>
    <row r="25">
      <c r="A25">
        <f>INDEX(resultados!$A$2:$ZZ$408, 19, MATCH($B$1, resultados!$A$1:$ZZ$1, 0))</f>
        <v/>
      </c>
      <c r="B25">
        <f>INDEX(resultados!$A$2:$ZZ$408, 19, MATCH($B$2, resultados!$A$1:$ZZ$1, 0))</f>
        <v/>
      </c>
      <c r="C25">
        <f>INDEX(resultados!$A$2:$ZZ$408, 19, MATCH($B$3, resultados!$A$1:$ZZ$1, 0))</f>
        <v/>
      </c>
    </row>
    <row r="26">
      <c r="A26">
        <f>INDEX(resultados!$A$2:$ZZ$408, 20, MATCH($B$1, resultados!$A$1:$ZZ$1, 0))</f>
        <v/>
      </c>
      <c r="B26">
        <f>INDEX(resultados!$A$2:$ZZ$408, 20, MATCH($B$2, resultados!$A$1:$ZZ$1, 0))</f>
        <v/>
      </c>
      <c r="C26">
        <f>INDEX(resultados!$A$2:$ZZ$408, 20, MATCH($B$3, resultados!$A$1:$ZZ$1, 0))</f>
        <v/>
      </c>
    </row>
    <row r="27">
      <c r="A27">
        <f>INDEX(resultados!$A$2:$ZZ$408, 21, MATCH($B$1, resultados!$A$1:$ZZ$1, 0))</f>
        <v/>
      </c>
      <c r="B27">
        <f>INDEX(resultados!$A$2:$ZZ$408, 21, MATCH($B$2, resultados!$A$1:$ZZ$1, 0))</f>
        <v/>
      </c>
      <c r="C27">
        <f>INDEX(resultados!$A$2:$ZZ$408, 21, MATCH($B$3, resultados!$A$1:$ZZ$1, 0))</f>
        <v/>
      </c>
    </row>
    <row r="28">
      <c r="A28">
        <f>INDEX(resultados!$A$2:$ZZ$408, 22, MATCH($B$1, resultados!$A$1:$ZZ$1, 0))</f>
        <v/>
      </c>
      <c r="B28">
        <f>INDEX(resultados!$A$2:$ZZ$408, 22, MATCH($B$2, resultados!$A$1:$ZZ$1, 0))</f>
        <v/>
      </c>
      <c r="C28">
        <f>INDEX(resultados!$A$2:$ZZ$408, 22, MATCH($B$3, resultados!$A$1:$ZZ$1, 0))</f>
        <v/>
      </c>
    </row>
    <row r="29">
      <c r="A29">
        <f>INDEX(resultados!$A$2:$ZZ$408, 23, MATCH($B$1, resultados!$A$1:$ZZ$1, 0))</f>
        <v/>
      </c>
      <c r="B29">
        <f>INDEX(resultados!$A$2:$ZZ$408, 23, MATCH($B$2, resultados!$A$1:$ZZ$1, 0))</f>
        <v/>
      </c>
      <c r="C29">
        <f>INDEX(resultados!$A$2:$ZZ$408, 23, MATCH($B$3, resultados!$A$1:$ZZ$1, 0))</f>
        <v/>
      </c>
    </row>
    <row r="30">
      <c r="A30">
        <f>INDEX(resultados!$A$2:$ZZ$408, 24, MATCH($B$1, resultados!$A$1:$ZZ$1, 0))</f>
        <v/>
      </c>
      <c r="B30">
        <f>INDEX(resultados!$A$2:$ZZ$408, 24, MATCH($B$2, resultados!$A$1:$ZZ$1, 0))</f>
        <v/>
      </c>
      <c r="C30">
        <f>INDEX(resultados!$A$2:$ZZ$408, 24, MATCH($B$3, resultados!$A$1:$ZZ$1, 0))</f>
        <v/>
      </c>
    </row>
    <row r="31">
      <c r="A31">
        <f>INDEX(resultados!$A$2:$ZZ$408, 25, MATCH($B$1, resultados!$A$1:$ZZ$1, 0))</f>
        <v/>
      </c>
      <c r="B31">
        <f>INDEX(resultados!$A$2:$ZZ$408, 25, MATCH($B$2, resultados!$A$1:$ZZ$1, 0))</f>
        <v/>
      </c>
      <c r="C31">
        <f>INDEX(resultados!$A$2:$ZZ$408, 25, MATCH($B$3, resultados!$A$1:$ZZ$1, 0))</f>
        <v/>
      </c>
    </row>
    <row r="32">
      <c r="A32">
        <f>INDEX(resultados!$A$2:$ZZ$408, 26, MATCH($B$1, resultados!$A$1:$ZZ$1, 0))</f>
        <v/>
      </c>
      <c r="B32">
        <f>INDEX(resultados!$A$2:$ZZ$408, 26, MATCH($B$2, resultados!$A$1:$ZZ$1, 0))</f>
        <v/>
      </c>
      <c r="C32">
        <f>INDEX(resultados!$A$2:$ZZ$408, 26, MATCH($B$3, resultados!$A$1:$ZZ$1, 0))</f>
        <v/>
      </c>
    </row>
    <row r="33">
      <c r="A33">
        <f>INDEX(resultados!$A$2:$ZZ$408, 27, MATCH($B$1, resultados!$A$1:$ZZ$1, 0))</f>
        <v/>
      </c>
      <c r="B33">
        <f>INDEX(resultados!$A$2:$ZZ$408, 27, MATCH($B$2, resultados!$A$1:$ZZ$1, 0))</f>
        <v/>
      </c>
      <c r="C33">
        <f>INDEX(resultados!$A$2:$ZZ$408, 27, MATCH($B$3, resultados!$A$1:$ZZ$1, 0))</f>
        <v/>
      </c>
    </row>
    <row r="34">
      <c r="A34">
        <f>INDEX(resultados!$A$2:$ZZ$408, 28, MATCH($B$1, resultados!$A$1:$ZZ$1, 0))</f>
        <v/>
      </c>
      <c r="B34">
        <f>INDEX(resultados!$A$2:$ZZ$408, 28, MATCH($B$2, resultados!$A$1:$ZZ$1, 0))</f>
        <v/>
      </c>
      <c r="C34">
        <f>INDEX(resultados!$A$2:$ZZ$408, 28, MATCH($B$3, resultados!$A$1:$ZZ$1, 0))</f>
        <v/>
      </c>
    </row>
    <row r="35">
      <c r="A35">
        <f>INDEX(resultados!$A$2:$ZZ$408, 29, MATCH($B$1, resultados!$A$1:$ZZ$1, 0))</f>
        <v/>
      </c>
      <c r="B35">
        <f>INDEX(resultados!$A$2:$ZZ$408, 29, MATCH($B$2, resultados!$A$1:$ZZ$1, 0))</f>
        <v/>
      </c>
      <c r="C35">
        <f>INDEX(resultados!$A$2:$ZZ$408, 29, MATCH($B$3, resultados!$A$1:$ZZ$1, 0))</f>
        <v/>
      </c>
    </row>
    <row r="36">
      <c r="A36">
        <f>INDEX(resultados!$A$2:$ZZ$408, 30, MATCH($B$1, resultados!$A$1:$ZZ$1, 0))</f>
        <v/>
      </c>
      <c r="B36">
        <f>INDEX(resultados!$A$2:$ZZ$408, 30, MATCH($B$2, resultados!$A$1:$ZZ$1, 0))</f>
        <v/>
      </c>
      <c r="C36">
        <f>INDEX(resultados!$A$2:$ZZ$408, 30, MATCH($B$3, resultados!$A$1:$ZZ$1, 0))</f>
        <v/>
      </c>
    </row>
    <row r="37">
      <c r="A37">
        <f>INDEX(resultados!$A$2:$ZZ$408, 31, MATCH($B$1, resultados!$A$1:$ZZ$1, 0))</f>
        <v/>
      </c>
      <c r="B37">
        <f>INDEX(resultados!$A$2:$ZZ$408, 31, MATCH($B$2, resultados!$A$1:$ZZ$1, 0))</f>
        <v/>
      </c>
      <c r="C37">
        <f>INDEX(resultados!$A$2:$ZZ$408, 31, MATCH($B$3, resultados!$A$1:$ZZ$1, 0))</f>
        <v/>
      </c>
    </row>
    <row r="38">
      <c r="A38">
        <f>INDEX(resultados!$A$2:$ZZ$408, 32, MATCH($B$1, resultados!$A$1:$ZZ$1, 0))</f>
        <v/>
      </c>
      <c r="B38">
        <f>INDEX(resultados!$A$2:$ZZ$408, 32, MATCH($B$2, resultados!$A$1:$ZZ$1, 0))</f>
        <v/>
      </c>
      <c r="C38">
        <f>INDEX(resultados!$A$2:$ZZ$408, 32, MATCH($B$3, resultados!$A$1:$ZZ$1, 0))</f>
        <v/>
      </c>
    </row>
    <row r="39">
      <c r="A39">
        <f>INDEX(resultados!$A$2:$ZZ$408, 33, MATCH($B$1, resultados!$A$1:$ZZ$1, 0))</f>
        <v/>
      </c>
      <c r="B39">
        <f>INDEX(resultados!$A$2:$ZZ$408, 33, MATCH($B$2, resultados!$A$1:$ZZ$1, 0))</f>
        <v/>
      </c>
      <c r="C39">
        <f>INDEX(resultados!$A$2:$ZZ$408, 33, MATCH($B$3, resultados!$A$1:$ZZ$1, 0))</f>
        <v/>
      </c>
    </row>
    <row r="40">
      <c r="A40">
        <f>INDEX(resultados!$A$2:$ZZ$408, 34, MATCH($B$1, resultados!$A$1:$ZZ$1, 0))</f>
        <v/>
      </c>
      <c r="B40">
        <f>INDEX(resultados!$A$2:$ZZ$408, 34, MATCH($B$2, resultados!$A$1:$ZZ$1, 0))</f>
        <v/>
      </c>
      <c r="C40">
        <f>INDEX(resultados!$A$2:$ZZ$408, 34, MATCH($B$3, resultados!$A$1:$ZZ$1, 0))</f>
        <v/>
      </c>
    </row>
    <row r="41">
      <c r="A41">
        <f>INDEX(resultados!$A$2:$ZZ$408, 35, MATCH($B$1, resultados!$A$1:$ZZ$1, 0))</f>
        <v/>
      </c>
      <c r="B41">
        <f>INDEX(resultados!$A$2:$ZZ$408, 35, MATCH($B$2, resultados!$A$1:$ZZ$1, 0))</f>
        <v/>
      </c>
      <c r="C41">
        <f>INDEX(resultados!$A$2:$ZZ$408, 35, MATCH($B$3, resultados!$A$1:$ZZ$1, 0))</f>
        <v/>
      </c>
    </row>
    <row r="42">
      <c r="A42">
        <f>INDEX(resultados!$A$2:$ZZ$408, 36, MATCH($B$1, resultados!$A$1:$ZZ$1, 0))</f>
        <v/>
      </c>
      <c r="B42">
        <f>INDEX(resultados!$A$2:$ZZ$408, 36, MATCH($B$2, resultados!$A$1:$ZZ$1, 0))</f>
        <v/>
      </c>
      <c r="C42">
        <f>INDEX(resultados!$A$2:$ZZ$408, 36, MATCH($B$3, resultados!$A$1:$ZZ$1, 0))</f>
        <v/>
      </c>
    </row>
    <row r="43">
      <c r="A43">
        <f>INDEX(resultados!$A$2:$ZZ$408, 37, MATCH($B$1, resultados!$A$1:$ZZ$1, 0))</f>
        <v/>
      </c>
      <c r="B43">
        <f>INDEX(resultados!$A$2:$ZZ$408, 37, MATCH($B$2, resultados!$A$1:$ZZ$1, 0))</f>
        <v/>
      </c>
      <c r="C43">
        <f>INDEX(resultados!$A$2:$ZZ$408, 37, MATCH($B$3, resultados!$A$1:$ZZ$1, 0))</f>
        <v/>
      </c>
    </row>
    <row r="44">
      <c r="A44">
        <f>INDEX(resultados!$A$2:$ZZ$408, 38, MATCH($B$1, resultados!$A$1:$ZZ$1, 0))</f>
        <v/>
      </c>
      <c r="B44">
        <f>INDEX(resultados!$A$2:$ZZ$408, 38, MATCH($B$2, resultados!$A$1:$ZZ$1, 0))</f>
        <v/>
      </c>
      <c r="C44">
        <f>INDEX(resultados!$A$2:$ZZ$408, 38, MATCH($B$3, resultados!$A$1:$ZZ$1, 0))</f>
        <v/>
      </c>
    </row>
    <row r="45">
      <c r="A45">
        <f>INDEX(resultados!$A$2:$ZZ$408, 39, MATCH($B$1, resultados!$A$1:$ZZ$1, 0))</f>
        <v/>
      </c>
      <c r="B45">
        <f>INDEX(resultados!$A$2:$ZZ$408, 39, MATCH($B$2, resultados!$A$1:$ZZ$1, 0))</f>
        <v/>
      </c>
      <c r="C45">
        <f>INDEX(resultados!$A$2:$ZZ$408, 39, MATCH($B$3, resultados!$A$1:$ZZ$1, 0))</f>
        <v/>
      </c>
    </row>
    <row r="46">
      <c r="A46">
        <f>INDEX(resultados!$A$2:$ZZ$408, 40, MATCH($B$1, resultados!$A$1:$ZZ$1, 0))</f>
        <v/>
      </c>
      <c r="B46">
        <f>INDEX(resultados!$A$2:$ZZ$408, 40, MATCH($B$2, resultados!$A$1:$ZZ$1, 0))</f>
        <v/>
      </c>
      <c r="C46">
        <f>INDEX(resultados!$A$2:$ZZ$408, 40, MATCH($B$3, resultados!$A$1:$ZZ$1, 0))</f>
        <v/>
      </c>
    </row>
    <row r="47">
      <c r="A47">
        <f>INDEX(resultados!$A$2:$ZZ$408, 41, MATCH($B$1, resultados!$A$1:$ZZ$1, 0))</f>
        <v/>
      </c>
      <c r="B47">
        <f>INDEX(resultados!$A$2:$ZZ$408, 41, MATCH($B$2, resultados!$A$1:$ZZ$1, 0))</f>
        <v/>
      </c>
      <c r="C47">
        <f>INDEX(resultados!$A$2:$ZZ$408, 41, MATCH($B$3, resultados!$A$1:$ZZ$1, 0))</f>
        <v/>
      </c>
    </row>
    <row r="48">
      <c r="A48">
        <f>INDEX(resultados!$A$2:$ZZ$408, 42, MATCH($B$1, resultados!$A$1:$ZZ$1, 0))</f>
        <v/>
      </c>
      <c r="B48">
        <f>INDEX(resultados!$A$2:$ZZ$408, 42, MATCH($B$2, resultados!$A$1:$ZZ$1, 0))</f>
        <v/>
      </c>
      <c r="C48">
        <f>INDEX(resultados!$A$2:$ZZ$408, 42, MATCH($B$3, resultados!$A$1:$ZZ$1, 0))</f>
        <v/>
      </c>
    </row>
    <row r="49">
      <c r="A49">
        <f>INDEX(resultados!$A$2:$ZZ$408, 43, MATCH($B$1, resultados!$A$1:$ZZ$1, 0))</f>
        <v/>
      </c>
      <c r="B49">
        <f>INDEX(resultados!$A$2:$ZZ$408, 43, MATCH($B$2, resultados!$A$1:$ZZ$1, 0))</f>
        <v/>
      </c>
      <c r="C49">
        <f>INDEX(resultados!$A$2:$ZZ$408, 43, MATCH($B$3, resultados!$A$1:$ZZ$1, 0))</f>
        <v/>
      </c>
    </row>
    <row r="50">
      <c r="A50">
        <f>INDEX(resultados!$A$2:$ZZ$408, 44, MATCH($B$1, resultados!$A$1:$ZZ$1, 0))</f>
        <v/>
      </c>
      <c r="B50">
        <f>INDEX(resultados!$A$2:$ZZ$408, 44, MATCH($B$2, resultados!$A$1:$ZZ$1, 0))</f>
        <v/>
      </c>
      <c r="C50">
        <f>INDEX(resultados!$A$2:$ZZ$408, 44, MATCH($B$3, resultados!$A$1:$ZZ$1, 0))</f>
        <v/>
      </c>
    </row>
    <row r="51">
      <c r="A51">
        <f>INDEX(resultados!$A$2:$ZZ$408, 45, MATCH($B$1, resultados!$A$1:$ZZ$1, 0))</f>
        <v/>
      </c>
      <c r="B51">
        <f>INDEX(resultados!$A$2:$ZZ$408, 45, MATCH($B$2, resultados!$A$1:$ZZ$1, 0))</f>
        <v/>
      </c>
      <c r="C51">
        <f>INDEX(resultados!$A$2:$ZZ$408, 45, MATCH($B$3, resultados!$A$1:$ZZ$1, 0))</f>
        <v/>
      </c>
    </row>
    <row r="52">
      <c r="A52">
        <f>INDEX(resultados!$A$2:$ZZ$408, 46, MATCH($B$1, resultados!$A$1:$ZZ$1, 0))</f>
        <v/>
      </c>
      <c r="B52">
        <f>INDEX(resultados!$A$2:$ZZ$408, 46, MATCH($B$2, resultados!$A$1:$ZZ$1, 0))</f>
        <v/>
      </c>
      <c r="C52">
        <f>INDEX(resultados!$A$2:$ZZ$408, 46, MATCH($B$3, resultados!$A$1:$ZZ$1, 0))</f>
        <v/>
      </c>
    </row>
    <row r="53">
      <c r="A53">
        <f>INDEX(resultados!$A$2:$ZZ$408, 47, MATCH($B$1, resultados!$A$1:$ZZ$1, 0))</f>
        <v/>
      </c>
      <c r="B53">
        <f>INDEX(resultados!$A$2:$ZZ$408, 47, MATCH($B$2, resultados!$A$1:$ZZ$1, 0))</f>
        <v/>
      </c>
      <c r="C53">
        <f>INDEX(resultados!$A$2:$ZZ$408, 47, MATCH($B$3, resultados!$A$1:$ZZ$1, 0))</f>
        <v/>
      </c>
    </row>
    <row r="54">
      <c r="A54">
        <f>INDEX(resultados!$A$2:$ZZ$408, 48, MATCH($B$1, resultados!$A$1:$ZZ$1, 0))</f>
        <v/>
      </c>
      <c r="B54">
        <f>INDEX(resultados!$A$2:$ZZ$408, 48, MATCH($B$2, resultados!$A$1:$ZZ$1, 0))</f>
        <v/>
      </c>
      <c r="C54">
        <f>INDEX(resultados!$A$2:$ZZ$408, 48, MATCH($B$3, resultados!$A$1:$ZZ$1, 0))</f>
        <v/>
      </c>
    </row>
    <row r="55">
      <c r="A55">
        <f>INDEX(resultados!$A$2:$ZZ$408, 49, MATCH($B$1, resultados!$A$1:$ZZ$1, 0))</f>
        <v/>
      </c>
      <c r="B55">
        <f>INDEX(resultados!$A$2:$ZZ$408, 49, MATCH($B$2, resultados!$A$1:$ZZ$1, 0))</f>
        <v/>
      </c>
      <c r="C55">
        <f>INDEX(resultados!$A$2:$ZZ$408, 49, MATCH($B$3, resultados!$A$1:$ZZ$1, 0))</f>
        <v/>
      </c>
    </row>
    <row r="56">
      <c r="A56">
        <f>INDEX(resultados!$A$2:$ZZ$408, 50, MATCH($B$1, resultados!$A$1:$ZZ$1, 0))</f>
        <v/>
      </c>
      <c r="B56">
        <f>INDEX(resultados!$A$2:$ZZ$408, 50, MATCH($B$2, resultados!$A$1:$ZZ$1, 0))</f>
        <v/>
      </c>
      <c r="C56">
        <f>INDEX(resultados!$A$2:$ZZ$408, 50, MATCH($B$3, resultados!$A$1:$ZZ$1, 0))</f>
        <v/>
      </c>
    </row>
    <row r="57">
      <c r="A57">
        <f>INDEX(resultados!$A$2:$ZZ$408, 51, MATCH($B$1, resultados!$A$1:$ZZ$1, 0))</f>
        <v/>
      </c>
      <c r="B57">
        <f>INDEX(resultados!$A$2:$ZZ$408, 51, MATCH($B$2, resultados!$A$1:$ZZ$1, 0))</f>
        <v/>
      </c>
      <c r="C57">
        <f>INDEX(resultados!$A$2:$ZZ$408, 51, MATCH($B$3, resultados!$A$1:$ZZ$1, 0))</f>
        <v/>
      </c>
    </row>
    <row r="58">
      <c r="A58">
        <f>INDEX(resultados!$A$2:$ZZ$408, 52, MATCH($B$1, resultados!$A$1:$ZZ$1, 0))</f>
        <v/>
      </c>
      <c r="B58">
        <f>INDEX(resultados!$A$2:$ZZ$408, 52, MATCH($B$2, resultados!$A$1:$ZZ$1, 0))</f>
        <v/>
      </c>
      <c r="C58">
        <f>INDEX(resultados!$A$2:$ZZ$408, 52, MATCH($B$3, resultados!$A$1:$ZZ$1, 0))</f>
        <v/>
      </c>
    </row>
    <row r="59">
      <c r="A59">
        <f>INDEX(resultados!$A$2:$ZZ$408, 53, MATCH($B$1, resultados!$A$1:$ZZ$1, 0))</f>
        <v/>
      </c>
      <c r="B59">
        <f>INDEX(resultados!$A$2:$ZZ$408, 53, MATCH($B$2, resultados!$A$1:$ZZ$1, 0))</f>
        <v/>
      </c>
      <c r="C59">
        <f>INDEX(resultados!$A$2:$ZZ$408, 53, MATCH($B$3, resultados!$A$1:$ZZ$1, 0))</f>
        <v/>
      </c>
    </row>
    <row r="60">
      <c r="A60">
        <f>INDEX(resultados!$A$2:$ZZ$408, 54, MATCH($B$1, resultados!$A$1:$ZZ$1, 0))</f>
        <v/>
      </c>
      <c r="B60">
        <f>INDEX(resultados!$A$2:$ZZ$408, 54, MATCH($B$2, resultados!$A$1:$ZZ$1, 0))</f>
        <v/>
      </c>
      <c r="C60">
        <f>INDEX(resultados!$A$2:$ZZ$408, 54, MATCH($B$3, resultados!$A$1:$ZZ$1, 0))</f>
        <v/>
      </c>
    </row>
    <row r="61">
      <c r="A61">
        <f>INDEX(resultados!$A$2:$ZZ$408, 55, MATCH($B$1, resultados!$A$1:$ZZ$1, 0))</f>
        <v/>
      </c>
      <c r="B61">
        <f>INDEX(resultados!$A$2:$ZZ$408, 55, MATCH($B$2, resultados!$A$1:$ZZ$1, 0))</f>
        <v/>
      </c>
      <c r="C61">
        <f>INDEX(resultados!$A$2:$ZZ$408, 55, MATCH($B$3, resultados!$A$1:$ZZ$1, 0))</f>
        <v/>
      </c>
    </row>
    <row r="62">
      <c r="A62">
        <f>INDEX(resultados!$A$2:$ZZ$408, 56, MATCH($B$1, resultados!$A$1:$ZZ$1, 0))</f>
        <v/>
      </c>
      <c r="B62">
        <f>INDEX(resultados!$A$2:$ZZ$408, 56, MATCH($B$2, resultados!$A$1:$ZZ$1, 0))</f>
        <v/>
      </c>
      <c r="C62">
        <f>INDEX(resultados!$A$2:$ZZ$408, 56, MATCH($B$3, resultados!$A$1:$ZZ$1, 0))</f>
        <v/>
      </c>
    </row>
    <row r="63">
      <c r="A63">
        <f>INDEX(resultados!$A$2:$ZZ$408, 57, MATCH($B$1, resultados!$A$1:$ZZ$1, 0))</f>
        <v/>
      </c>
      <c r="B63">
        <f>INDEX(resultados!$A$2:$ZZ$408, 57, MATCH($B$2, resultados!$A$1:$ZZ$1, 0))</f>
        <v/>
      </c>
      <c r="C63">
        <f>INDEX(resultados!$A$2:$ZZ$408, 57, MATCH($B$3, resultados!$A$1:$ZZ$1, 0))</f>
        <v/>
      </c>
    </row>
    <row r="64">
      <c r="A64">
        <f>INDEX(resultados!$A$2:$ZZ$408, 58, MATCH($B$1, resultados!$A$1:$ZZ$1, 0))</f>
        <v/>
      </c>
      <c r="B64">
        <f>INDEX(resultados!$A$2:$ZZ$408, 58, MATCH($B$2, resultados!$A$1:$ZZ$1, 0))</f>
        <v/>
      </c>
      <c r="C64">
        <f>INDEX(resultados!$A$2:$ZZ$408, 58, MATCH($B$3, resultados!$A$1:$ZZ$1, 0))</f>
        <v/>
      </c>
    </row>
    <row r="65">
      <c r="A65">
        <f>INDEX(resultados!$A$2:$ZZ$408, 59, MATCH($B$1, resultados!$A$1:$ZZ$1, 0))</f>
        <v/>
      </c>
      <c r="B65">
        <f>INDEX(resultados!$A$2:$ZZ$408, 59, MATCH($B$2, resultados!$A$1:$ZZ$1, 0))</f>
        <v/>
      </c>
      <c r="C65">
        <f>INDEX(resultados!$A$2:$ZZ$408, 59, MATCH($B$3, resultados!$A$1:$ZZ$1, 0))</f>
        <v/>
      </c>
    </row>
    <row r="66">
      <c r="A66">
        <f>INDEX(resultados!$A$2:$ZZ$408, 60, MATCH($B$1, resultados!$A$1:$ZZ$1, 0))</f>
        <v/>
      </c>
      <c r="B66">
        <f>INDEX(resultados!$A$2:$ZZ$408, 60, MATCH($B$2, resultados!$A$1:$ZZ$1, 0))</f>
        <v/>
      </c>
      <c r="C66">
        <f>INDEX(resultados!$A$2:$ZZ$408, 60, MATCH($B$3, resultados!$A$1:$ZZ$1, 0))</f>
        <v/>
      </c>
    </row>
    <row r="67">
      <c r="A67">
        <f>INDEX(resultados!$A$2:$ZZ$408, 61, MATCH($B$1, resultados!$A$1:$ZZ$1, 0))</f>
        <v/>
      </c>
      <c r="B67">
        <f>INDEX(resultados!$A$2:$ZZ$408, 61, MATCH($B$2, resultados!$A$1:$ZZ$1, 0))</f>
        <v/>
      </c>
      <c r="C67">
        <f>INDEX(resultados!$A$2:$ZZ$408, 61, MATCH($B$3, resultados!$A$1:$ZZ$1, 0))</f>
        <v/>
      </c>
    </row>
    <row r="68">
      <c r="A68">
        <f>INDEX(resultados!$A$2:$ZZ$408, 62, MATCH($B$1, resultados!$A$1:$ZZ$1, 0))</f>
        <v/>
      </c>
      <c r="B68">
        <f>INDEX(resultados!$A$2:$ZZ$408, 62, MATCH($B$2, resultados!$A$1:$ZZ$1, 0))</f>
        <v/>
      </c>
      <c r="C68">
        <f>INDEX(resultados!$A$2:$ZZ$408, 62, MATCH($B$3, resultados!$A$1:$ZZ$1, 0))</f>
        <v/>
      </c>
    </row>
    <row r="69">
      <c r="A69">
        <f>INDEX(resultados!$A$2:$ZZ$408, 63, MATCH($B$1, resultados!$A$1:$ZZ$1, 0))</f>
        <v/>
      </c>
      <c r="B69">
        <f>INDEX(resultados!$A$2:$ZZ$408, 63, MATCH($B$2, resultados!$A$1:$ZZ$1, 0))</f>
        <v/>
      </c>
      <c r="C69">
        <f>INDEX(resultados!$A$2:$ZZ$408, 63, MATCH($B$3, resultados!$A$1:$ZZ$1, 0))</f>
        <v/>
      </c>
    </row>
    <row r="70">
      <c r="A70">
        <f>INDEX(resultados!$A$2:$ZZ$408, 64, MATCH($B$1, resultados!$A$1:$ZZ$1, 0))</f>
        <v/>
      </c>
      <c r="B70">
        <f>INDEX(resultados!$A$2:$ZZ$408, 64, MATCH($B$2, resultados!$A$1:$ZZ$1, 0))</f>
        <v/>
      </c>
      <c r="C70">
        <f>INDEX(resultados!$A$2:$ZZ$408, 64, MATCH($B$3, resultados!$A$1:$ZZ$1, 0))</f>
        <v/>
      </c>
    </row>
    <row r="71">
      <c r="A71">
        <f>INDEX(resultados!$A$2:$ZZ$408, 65, MATCH($B$1, resultados!$A$1:$ZZ$1, 0))</f>
        <v/>
      </c>
      <c r="B71">
        <f>INDEX(resultados!$A$2:$ZZ$408, 65, MATCH($B$2, resultados!$A$1:$ZZ$1, 0))</f>
        <v/>
      </c>
      <c r="C71">
        <f>INDEX(resultados!$A$2:$ZZ$408, 65, MATCH($B$3, resultados!$A$1:$ZZ$1, 0))</f>
        <v/>
      </c>
    </row>
    <row r="72">
      <c r="A72">
        <f>INDEX(resultados!$A$2:$ZZ$408, 66, MATCH($B$1, resultados!$A$1:$ZZ$1, 0))</f>
        <v/>
      </c>
      <c r="B72">
        <f>INDEX(resultados!$A$2:$ZZ$408, 66, MATCH($B$2, resultados!$A$1:$ZZ$1, 0))</f>
        <v/>
      </c>
      <c r="C72">
        <f>INDEX(resultados!$A$2:$ZZ$408, 66, MATCH($B$3, resultados!$A$1:$ZZ$1, 0))</f>
        <v/>
      </c>
    </row>
    <row r="73">
      <c r="A73">
        <f>INDEX(resultados!$A$2:$ZZ$408, 67, MATCH($B$1, resultados!$A$1:$ZZ$1, 0))</f>
        <v/>
      </c>
      <c r="B73">
        <f>INDEX(resultados!$A$2:$ZZ$408, 67, MATCH($B$2, resultados!$A$1:$ZZ$1, 0))</f>
        <v/>
      </c>
      <c r="C73">
        <f>INDEX(resultados!$A$2:$ZZ$408, 67, MATCH($B$3, resultados!$A$1:$ZZ$1, 0))</f>
        <v/>
      </c>
    </row>
    <row r="74">
      <c r="A74">
        <f>INDEX(resultados!$A$2:$ZZ$408, 68, MATCH($B$1, resultados!$A$1:$ZZ$1, 0))</f>
        <v/>
      </c>
      <c r="B74">
        <f>INDEX(resultados!$A$2:$ZZ$408, 68, MATCH($B$2, resultados!$A$1:$ZZ$1, 0))</f>
        <v/>
      </c>
      <c r="C74">
        <f>INDEX(resultados!$A$2:$ZZ$408, 68, MATCH($B$3, resultados!$A$1:$ZZ$1, 0))</f>
        <v/>
      </c>
    </row>
    <row r="75">
      <c r="A75">
        <f>INDEX(resultados!$A$2:$ZZ$408, 69, MATCH($B$1, resultados!$A$1:$ZZ$1, 0))</f>
        <v/>
      </c>
      <c r="B75">
        <f>INDEX(resultados!$A$2:$ZZ$408, 69, MATCH($B$2, resultados!$A$1:$ZZ$1, 0))</f>
        <v/>
      </c>
      <c r="C75">
        <f>INDEX(resultados!$A$2:$ZZ$408, 69, MATCH($B$3, resultados!$A$1:$ZZ$1, 0))</f>
        <v/>
      </c>
    </row>
    <row r="76">
      <c r="A76">
        <f>INDEX(resultados!$A$2:$ZZ$408, 70, MATCH($B$1, resultados!$A$1:$ZZ$1, 0))</f>
        <v/>
      </c>
      <c r="B76">
        <f>INDEX(resultados!$A$2:$ZZ$408, 70, MATCH($B$2, resultados!$A$1:$ZZ$1, 0))</f>
        <v/>
      </c>
      <c r="C76">
        <f>INDEX(resultados!$A$2:$ZZ$408, 70, MATCH($B$3, resultados!$A$1:$ZZ$1, 0))</f>
        <v/>
      </c>
    </row>
    <row r="77">
      <c r="A77">
        <f>INDEX(resultados!$A$2:$ZZ$408, 71, MATCH($B$1, resultados!$A$1:$ZZ$1, 0))</f>
        <v/>
      </c>
      <c r="B77">
        <f>INDEX(resultados!$A$2:$ZZ$408, 71, MATCH($B$2, resultados!$A$1:$ZZ$1, 0))</f>
        <v/>
      </c>
      <c r="C77">
        <f>INDEX(resultados!$A$2:$ZZ$408, 71, MATCH($B$3, resultados!$A$1:$ZZ$1, 0))</f>
        <v/>
      </c>
    </row>
    <row r="78">
      <c r="A78">
        <f>INDEX(resultados!$A$2:$ZZ$408, 72, MATCH($B$1, resultados!$A$1:$ZZ$1, 0))</f>
        <v/>
      </c>
      <c r="B78">
        <f>INDEX(resultados!$A$2:$ZZ$408, 72, MATCH($B$2, resultados!$A$1:$ZZ$1, 0))</f>
        <v/>
      </c>
      <c r="C78">
        <f>INDEX(resultados!$A$2:$ZZ$408, 72, MATCH($B$3, resultados!$A$1:$ZZ$1, 0))</f>
        <v/>
      </c>
    </row>
    <row r="79">
      <c r="A79">
        <f>INDEX(resultados!$A$2:$ZZ$408, 73, MATCH($B$1, resultados!$A$1:$ZZ$1, 0))</f>
        <v/>
      </c>
      <c r="B79">
        <f>INDEX(resultados!$A$2:$ZZ$408, 73, MATCH($B$2, resultados!$A$1:$ZZ$1, 0))</f>
        <v/>
      </c>
      <c r="C79">
        <f>INDEX(resultados!$A$2:$ZZ$408, 73, MATCH($B$3, resultados!$A$1:$ZZ$1, 0))</f>
        <v/>
      </c>
    </row>
    <row r="80">
      <c r="A80">
        <f>INDEX(resultados!$A$2:$ZZ$408, 74, MATCH($B$1, resultados!$A$1:$ZZ$1, 0))</f>
        <v/>
      </c>
      <c r="B80">
        <f>INDEX(resultados!$A$2:$ZZ$408, 74, MATCH($B$2, resultados!$A$1:$ZZ$1, 0))</f>
        <v/>
      </c>
      <c r="C80">
        <f>INDEX(resultados!$A$2:$ZZ$408, 74, MATCH($B$3, resultados!$A$1:$ZZ$1, 0))</f>
        <v/>
      </c>
    </row>
    <row r="81">
      <c r="A81">
        <f>INDEX(resultados!$A$2:$ZZ$408, 75, MATCH($B$1, resultados!$A$1:$ZZ$1, 0))</f>
        <v/>
      </c>
      <c r="B81">
        <f>INDEX(resultados!$A$2:$ZZ$408, 75, MATCH($B$2, resultados!$A$1:$ZZ$1, 0))</f>
        <v/>
      </c>
      <c r="C81">
        <f>INDEX(resultados!$A$2:$ZZ$408, 75, MATCH($B$3, resultados!$A$1:$ZZ$1, 0))</f>
        <v/>
      </c>
    </row>
    <row r="82">
      <c r="A82">
        <f>INDEX(resultados!$A$2:$ZZ$408, 76, MATCH($B$1, resultados!$A$1:$ZZ$1, 0))</f>
        <v/>
      </c>
      <c r="B82">
        <f>INDEX(resultados!$A$2:$ZZ$408, 76, MATCH($B$2, resultados!$A$1:$ZZ$1, 0))</f>
        <v/>
      </c>
      <c r="C82">
        <f>INDEX(resultados!$A$2:$ZZ$408, 76, MATCH($B$3, resultados!$A$1:$ZZ$1, 0))</f>
        <v/>
      </c>
    </row>
    <row r="83">
      <c r="A83">
        <f>INDEX(resultados!$A$2:$ZZ$408, 77, MATCH($B$1, resultados!$A$1:$ZZ$1, 0))</f>
        <v/>
      </c>
      <c r="B83">
        <f>INDEX(resultados!$A$2:$ZZ$408, 77, MATCH($B$2, resultados!$A$1:$ZZ$1, 0))</f>
        <v/>
      </c>
      <c r="C83">
        <f>INDEX(resultados!$A$2:$ZZ$408, 77, MATCH($B$3, resultados!$A$1:$ZZ$1, 0))</f>
        <v/>
      </c>
    </row>
    <row r="84">
      <c r="A84">
        <f>INDEX(resultados!$A$2:$ZZ$408, 78, MATCH($B$1, resultados!$A$1:$ZZ$1, 0))</f>
        <v/>
      </c>
      <c r="B84">
        <f>INDEX(resultados!$A$2:$ZZ$408, 78, MATCH($B$2, resultados!$A$1:$ZZ$1, 0))</f>
        <v/>
      </c>
      <c r="C84">
        <f>INDEX(resultados!$A$2:$ZZ$408, 78, MATCH($B$3, resultados!$A$1:$ZZ$1, 0))</f>
        <v/>
      </c>
    </row>
    <row r="85">
      <c r="A85">
        <f>INDEX(resultados!$A$2:$ZZ$408, 79, MATCH($B$1, resultados!$A$1:$ZZ$1, 0))</f>
        <v/>
      </c>
      <c r="B85">
        <f>INDEX(resultados!$A$2:$ZZ$408, 79, MATCH($B$2, resultados!$A$1:$ZZ$1, 0))</f>
        <v/>
      </c>
      <c r="C85">
        <f>INDEX(resultados!$A$2:$ZZ$408, 79, MATCH($B$3, resultados!$A$1:$ZZ$1, 0))</f>
        <v/>
      </c>
    </row>
    <row r="86">
      <c r="A86">
        <f>INDEX(resultados!$A$2:$ZZ$408, 80, MATCH($B$1, resultados!$A$1:$ZZ$1, 0))</f>
        <v/>
      </c>
      <c r="B86">
        <f>INDEX(resultados!$A$2:$ZZ$408, 80, MATCH($B$2, resultados!$A$1:$ZZ$1, 0))</f>
        <v/>
      </c>
      <c r="C86">
        <f>INDEX(resultados!$A$2:$ZZ$408, 80, MATCH($B$3, resultados!$A$1:$ZZ$1, 0))</f>
        <v/>
      </c>
    </row>
    <row r="87">
      <c r="A87">
        <f>INDEX(resultados!$A$2:$ZZ$408, 81, MATCH($B$1, resultados!$A$1:$ZZ$1, 0))</f>
        <v/>
      </c>
      <c r="B87">
        <f>INDEX(resultados!$A$2:$ZZ$408, 81, MATCH($B$2, resultados!$A$1:$ZZ$1, 0))</f>
        <v/>
      </c>
      <c r="C87">
        <f>INDEX(resultados!$A$2:$ZZ$408, 81, MATCH($B$3, resultados!$A$1:$ZZ$1, 0))</f>
        <v/>
      </c>
    </row>
    <row r="88">
      <c r="A88">
        <f>INDEX(resultados!$A$2:$ZZ$408, 82, MATCH($B$1, resultados!$A$1:$ZZ$1, 0))</f>
        <v/>
      </c>
      <c r="B88">
        <f>INDEX(resultados!$A$2:$ZZ$408, 82, MATCH($B$2, resultados!$A$1:$ZZ$1, 0))</f>
        <v/>
      </c>
      <c r="C88">
        <f>INDEX(resultados!$A$2:$ZZ$408, 82, MATCH($B$3, resultados!$A$1:$ZZ$1, 0))</f>
        <v/>
      </c>
    </row>
    <row r="89">
      <c r="A89">
        <f>INDEX(resultados!$A$2:$ZZ$408, 83, MATCH($B$1, resultados!$A$1:$ZZ$1, 0))</f>
        <v/>
      </c>
      <c r="B89">
        <f>INDEX(resultados!$A$2:$ZZ$408, 83, MATCH($B$2, resultados!$A$1:$ZZ$1, 0))</f>
        <v/>
      </c>
      <c r="C89">
        <f>INDEX(resultados!$A$2:$ZZ$408, 83, MATCH($B$3, resultados!$A$1:$ZZ$1, 0))</f>
        <v/>
      </c>
    </row>
    <row r="90">
      <c r="A90">
        <f>INDEX(resultados!$A$2:$ZZ$408, 84, MATCH($B$1, resultados!$A$1:$ZZ$1, 0))</f>
        <v/>
      </c>
      <c r="B90">
        <f>INDEX(resultados!$A$2:$ZZ$408, 84, MATCH($B$2, resultados!$A$1:$ZZ$1, 0))</f>
        <v/>
      </c>
      <c r="C90">
        <f>INDEX(resultados!$A$2:$ZZ$408, 84, MATCH($B$3, resultados!$A$1:$ZZ$1, 0))</f>
        <v/>
      </c>
    </row>
    <row r="91">
      <c r="A91">
        <f>INDEX(resultados!$A$2:$ZZ$408, 85, MATCH($B$1, resultados!$A$1:$ZZ$1, 0))</f>
        <v/>
      </c>
      <c r="B91">
        <f>INDEX(resultados!$A$2:$ZZ$408, 85, MATCH($B$2, resultados!$A$1:$ZZ$1, 0))</f>
        <v/>
      </c>
      <c r="C91">
        <f>INDEX(resultados!$A$2:$ZZ$408, 85, MATCH($B$3, resultados!$A$1:$ZZ$1, 0))</f>
        <v/>
      </c>
    </row>
    <row r="92">
      <c r="A92">
        <f>INDEX(resultados!$A$2:$ZZ$408, 86, MATCH($B$1, resultados!$A$1:$ZZ$1, 0))</f>
        <v/>
      </c>
      <c r="B92">
        <f>INDEX(resultados!$A$2:$ZZ$408, 86, MATCH($B$2, resultados!$A$1:$ZZ$1, 0))</f>
        <v/>
      </c>
      <c r="C92">
        <f>INDEX(resultados!$A$2:$ZZ$408, 86, MATCH($B$3, resultados!$A$1:$ZZ$1, 0))</f>
        <v/>
      </c>
    </row>
    <row r="93">
      <c r="A93">
        <f>INDEX(resultados!$A$2:$ZZ$408, 87, MATCH($B$1, resultados!$A$1:$ZZ$1, 0))</f>
        <v/>
      </c>
      <c r="B93">
        <f>INDEX(resultados!$A$2:$ZZ$408, 87, MATCH($B$2, resultados!$A$1:$ZZ$1, 0))</f>
        <v/>
      </c>
      <c r="C93">
        <f>INDEX(resultados!$A$2:$ZZ$408, 87, MATCH($B$3, resultados!$A$1:$ZZ$1, 0))</f>
        <v/>
      </c>
    </row>
    <row r="94">
      <c r="A94">
        <f>INDEX(resultados!$A$2:$ZZ$408, 88, MATCH($B$1, resultados!$A$1:$ZZ$1, 0))</f>
        <v/>
      </c>
      <c r="B94">
        <f>INDEX(resultados!$A$2:$ZZ$408, 88, MATCH($B$2, resultados!$A$1:$ZZ$1, 0))</f>
        <v/>
      </c>
      <c r="C94">
        <f>INDEX(resultados!$A$2:$ZZ$408, 88, MATCH($B$3, resultados!$A$1:$ZZ$1, 0))</f>
        <v/>
      </c>
    </row>
    <row r="95">
      <c r="A95">
        <f>INDEX(resultados!$A$2:$ZZ$408, 89, MATCH($B$1, resultados!$A$1:$ZZ$1, 0))</f>
        <v/>
      </c>
      <c r="B95">
        <f>INDEX(resultados!$A$2:$ZZ$408, 89, MATCH($B$2, resultados!$A$1:$ZZ$1, 0))</f>
        <v/>
      </c>
      <c r="C95">
        <f>INDEX(resultados!$A$2:$ZZ$408, 89, MATCH($B$3, resultados!$A$1:$ZZ$1, 0))</f>
        <v/>
      </c>
    </row>
    <row r="96">
      <c r="A96">
        <f>INDEX(resultados!$A$2:$ZZ$408, 90, MATCH($B$1, resultados!$A$1:$ZZ$1, 0))</f>
        <v/>
      </c>
      <c r="B96">
        <f>INDEX(resultados!$A$2:$ZZ$408, 90, MATCH($B$2, resultados!$A$1:$ZZ$1, 0))</f>
        <v/>
      </c>
      <c r="C96">
        <f>INDEX(resultados!$A$2:$ZZ$408, 90, MATCH($B$3, resultados!$A$1:$ZZ$1, 0))</f>
        <v/>
      </c>
    </row>
    <row r="97">
      <c r="A97">
        <f>INDEX(resultados!$A$2:$ZZ$408, 91, MATCH($B$1, resultados!$A$1:$ZZ$1, 0))</f>
        <v/>
      </c>
      <c r="B97">
        <f>INDEX(resultados!$A$2:$ZZ$408, 91, MATCH($B$2, resultados!$A$1:$ZZ$1, 0))</f>
        <v/>
      </c>
      <c r="C97">
        <f>INDEX(resultados!$A$2:$ZZ$408, 91, MATCH($B$3, resultados!$A$1:$ZZ$1, 0))</f>
        <v/>
      </c>
    </row>
    <row r="98">
      <c r="A98">
        <f>INDEX(resultados!$A$2:$ZZ$408, 92, MATCH($B$1, resultados!$A$1:$ZZ$1, 0))</f>
        <v/>
      </c>
      <c r="B98">
        <f>INDEX(resultados!$A$2:$ZZ$408, 92, MATCH($B$2, resultados!$A$1:$ZZ$1, 0))</f>
        <v/>
      </c>
      <c r="C98">
        <f>INDEX(resultados!$A$2:$ZZ$408, 92, MATCH($B$3, resultados!$A$1:$ZZ$1, 0))</f>
        <v/>
      </c>
    </row>
    <row r="99">
      <c r="A99">
        <f>INDEX(resultados!$A$2:$ZZ$408, 93, MATCH($B$1, resultados!$A$1:$ZZ$1, 0))</f>
        <v/>
      </c>
      <c r="B99">
        <f>INDEX(resultados!$A$2:$ZZ$408, 93, MATCH($B$2, resultados!$A$1:$ZZ$1, 0))</f>
        <v/>
      </c>
      <c r="C99">
        <f>INDEX(resultados!$A$2:$ZZ$408, 93, MATCH($B$3, resultados!$A$1:$ZZ$1, 0))</f>
        <v/>
      </c>
    </row>
    <row r="100">
      <c r="A100">
        <f>INDEX(resultados!$A$2:$ZZ$408, 94, MATCH($B$1, resultados!$A$1:$ZZ$1, 0))</f>
        <v/>
      </c>
      <c r="B100">
        <f>INDEX(resultados!$A$2:$ZZ$408, 94, MATCH($B$2, resultados!$A$1:$ZZ$1, 0))</f>
        <v/>
      </c>
      <c r="C100">
        <f>INDEX(resultados!$A$2:$ZZ$408, 94, MATCH($B$3, resultados!$A$1:$ZZ$1, 0))</f>
        <v/>
      </c>
    </row>
    <row r="101">
      <c r="A101">
        <f>INDEX(resultados!$A$2:$ZZ$408, 95, MATCH($B$1, resultados!$A$1:$ZZ$1, 0))</f>
        <v/>
      </c>
      <c r="B101">
        <f>INDEX(resultados!$A$2:$ZZ$408, 95, MATCH($B$2, resultados!$A$1:$ZZ$1, 0))</f>
        <v/>
      </c>
      <c r="C101">
        <f>INDEX(resultados!$A$2:$ZZ$408, 95, MATCH($B$3, resultados!$A$1:$ZZ$1, 0))</f>
        <v/>
      </c>
    </row>
    <row r="102">
      <c r="A102">
        <f>INDEX(resultados!$A$2:$ZZ$408, 96, MATCH($B$1, resultados!$A$1:$ZZ$1, 0))</f>
        <v/>
      </c>
      <c r="B102">
        <f>INDEX(resultados!$A$2:$ZZ$408, 96, MATCH($B$2, resultados!$A$1:$ZZ$1, 0))</f>
        <v/>
      </c>
      <c r="C102">
        <f>INDEX(resultados!$A$2:$ZZ$408, 96, MATCH($B$3, resultados!$A$1:$ZZ$1, 0))</f>
        <v/>
      </c>
    </row>
    <row r="103">
      <c r="A103">
        <f>INDEX(resultados!$A$2:$ZZ$408, 97, MATCH($B$1, resultados!$A$1:$ZZ$1, 0))</f>
        <v/>
      </c>
      <c r="B103">
        <f>INDEX(resultados!$A$2:$ZZ$408, 97, MATCH($B$2, resultados!$A$1:$ZZ$1, 0))</f>
        <v/>
      </c>
      <c r="C103">
        <f>INDEX(resultados!$A$2:$ZZ$408, 97, MATCH($B$3, resultados!$A$1:$ZZ$1, 0))</f>
        <v/>
      </c>
    </row>
    <row r="104">
      <c r="A104">
        <f>INDEX(resultados!$A$2:$ZZ$408, 98, MATCH($B$1, resultados!$A$1:$ZZ$1, 0))</f>
        <v/>
      </c>
      <c r="B104">
        <f>INDEX(resultados!$A$2:$ZZ$408, 98, MATCH($B$2, resultados!$A$1:$ZZ$1, 0))</f>
        <v/>
      </c>
      <c r="C104">
        <f>INDEX(resultados!$A$2:$ZZ$408, 98, MATCH($B$3, resultados!$A$1:$ZZ$1, 0))</f>
        <v/>
      </c>
    </row>
    <row r="105">
      <c r="A105">
        <f>INDEX(resultados!$A$2:$ZZ$408, 99, MATCH($B$1, resultados!$A$1:$ZZ$1, 0))</f>
        <v/>
      </c>
      <c r="B105">
        <f>INDEX(resultados!$A$2:$ZZ$408, 99, MATCH($B$2, resultados!$A$1:$ZZ$1, 0))</f>
        <v/>
      </c>
      <c r="C105">
        <f>INDEX(resultados!$A$2:$ZZ$408, 99, MATCH($B$3, resultados!$A$1:$ZZ$1, 0))</f>
        <v/>
      </c>
    </row>
    <row r="106">
      <c r="A106">
        <f>INDEX(resultados!$A$2:$ZZ$408, 100, MATCH($B$1, resultados!$A$1:$ZZ$1, 0))</f>
        <v/>
      </c>
      <c r="B106">
        <f>INDEX(resultados!$A$2:$ZZ$408, 100, MATCH($B$2, resultados!$A$1:$ZZ$1, 0))</f>
        <v/>
      </c>
      <c r="C106">
        <f>INDEX(resultados!$A$2:$ZZ$408, 100, MATCH($B$3, resultados!$A$1:$ZZ$1, 0))</f>
        <v/>
      </c>
    </row>
    <row r="107">
      <c r="A107">
        <f>INDEX(resultados!$A$2:$ZZ$408, 101, MATCH($B$1, resultados!$A$1:$ZZ$1, 0))</f>
        <v/>
      </c>
      <c r="B107">
        <f>INDEX(resultados!$A$2:$ZZ$408, 101, MATCH($B$2, resultados!$A$1:$ZZ$1, 0))</f>
        <v/>
      </c>
      <c r="C107">
        <f>INDEX(resultados!$A$2:$ZZ$408, 101, MATCH($B$3, resultados!$A$1:$ZZ$1, 0))</f>
        <v/>
      </c>
    </row>
    <row r="108">
      <c r="A108">
        <f>INDEX(resultados!$A$2:$ZZ$408, 102, MATCH($B$1, resultados!$A$1:$ZZ$1, 0))</f>
        <v/>
      </c>
      <c r="B108">
        <f>INDEX(resultados!$A$2:$ZZ$408, 102, MATCH($B$2, resultados!$A$1:$ZZ$1, 0))</f>
        <v/>
      </c>
      <c r="C108">
        <f>INDEX(resultados!$A$2:$ZZ$408, 102, MATCH($B$3, resultados!$A$1:$ZZ$1, 0))</f>
        <v/>
      </c>
    </row>
    <row r="109">
      <c r="A109">
        <f>INDEX(resultados!$A$2:$ZZ$408, 103, MATCH($B$1, resultados!$A$1:$ZZ$1, 0))</f>
        <v/>
      </c>
      <c r="B109">
        <f>INDEX(resultados!$A$2:$ZZ$408, 103, MATCH($B$2, resultados!$A$1:$ZZ$1, 0))</f>
        <v/>
      </c>
      <c r="C109">
        <f>INDEX(resultados!$A$2:$ZZ$408, 103, MATCH($B$3, resultados!$A$1:$ZZ$1, 0))</f>
        <v/>
      </c>
    </row>
    <row r="110">
      <c r="A110">
        <f>INDEX(resultados!$A$2:$ZZ$408, 104, MATCH($B$1, resultados!$A$1:$ZZ$1, 0))</f>
        <v/>
      </c>
      <c r="B110">
        <f>INDEX(resultados!$A$2:$ZZ$408, 104, MATCH($B$2, resultados!$A$1:$ZZ$1, 0))</f>
        <v/>
      </c>
      <c r="C110">
        <f>INDEX(resultados!$A$2:$ZZ$408, 104, MATCH($B$3, resultados!$A$1:$ZZ$1, 0))</f>
        <v/>
      </c>
    </row>
    <row r="111">
      <c r="A111">
        <f>INDEX(resultados!$A$2:$ZZ$408, 105, MATCH($B$1, resultados!$A$1:$ZZ$1, 0))</f>
        <v/>
      </c>
      <c r="B111">
        <f>INDEX(resultados!$A$2:$ZZ$408, 105, MATCH($B$2, resultados!$A$1:$ZZ$1, 0))</f>
        <v/>
      </c>
      <c r="C111">
        <f>INDEX(resultados!$A$2:$ZZ$408, 105, MATCH($B$3, resultados!$A$1:$ZZ$1, 0))</f>
        <v/>
      </c>
    </row>
    <row r="112">
      <c r="A112">
        <f>INDEX(resultados!$A$2:$ZZ$408, 106, MATCH($B$1, resultados!$A$1:$ZZ$1, 0))</f>
        <v/>
      </c>
      <c r="B112">
        <f>INDEX(resultados!$A$2:$ZZ$408, 106, MATCH($B$2, resultados!$A$1:$ZZ$1, 0))</f>
        <v/>
      </c>
      <c r="C112">
        <f>INDEX(resultados!$A$2:$ZZ$408, 106, MATCH($B$3, resultados!$A$1:$ZZ$1, 0))</f>
        <v/>
      </c>
    </row>
    <row r="113">
      <c r="A113">
        <f>INDEX(resultados!$A$2:$ZZ$408, 107, MATCH($B$1, resultados!$A$1:$ZZ$1, 0))</f>
        <v/>
      </c>
      <c r="B113">
        <f>INDEX(resultados!$A$2:$ZZ$408, 107, MATCH($B$2, resultados!$A$1:$ZZ$1, 0))</f>
        <v/>
      </c>
      <c r="C113">
        <f>INDEX(resultados!$A$2:$ZZ$408, 107, MATCH($B$3, resultados!$A$1:$ZZ$1, 0))</f>
        <v/>
      </c>
    </row>
    <row r="114">
      <c r="A114">
        <f>INDEX(resultados!$A$2:$ZZ$408, 108, MATCH($B$1, resultados!$A$1:$ZZ$1, 0))</f>
        <v/>
      </c>
      <c r="B114">
        <f>INDEX(resultados!$A$2:$ZZ$408, 108, MATCH($B$2, resultados!$A$1:$ZZ$1, 0))</f>
        <v/>
      </c>
      <c r="C114">
        <f>INDEX(resultados!$A$2:$ZZ$408, 108, MATCH($B$3, resultados!$A$1:$ZZ$1, 0))</f>
        <v/>
      </c>
    </row>
    <row r="115">
      <c r="A115">
        <f>INDEX(resultados!$A$2:$ZZ$408, 109, MATCH($B$1, resultados!$A$1:$ZZ$1, 0))</f>
        <v/>
      </c>
      <c r="B115">
        <f>INDEX(resultados!$A$2:$ZZ$408, 109, MATCH($B$2, resultados!$A$1:$ZZ$1, 0))</f>
        <v/>
      </c>
      <c r="C115">
        <f>INDEX(resultados!$A$2:$ZZ$408, 109, MATCH($B$3, resultados!$A$1:$ZZ$1, 0))</f>
        <v/>
      </c>
    </row>
    <row r="116">
      <c r="A116">
        <f>INDEX(resultados!$A$2:$ZZ$408, 110, MATCH($B$1, resultados!$A$1:$ZZ$1, 0))</f>
        <v/>
      </c>
      <c r="B116">
        <f>INDEX(resultados!$A$2:$ZZ$408, 110, MATCH($B$2, resultados!$A$1:$ZZ$1, 0))</f>
        <v/>
      </c>
      <c r="C116">
        <f>INDEX(resultados!$A$2:$ZZ$408, 110, MATCH($B$3, resultados!$A$1:$ZZ$1, 0))</f>
        <v/>
      </c>
    </row>
    <row r="117">
      <c r="A117">
        <f>INDEX(resultados!$A$2:$ZZ$408, 111, MATCH($B$1, resultados!$A$1:$ZZ$1, 0))</f>
        <v/>
      </c>
      <c r="B117">
        <f>INDEX(resultados!$A$2:$ZZ$408, 111, MATCH($B$2, resultados!$A$1:$ZZ$1, 0))</f>
        <v/>
      </c>
      <c r="C117">
        <f>INDEX(resultados!$A$2:$ZZ$408, 111, MATCH($B$3, resultados!$A$1:$ZZ$1, 0))</f>
        <v/>
      </c>
    </row>
    <row r="118">
      <c r="A118">
        <f>INDEX(resultados!$A$2:$ZZ$408, 112, MATCH($B$1, resultados!$A$1:$ZZ$1, 0))</f>
        <v/>
      </c>
      <c r="B118">
        <f>INDEX(resultados!$A$2:$ZZ$408, 112, MATCH($B$2, resultados!$A$1:$ZZ$1, 0))</f>
        <v/>
      </c>
      <c r="C118">
        <f>INDEX(resultados!$A$2:$ZZ$408, 112, MATCH($B$3, resultados!$A$1:$ZZ$1, 0))</f>
        <v/>
      </c>
    </row>
    <row r="119">
      <c r="A119">
        <f>INDEX(resultados!$A$2:$ZZ$408, 113, MATCH($B$1, resultados!$A$1:$ZZ$1, 0))</f>
        <v/>
      </c>
      <c r="B119">
        <f>INDEX(resultados!$A$2:$ZZ$408, 113, MATCH($B$2, resultados!$A$1:$ZZ$1, 0))</f>
        <v/>
      </c>
      <c r="C119">
        <f>INDEX(resultados!$A$2:$ZZ$408, 113, MATCH($B$3, resultados!$A$1:$ZZ$1, 0))</f>
        <v/>
      </c>
    </row>
    <row r="120">
      <c r="A120">
        <f>INDEX(resultados!$A$2:$ZZ$408, 114, MATCH($B$1, resultados!$A$1:$ZZ$1, 0))</f>
        <v/>
      </c>
      <c r="B120">
        <f>INDEX(resultados!$A$2:$ZZ$408, 114, MATCH($B$2, resultados!$A$1:$ZZ$1, 0))</f>
        <v/>
      </c>
      <c r="C120">
        <f>INDEX(resultados!$A$2:$ZZ$408, 114, MATCH($B$3, resultados!$A$1:$ZZ$1, 0))</f>
        <v/>
      </c>
    </row>
    <row r="121">
      <c r="A121">
        <f>INDEX(resultados!$A$2:$ZZ$408, 115, MATCH($B$1, resultados!$A$1:$ZZ$1, 0))</f>
        <v/>
      </c>
      <c r="B121">
        <f>INDEX(resultados!$A$2:$ZZ$408, 115, MATCH($B$2, resultados!$A$1:$ZZ$1, 0))</f>
        <v/>
      </c>
      <c r="C121">
        <f>INDEX(resultados!$A$2:$ZZ$408, 115, MATCH($B$3, resultados!$A$1:$ZZ$1, 0))</f>
        <v/>
      </c>
    </row>
    <row r="122">
      <c r="A122">
        <f>INDEX(resultados!$A$2:$ZZ$408, 116, MATCH($B$1, resultados!$A$1:$ZZ$1, 0))</f>
        <v/>
      </c>
      <c r="B122">
        <f>INDEX(resultados!$A$2:$ZZ$408, 116, MATCH($B$2, resultados!$A$1:$ZZ$1, 0))</f>
        <v/>
      </c>
      <c r="C122">
        <f>INDEX(resultados!$A$2:$ZZ$408, 116, MATCH($B$3, resultados!$A$1:$ZZ$1, 0))</f>
        <v/>
      </c>
    </row>
    <row r="123">
      <c r="A123">
        <f>INDEX(resultados!$A$2:$ZZ$408, 117, MATCH($B$1, resultados!$A$1:$ZZ$1, 0))</f>
        <v/>
      </c>
      <c r="B123">
        <f>INDEX(resultados!$A$2:$ZZ$408, 117, MATCH($B$2, resultados!$A$1:$ZZ$1, 0))</f>
        <v/>
      </c>
      <c r="C123">
        <f>INDEX(resultados!$A$2:$ZZ$408, 117, MATCH($B$3, resultados!$A$1:$ZZ$1, 0))</f>
        <v/>
      </c>
    </row>
    <row r="124">
      <c r="A124">
        <f>INDEX(resultados!$A$2:$ZZ$408, 118, MATCH($B$1, resultados!$A$1:$ZZ$1, 0))</f>
        <v/>
      </c>
      <c r="B124">
        <f>INDEX(resultados!$A$2:$ZZ$408, 118, MATCH($B$2, resultados!$A$1:$ZZ$1, 0))</f>
        <v/>
      </c>
      <c r="C124">
        <f>INDEX(resultados!$A$2:$ZZ$408, 118, MATCH($B$3, resultados!$A$1:$ZZ$1, 0))</f>
        <v/>
      </c>
    </row>
    <row r="125">
      <c r="A125">
        <f>INDEX(resultados!$A$2:$ZZ$408, 119, MATCH($B$1, resultados!$A$1:$ZZ$1, 0))</f>
        <v/>
      </c>
      <c r="B125">
        <f>INDEX(resultados!$A$2:$ZZ$408, 119, MATCH($B$2, resultados!$A$1:$ZZ$1, 0))</f>
        <v/>
      </c>
      <c r="C125">
        <f>INDEX(resultados!$A$2:$ZZ$408, 119, MATCH($B$3, resultados!$A$1:$ZZ$1, 0))</f>
        <v/>
      </c>
    </row>
    <row r="126">
      <c r="A126">
        <f>INDEX(resultados!$A$2:$ZZ$408, 120, MATCH($B$1, resultados!$A$1:$ZZ$1, 0))</f>
        <v/>
      </c>
      <c r="B126">
        <f>INDEX(resultados!$A$2:$ZZ$408, 120, MATCH($B$2, resultados!$A$1:$ZZ$1, 0))</f>
        <v/>
      </c>
      <c r="C126">
        <f>INDEX(resultados!$A$2:$ZZ$408, 120, MATCH($B$3, resultados!$A$1:$ZZ$1, 0))</f>
        <v/>
      </c>
    </row>
    <row r="127">
      <c r="A127">
        <f>INDEX(resultados!$A$2:$ZZ$408, 121, MATCH($B$1, resultados!$A$1:$ZZ$1, 0))</f>
        <v/>
      </c>
      <c r="B127">
        <f>INDEX(resultados!$A$2:$ZZ$408, 121, MATCH($B$2, resultados!$A$1:$ZZ$1, 0))</f>
        <v/>
      </c>
      <c r="C127">
        <f>INDEX(resultados!$A$2:$ZZ$408, 121, MATCH($B$3, resultados!$A$1:$ZZ$1, 0))</f>
        <v/>
      </c>
    </row>
    <row r="128">
      <c r="A128">
        <f>INDEX(resultados!$A$2:$ZZ$408, 122, MATCH($B$1, resultados!$A$1:$ZZ$1, 0))</f>
        <v/>
      </c>
      <c r="B128">
        <f>INDEX(resultados!$A$2:$ZZ$408, 122, MATCH($B$2, resultados!$A$1:$ZZ$1, 0))</f>
        <v/>
      </c>
      <c r="C128">
        <f>INDEX(resultados!$A$2:$ZZ$408, 122, MATCH($B$3, resultados!$A$1:$ZZ$1, 0))</f>
        <v/>
      </c>
    </row>
    <row r="129">
      <c r="A129">
        <f>INDEX(resultados!$A$2:$ZZ$408, 123, MATCH($B$1, resultados!$A$1:$ZZ$1, 0))</f>
        <v/>
      </c>
      <c r="B129">
        <f>INDEX(resultados!$A$2:$ZZ$408, 123, MATCH($B$2, resultados!$A$1:$ZZ$1, 0))</f>
        <v/>
      </c>
      <c r="C129">
        <f>INDEX(resultados!$A$2:$ZZ$408, 123, MATCH($B$3, resultados!$A$1:$ZZ$1, 0))</f>
        <v/>
      </c>
    </row>
    <row r="130">
      <c r="A130">
        <f>INDEX(resultados!$A$2:$ZZ$408, 124, MATCH($B$1, resultados!$A$1:$ZZ$1, 0))</f>
        <v/>
      </c>
      <c r="B130">
        <f>INDEX(resultados!$A$2:$ZZ$408, 124, MATCH($B$2, resultados!$A$1:$ZZ$1, 0))</f>
        <v/>
      </c>
      <c r="C130">
        <f>INDEX(resultados!$A$2:$ZZ$408, 124, MATCH($B$3, resultados!$A$1:$ZZ$1, 0))</f>
        <v/>
      </c>
    </row>
    <row r="131">
      <c r="A131">
        <f>INDEX(resultados!$A$2:$ZZ$408, 125, MATCH($B$1, resultados!$A$1:$ZZ$1, 0))</f>
        <v/>
      </c>
      <c r="B131">
        <f>INDEX(resultados!$A$2:$ZZ$408, 125, MATCH($B$2, resultados!$A$1:$ZZ$1, 0))</f>
        <v/>
      </c>
      <c r="C131">
        <f>INDEX(resultados!$A$2:$ZZ$408, 125, MATCH($B$3, resultados!$A$1:$ZZ$1, 0))</f>
        <v/>
      </c>
    </row>
    <row r="132">
      <c r="A132">
        <f>INDEX(resultados!$A$2:$ZZ$408, 126, MATCH($B$1, resultados!$A$1:$ZZ$1, 0))</f>
        <v/>
      </c>
      <c r="B132">
        <f>INDEX(resultados!$A$2:$ZZ$408, 126, MATCH($B$2, resultados!$A$1:$ZZ$1, 0))</f>
        <v/>
      </c>
      <c r="C132">
        <f>INDEX(resultados!$A$2:$ZZ$408, 126, MATCH($B$3, resultados!$A$1:$ZZ$1, 0))</f>
        <v/>
      </c>
    </row>
    <row r="133">
      <c r="A133">
        <f>INDEX(resultados!$A$2:$ZZ$408, 127, MATCH($B$1, resultados!$A$1:$ZZ$1, 0))</f>
        <v/>
      </c>
      <c r="B133">
        <f>INDEX(resultados!$A$2:$ZZ$408, 127, MATCH($B$2, resultados!$A$1:$ZZ$1, 0))</f>
        <v/>
      </c>
      <c r="C133">
        <f>INDEX(resultados!$A$2:$ZZ$408, 127, MATCH($B$3, resultados!$A$1:$ZZ$1, 0))</f>
        <v/>
      </c>
    </row>
    <row r="134">
      <c r="A134">
        <f>INDEX(resultados!$A$2:$ZZ$408, 128, MATCH($B$1, resultados!$A$1:$ZZ$1, 0))</f>
        <v/>
      </c>
      <c r="B134">
        <f>INDEX(resultados!$A$2:$ZZ$408, 128, MATCH($B$2, resultados!$A$1:$ZZ$1, 0))</f>
        <v/>
      </c>
      <c r="C134">
        <f>INDEX(resultados!$A$2:$ZZ$408, 128, MATCH($B$3, resultados!$A$1:$ZZ$1, 0))</f>
        <v/>
      </c>
    </row>
    <row r="135">
      <c r="A135">
        <f>INDEX(resultados!$A$2:$ZZ$408, 129, MATCH($B$1, resultados!$A$1:$ZZ$1, 0))</f>
        <v/>
      </c>
      <c r="B135">
        <f>INDEX(resultados!$A$2:$ZZ$408, 129, MATCH($B$2, resultados!$A$1:$ZZ$1, 0))</f>
        <v/>
      </c>
      <c r="C135">
        <f>INDEX(resultados!$A$2:$ZZ$408, 129, MATCH($B$3, resultados!$A$1:$ZZ$1, 0))</f>
        <v/>
      </c>
    </row>
    <row r="136">
      <c r="A136">
        <f>INDEX(resultados!$A$2:$ZZ$408, 130, MATCH($B$1, resultados!$A$1:$ZZ$1, 0))</f>
        <v/>
      </c>
      <c r="B136">
        <f>INDEX(resultados!$A$2:$ZZ$408, 130, MATCH($B$2, resultados!$A$1:$ZZ$1, 0))</f>
        <v/>
      </c>
      <c r="C136">
        <f>INDEX(resultados!$A$2:$ZZ$408, 130, MATCH($B$3, resultados!$A$1:$ZZ$1, 0))</f>
        <v/>
      </c>
    </row>
    <row r="137">
      <c r="A137">
        <f>INDEX(resultados!$A$2:$ZZ$408, 131, MATCH($B$1, resultados!$A$1:$ZZ$1, 0))</f>
        <v/>
      </c>
      <c r="B137">
        <f>INDEX(resultados!$A$2:$ZZ$408, 131, MATCH($B$2, resultados!$A$1:$ZZ$1, 0))</f>
        <v/>
      </c>
      <c r="C137">
        <f>INDEX(resultados!$A$2:$ZZ$408, 131, MATCH($B$3, resultados!$A$1:$ZZ$1, 0))</f>
        <v/>
      </c>
    </row>
    <row r="138">
      <c r="A138">
        <f>INDEX(resultados!$A$2:$ZZ$408, 132, MATCH($B$1, resultados!$A$1:$ZZ$1, 0))</f>
        <v/>
      </c>
      <c r="B138">
        <f>INDEX(resultados!$A$2:$ZZ$408, 132, MATCH($B$2, resultados!$A$1:$ZZ$1, 0))</f>
        <v/>
      </c>
      <c r="C138">
        <f>INDEX(resultados!$A$2:$ZZ$408, 132, MATCH($B$3, resultados!$A$1:$ZZ$1, 0))</f>
        <v/>
      </c>
    </row>
    <row r="139">
      <c r="A139">
        <f>INDEX(resultados!$A$2:$ZZ$408, 133, MATCH($B$1, resultados!$A$1:$ZZ$1, 0))</f>
        <v/>
      </c>
      <c r="B139">
        <f>INDEX(resultados!$A$2:$ZZ$408, 133, MATCH($B$2, resultados!$A$1:$ZZ$1, 0))</f>
        <v/>
      </c>
      <c r="C139">
        <f>INDEX(resultados!$A$2:$ZZ$408, 133, MATCH($B$3, resultados!$A$1:$ZZ$1, 0))</f>
        <v/>
      </c>
    </row>
    <row r="140">
      <c r="A140">
        <f>INDEX(resultados!$A$2:$ZZ$408, 134, MATCH($B$1, resultados!$A$1:$ZZ$1, 0))</f>
        <v/>
      </c>
      <c r="B140">
        <f>INDEX(resultados!$A$2:$ZZ$408, 134, MATCH($B$2, resultados!$A$1:$ZZ$1, 0))</f>
        <v/>
      </c>
      <c r="C140">
        <f>INDEX(resultados!$A$2:$ZZ$408, 134, MATCH($B$3, resultados!$A$1:$ZZ$1, 0))</f>
        <v/>
      </c>
    </row>
    <row r="141">
      <c r="A141">
        <f>INDEX(resultados!$A$2:$ZZ$408, 135, MATCH($B$1, resultados!$A$1:$ZZ$1, 0))</f>
        <v/>
      </c>
      <c r="B141">
        <f>INDEX(resultados!$A$2:$ZZ$408, 135, MATCH($B$2, resultados!$A$1:$ZZ$1, 0))</f>
        <v/>
      </c>
      <c r="C141">
        <f>INDEX(resultados!$A$2:$ZZ$408, 135, MATCH($B$3, resultados!$A$1:$ZZ$1, 0))</f>
        <v/>
      </c>
    </row>
    <row r="142">
      <c r="A142">
        <f>INDEX(resultados!$A$2:$ZZ$408, 136, MATCH($B$1, resultados!$A$1:$ZZ$1, 0))</f>
        <v/>
      </c>
      <c r="B142">
        <f>INDEX(resultados!$A$2:$ZZ$408, 136, MATCH($B$2, resultados!$A$1:$ZZ$1, 0))</f>
        <v/>
      </c>
      <c r="C142">
        <f>INDEX(resultados!$A$2:$ZZ$408, 136, MATCH($B$3, resultados!$A$1:$ZZ$1, 0))</f>
        <v/>
      </c>
    </row>
    <row r="143">
      <c r="A143">
        <f>INDEX(resultados!$A$2:$ZZ$408, 137, MATCH($B$1, resultados!$A$1:$ZZ$1, 0))</f>
        <v/>
      </c>
      <c r="B143">
        <f>INDEX(resultados!$A$2:$ZZ$408, 137, MATCH($B$2, resultados!$A$1:$ZZ$1, 0))</f>
        <v/>
      </c>
      <c r="C143">
        <f>INDEX(resultados!$A$2:$ZZ$408, 137, MATCH($B$3, resultados!$A$1:$ZZ$1, 0))</f>
        <v/>
      </c>
    </row>
    <row r="144">
      <c r="A144">
        <f>INDEX(resultados!$A$2:$ZZ$408, 138, MATCH($B$1, resultados!$A$1:$ZZ$1, 0))</f>
        <v/>
      </c>
      <c r="B144">
        <f>INDEX(resultados!$A$2:$ZZ$408, 138, MATCH($B$2, resultados!$A$1:$ZZ$1, 0))</f>
        <v/>
      </c>
      <c r="C144">
        <f>INDEX(resultados!$A$2:$ZZ$408, 138, MATCH($B$3, resultados!$A$1:$ZZ$1, 0))</f>
        <v/>
      </c>
    </row>
    <row r="145">
      <c r="A145">
        <f>INDEX(resultados!$A$2:$ZZ$408, 139, MATCH($B$1, resultados!$A$1:$ZZ$1, 0))</f>
        <v/>
      </c>
      <c r="B145">
        <f>INDEX(resultados!$A$2:$ZZ$408, 139, MATCH($B$2, resultados!$A$1:$ZZ$1, 0))</f>
        <v/>
      </c>
      <c r="C145">
        <f>INDEX(resultados!$A$2:$ZZ$408, 139, MATCH($B$3, resultados!$A$1:$ZZ$1, 0))</f>
        <v/>
      </c>
    </row>
    <row r="146">
      <c r="A146">
        <f>INDEX(resultados!$A$2:$ZZ$408, 140, MATCH($B$1, resultados!$A$1:$ZZ$1, 0))</f>
        <v/>
      </c>
      <c r="B146">
        <f>INDEX(resultados!$A$2:$ZZ$408, 140, MATCH($B$2, resultados!$A$1:$ZZ$1, 0))</f>
        <v/>
      </c>
      <c r="C146">
        <f>INDEX(resultados!$A$2:$ZZ$408, 140, MATCH($B$3, resultados!$A$1:$ZZ$1, 0))</f>
        <v/>
      </c>
    </row>
    <row r="147">
      <c r="A147">
        <f>INDEX(resultados!$A$2:$ZZ$408, 141, MATCH($B$1, resultados!$A$1:$ZZ$1, 0))</f>
        <v/>
      </c>
      <c r="B147">
        <f>INDEX(resultados!$A$2:$ZZ$408, 141, MATCH($B$2, resultados!$A$1:$ZZ$1, 0))</f>
        <v/>
      </c>
      <c r="C147">
        <f>INDEX(resultados!$A$2:$ZZ$408, 141, MATCH($B$3, resultados!$A$1:$ZZ$1, 0))</f>
        <v/>
      </c>
    </row>
    <row r="148">
      <c r="A148">
        <f>INDEX(resultados!$A$2:$ZZ$408, 142, MATCH($B$1, resultados!$A$1:$ZZ$1, 0))</f>
        <v/>
      </c>
      <c r="B148">
        <f>INDEX(resultados!$A$2:$ZZ$408, 142, MATCH($B$2, resultados!$A$1:$ZZ$1, 0))</f>
        <v/>
      </c>
      <c r="C148">
        <f>INDEX(resultados!$A$2:$ZZ$408, 142, MATCH($B$3, resultados!$A$1:$ZZ$1, 0))</f>
        <v/>
      </c>
    </row>
    <row r="149">
      <c r="A149">
        <f>INDEX(resultados!$A$2:$ZZ$408, 143, MATCH($B$1, resultados!$A$1:$ZZ$1, 0))</f>
        <v/>
      </c>
      <c r="B149">
        <f>INDEX(resultados!$A$2:$ZZ$408, 143, MATCH($B$2, resultados!$A$1:$ZZ$1, 0))</f>
        <v/>
      </c>
      <c r="C149">
        <f>INDEX(resultados!$A$2:$ZZ$408, 143, MATCH($B$3, resultados!$A$1:$ZZ$1, 0))</f>
        <v/>
      </c>
    </row>
    <row r="150">
      <c r="A150">
        <f>INDEX(resultados!$A$2:$ZZ$408, 144, MATCH($B$1, resultados!$A$1:$ZZ$1, 0))</f>
        <v/>
      </c>
      <c r="B150">
        <f>INDEX(resultados!$A$2:$ZZ$408, 144, MATCH($B$2, resultados!$A$1:$ZZ$1, 0))</f>
        <v/>
      </c>
      <c r="C150">
        <f>INDEX(resultados!$A$2:$ZZ$408, 144, MATCH($B$3, resultados!$A$1:$ZZ$1, 0))</f>
        <v/>
      </c>
    </row>
    <row r="151">
      <c r="A151">
        <f>INDEX(resultados!$A$2:$ZZ$408, 145, MATCH($B$1, resultados!$A$1:$ZZ$1, 0))</f>
        <v/>
      </c>
      <c r="B151">
        <f>INDEX(resultados!$A$2:$ZZ$408, 145, MATCH($B$2, resultados!$A$1:$ZZ$1, 0))</f>
        <v/>
      </c>
      <c r="C151">
        <f>INDEX(resultados!$A$2:$ZZ$408, 145, MATCH($B$3, resultados!$A$1:$ZZ$1, 0))</f>
        <v/>
      </c>
    </row>
    <row r="152">
      <c r="A152">
        <f>INDEX(resultados!$A$2:$ZZ$408, 146, MATCH($B$1, resultados!$A$1:$ZZ$1, 0))</f>
        <v/>
      </c>
      <c r="B152">
        <f>INDEX(resultados!$A$2:$ZZ$408, 146, MATCH($B$2, resultados!$A$1:$ZZ$1, 0))</f>
        <v/>
      </c>
      <c r="C152">
        <f>INDEX(resultados!$A$2:$ZZ$408, 146, MATCH($B$3, resultados!$A$1:$ZZ$1, 0))</f>
        <v/>
      </c>
    </row>
    <row r="153">
      <c r="A153">
        <f>INDEX(resultados!$A$2:$ZZ$408, 147, MATCH($B$1, resultados!$A$1:$ZZ$1, 0))</f>
        <v/>
      </c>
      <c r="B153">
        <f>INDEX(resultados!$A$2:$ZZ$408, 147, MATCH($B$2, resultados!$A$1:$ZZ$1, 0))</f>
        <v/>
      </c>
      <c r="C153">
        <f>INDEX(resultados!$A$2:$ZZ$408, 147, MATCH($B$3, resultados!$A$1:$ZZ$1, 0))</f>
        <v/>
      </c>
    </row>
    <row r="154">
      <c r="A154">
        <f>INDEX(resultados!$A$2:$ZZ$408, 148, MATCH($B$1, resultados!$A$1:$ZZ$1, 0))</f>
        <v/>
      </c>
      <c r="B154">
        <f>INDEX(resultados!$A$2:$ZZ$408, 148, MATCH($B$2, resultados!$A$1:$ZZ$1, 0))</f>
        <v/>
      </c>
      <c r="C154">
        <f>INDEX(resultados!$A$2:$ZZ$408, 148, MATCH($B$3, resultados!$A$1:$ZZ$1, 0))</f>
        <v/>
      </c>
    </row>
    <row r="155">
      <c r="A155">
        <f>INDEX(resultados!$A$2:$ZZ$408, 149, MATCH($B$1, resultados!$A$1:$ZZ$1, 0))</f>
        <v/>
      </c>
      <c r="B155">
        <f>INDEX(resultados!$A$2:$ZZ$408, 149, MATCH($B$2, resultados!$A$1:$ZZ$1, 0))</f>
        <v/>
      </c>
      <c r="C155">
        <f>INDEX(resultados!$A$2:$ZZ$408, 149, MATCH($B$3, resultados!$A$1:$ZZ$1, 0))</f>
        <v/>
      </c>
    </row>
    <row r="156">
      <c r="A156">
        <f>INDEX(resultados!$A$2:$ZZ$408, 150, MATCH($B$1, resultados!$A$1:$ZZ$1, 0))</f>
        <v/>
      </c>
      <c r="B156">
        <f>INDEX(resultados!$A$2:$ZZ$408, 150, MATCH($B$2, resultados!$A$1:$ZZ$1, 0))</f>
        <v/>
      </c>
      <c r="C156">
        <f>INDEX(resultados!$A$2:$ZZ$408, 150, MATCH($B$3, resultados!$A$1:$ZZ$1, 0))</f>
        <v/>
      </c>
    </row>
    <row r="157">
      <c r="A157">
        <f>INDEX(resultados!$A$2:$ZZ$408, 151, MATCH($B$1, resultados!$A$1:$ZZ$1, 0))</f>
        <v/>
      </c>
      <c r="B157">
        <f>INDEX(resultados!$A$2:$ZZ$408, 151, MATCH($B$2, resultados!$A$1:$ZZ$1, 0))</f>
        <v/>
      </c>
      <c r="C157">
        <f>INDEX(resultados!$A$2:$ZZ$408, 151, MATCH($B$3, resultados!$A$1:$ZZ$1, 0))</f>
        <v/>
      </c>
    </row>
    <row r="158">
      <c r="A158">
        <f>INDEX(resultados!$A$2:$ZZ$408, 152, MATCH($B$1, resultados!$A$1:$ZZ$1, 0))</f>
        <v/>
      </c>
      <c r="B158">
        <f>INDEX(resultados!$A$2:$ZZ$408, 152, MATCH($B$2, resultados!$A$1:$ZZ$1, 0))</f>
        <v/>
      </c>
      <c r="C158">
        <f>INDEX(resultados!$A$2:$ZZ$408, 152, MATCH($B$3, resultados!$A$1:$ZZ$1, 0))</f>
        <v/>
      </c>
    </row>
    <row r="159">
      <c r="A159">
        <f>INDEX(resultados!$A$2:$ZZ$408, 153, MATCH($B$1, resultados!$A$1:$ZZ$1, 0))</f>
        <v/>
      </c>
      <c r="B159">
        <f>INDEX(resultados!$A$2:$ZZ$408, 153, MATCH($B$2, resultados!$A$1:$ZZ$1, 0))</f>
        <v/>
      </c>
      <c r="C159">
        <f>INDEX(resultados!$A$2:$ZZ$408, 153, MATCH($B$3, resultados!$A$1:$ZZ$1, 0))</f>
        <v/>
      </c>
    </row>
    <row r="160">
      <c r="A160">
        <f>INDEX(resultados!$A$2:$ZZ$408, 154, MATCH($B$1, resultados!$A$1:$ZZ$1, 0))</f>
        <v/>
      </c>
      <c r="B160">
        <f>INDEX(resultados!$A$2:$ZZ$408, 154, MATCH($B$2, resultados!$A$1:$ZZ$1, 0))</f>
        <v/>
      </c>
      <c r="C160">
        <f>INDEX(resultados!$A$2:$ZZ$408, 154, MATCH($B$3, resultados!$A$1:$ZZ$1, 0))</f>
        <v/>
      </c>
    </row>
    <row r="161">
      <c r="A161">
        <f>INDEX(resultados!$A$2:$ZZ$408, 155, MATCH($B$1, resultados!$A$1:$ZZ$1, 0))</f>
        <v/>
      </c>
      <c r="B161">
        <f>INDEX(resultados!$A$2:$ZZ$408, 155, MATCH($B$2, resultados!$A$1:$ZZ$1, 0))</f>
        <v/>
      </c>
      <c r="C161">
        <f>INDEX(resultados!$A$2:$ZZ$408, 155, MATCH($B$3, resultados!$A$1:$ZZ$1, 0))</f>
        <v/>
      </c>
    </row>
    <row r="162">
      <c r="A162">
        <f>INDEX(resultados!$A$2:$ZZ$408, 156, MATCH($B$1, resultados!$A$1:$ZZ$1, 0))</f>
        <v/>
      </c>
      <c r="B162">
        <f>INDEX(resultados!$A$2:$ZZ$408, 156, MATCH($B$2, resultados!$A$1:$ZZ$1, 0))</f>
        <v/>
      </c>
      <c r="C162">
        <f>INDEX(resultados!$A$2:$ZZ$408, 156, MATCH($B$3, resultados!$A$1:$ZZ$1, 0))</f>
        <v/>
      </c>
    </row>
    <row r="163">
      <c r="A163">
        <f>INDEX(resultados!$A$2:$ZZ$408, 157, MATCH($B$1, resultados!$A$1:$ZZ$1, 0))</f>
        <v/>
      </c>
      <c r="B163">
        <f>INDEX(resultados!$A$2:$ZZ$408, 157, MATCH($B$2, resultados!$A$1:$ZZ$1, 0))</f>
        <v/>
      </c>
      <c r="C163">
        <f>INDEX(resultados!$A$2:$ZZ$408, 157, MATCH($B$3, resultados!$A$1:$ZZ$1, 0))</f>
        <v/>
      </c>
    </row>
    <row r="164">
      <c r="A164">
        <f>INDEX(resultados!$A$2:$ZZ$408, 158, MATCH($B$1, resultados!$A$1:$ZZ$1, 0))</f>
        <v/>
      </c>
      <c r="B164">
        <f>INDEX(resultados!$A$2:$ZZ$408, 158, MATCH($B$2, resultados!$A$1:$ZZ$1, 0))</f>
        <v/>
      </c>
      <c r="C164">
        <f>INDEX(resultados!$A$2:$ZZ$408, 158, MATCH($B$3, resultados!$A$1:$ZZ$1, 0))</f>
        <v/>
      </c>
    </row>
    <row r="165">
      <c r="A165">
        <f>INDEX(resultados!$A$2:$ZZ$408, 159, MATCH($B$1, resultados!$A$1:$ZZ$1, 0))</f>
        <v/>
      </c>
      <c r="B165">
        <f>INDEX(resultados!$A$2:$ZZ$408, 159, MATCH($B$2, resultados!$A$1:$ZZ$1, 0))</f>
        <v/>
      </c>
      <c r="C165">
        <f>INDEX(resultados!$A$2:$ZZ$408, 159, MATCH($B$3, resultados!$A$1:$ZZ$1, 0))</f>
        <v/>
      </c>
    </row>
    <row r="166">
      <c r="A166">
        <f>INDEX(resultados!$A$2:$ZZ$408, 160, MATCH($B$1, resultados!$A$1:$ZZ$1, 0))</f>
        <v/>
      </c>
      <c r="B166">
        <f>INDEX(resultados!$A$2:$ZZ$408, 160, MATCH($B$2, resultados!$A$1:$ZZ$1, 0))</f>
        <v/>
      </c>
      <c r="C166">
        <f>INDEX(resultados!$A$2:$ZZ$408, 160, MATCH($B$3, resultados!$A$1:$ZZ$1, 0))</f>
        <v/>
      </c>
    </row>
    <row r="167">
      <c r="A167">
        <f>INDEX(resultados!$A$2:$ZZ$408, 161, MATCH($B$1, resultados!$A$1:$ZZ$1, 0))</f>
        <v/>
      </c>
      <c r="B167">
        <f>INDEX(resultados!$A$2:$ZZ$408, 161, MATCH($B$2, resultados!$A$1:$ZZ$1, 0))</f>
        <v/>
      </c>
      <c r="C167">
        <f>INDEX(resultados!$A$2:$ZZ$408, 161, MATCH($B$3, resultados!$A$1:$ZZ$1, 0))</f>
        <v/>
      </c>
    </row>
    <row r="168">
      <c r="A168">
        <f>INDEX(resultados!$A$2:$ZZ$408, 162, MATCH($B$1, resultados!$A$1:$ZZ$1, 0))</f>
        <v/>
      </c>
      <c r="B168">
        <f>INDEX(resultados!$A$2:$ZZ$408, 162, MATCH($B$2, resultados!$A$1:$ZZ$1, 0))</f>
        <v/>
      </c>
      <c r="C168">
        <f>INDEX(resultados!$A$2:$ZZ$408, 162, MATCH($B$3, resultados!$A$1:$ZZ$1, 0))</f>
        <v/>
      </c>
    </row>
    <row r="169">
      <c r="A169">
        <f>INDEX(resultados!$A$2:$ZZ$408, 163, MATCH($B$1, resultados!$A$1:$ZZ$1, 0))</f>
        <v/>
      </c>
      <c r="B169">
        <f>INDEX(resultados!$A$2:$ZZ$408, 163, MATCH($B$2, resultados!$A$1:$ZZ$1, 0))</f>
        <v/>
      </c>
      <c r="C169">
        <f>INDEX(resultados!$A$2:$ZZ$408, 163, MATCH($B$3, resultados!$A$1:$ZZ$1, 0))</f>
        <v/>
      </c>
    </row>
    <row r="170">
      <c r="A170">
        <f>INDEX(resultados!$A$2:$ZZ$408, 164, MATCH($B$1, resultados!$A$1:$ZZ$1, 0))</f>
        <v/>
      </c>
      <c r="B170">
        <f>INDEX(resultados!$A$2:$ZZ$408, 164, MATCH($B$2, resultados!$A$1:$ZZ$1, 0))</f>
        <v/>
      </c>
      <c r="C170">
        <f>INDEX(resultados!$A$2:$ZZ$408, 164, MATCH($B$3, resultados!$A$1:$ZZ$1, 0))</f>
        <v/>
      </c>
    </row>
    <row r="171">
      <c r="A171">
        <f>INDEX(resultados!$A$2:$ZZ$408, 165, MATCH($B$1, resultados!$A$1:$ZZ$1, 0))</f>
        <v/>
      </c>
      <c r="B171">
        <f>INDEX(resultados!$A$2:$ZZ$408, 165, MATCH($B$2, resultados!$A$1:$ZZ$1, 0))</f>
        <v/>
      </c>
      <c r="C171">
        <f>INDEX(resultados!$A$2:$ZZ$408, 165, MATCH($B$3, resultados!$A$1:$ZZ$1, 0))</f>
        <v/>
      </c>
    </row>
    <row r="172">
      <c r="A172">
        <f>INDEX(resultados!$A$2:$ZZ$408, 166, MATCH($B$1, resultados!$A$1:$ZZ$1, 0))</f>
        <v/>
      </c>
      <c r="B172">
        <f>INDEX(resultados!$A$2:$ZZ$408, 166, MATCH($B$2, resultados!$A$1:$ZZ$1, 0))</f>
        <v/>
      </c>
      <c r="C172">
        <f>INDEX(resultados!$A$2:$ZZ$408, 166, MATCH($B$3, resultados!$A$1:$ZZ$1, 0))</f>
        <v/>
      </c>
    </row>
    <row r="173">
      <c r="A173">
        <f>INDEX(resultados!$A$2:$ZZ$408, 167, MATCH($B$1, resultados!$A$1:$ZZ$1, 0))</f>
        <v/>
      </c>
      <c r="B173">
        <f>INDEX(resultados!$A$2:$ZZ$408, 167, MATCH($B$2, resultados!$A$1:$ZZ$1, 0))</f>
        <v/>
      </c>
      <c r="C173">
        <f>INDEX(resultados!$A$2:$ZZ$408, 167, MATCH($B$3, resultados!$A$1:$ZZ$1, 0))</f>
        <v/>
      </c>
    </row>
    <row r="174">
      <c r="A174">
        <f>INDEX(resultados!$A$2:$ZZ$408, 168, MATCH($B$1, resultados!$A$1:$ZZ$1, 0))</f>
        <v/>
      </c>
      <c r="B174">
        <f>INDEX(resultados!$A$2:$ZZ$408, 168, MATCH($B$2, resultados!$A$1:$ZZ$1, 0))</f>
        <v/>
      </c>
      <c r="C174">
        <f>INDEX(resultados!$A$2:$ZZ$408, 168, MATCH($B$3, resultados!$A$1:$ZZ$1, 0))</f>
        <v/>
      </c>
    </row>
    <row r="175">
      <c r="A175">
        <f>INDEX(resultados!$A$2:$ZZ$408, 169, MATCH($B$1, resultados!$A$1:$ZZ$1, 0))</f>
        <v/>
      </c>
      <c r="B175">
        <f>INDEX(resultados!$A$2:$ZZ$408, 169, MATCH($B$2, resultados!$A$1:$ZZ$1, 0))</f>
        <v/>
      </c>
      <c r="C175">
        <f>INDEX(resultados!$A$2:$ZZ$408, 169, MATCH($B$3, resultados!$A$1:$ZZ$1, 0))</f>
        <v/>
      </c>
    </row>
    <row r="176">
      <c r="A176">
        <f>INDEX(resultados!$A$2:$ZZ$408, 170, MATCH($B$1, resultados!$A$1:$ZZ$1, 0))</f>
        <v/>
      </c>
      <c r="B176">
        <f>INDEX(resultados!$A$2:$ZZ$408, 170, MATCH($B$2, resultados!$A$1:$ZZ$1, 0))</f>
        <v/>
      </c>
      <c r="C176">
        <f>INDEX(resultados!$A$2:$ZZ$408, 170, MATCH($B$3, resultados!$A$1:$ZZ$1, 0))</f>
        <v/>
      </c>
    </row>
    <row r="177">
      <c r="A177">
        <f>INDEX(resultados!$A$2:$ZZ$408, 171, MATCH($B$1, resultados!$A$1:$ZZ$1, 0))</f>
        <v/>
      </c>
      <c r="B177">
        <f>INDEX(resultados!$A$2:$ZZ$408, 171, MATCH($B$2, resultados!$A$1:$ZZ$1, 0))</f>
        <v/>
      </c>
      <c r="C177">
        <f>INDEX(resultados!$A$2:$ZZ$408, 171, MATCH($B$3, resultados!$A$1:$ZZ$1, 0))</f>
        <v/>
      </c>
    </row>
    <row r="178">
      <c r="A178">
        <f>INDEX(resultados!$A$2:$ZZ$408, 172, MATCH($B$1, resultados!$A$1:$ZZ$1, 0))</f>
        <v/>
      </c>
      <c r="B178">
        <f>INDEX(resultados!$A$2:$ZZ$408, 172, MATCH($B$2, resultados!$A$1:$ZZ$1, 0))</f>
        <v/>
      </c>
      <c r="C178">
        <f>INDEX(resultados!$A$2:$ZZ$408, 172, MATCH($B$3, resultados!$A$1:$ZZ$1, 0))</f>
        <v/>
      </c>
    </row>
    <row r="179">
      <c r="A179">
        <f>INDEX(resultados!$A$2:$ZZ$408, 173, MATCH($B$1, resultados!$A$1:$ZZ$1, 0))</f>
        <v/>
      </c>
      <c r="B179">
        <f>INDEX(resultados!$A$2:$ZZ$408, 173, MATCH($B$2, resultados!$A$1:$ZZ$1, 0))</f>
        <v/>
      </c>
      <c r="C179">
        <f>INDEX(resultados!$A$2:$ZZ$408, 173, MATCH($B$3, resultados!$A$1:$ZZ$1, 0))</f>
        <v/>
      </c>
    </row>
    <row r="180">
      <c r="A180">
        <f>INDEX(resultados!$A$2:$ZZ$408, 174, MATCH($B$1, resultados!$A$1:$ZZ$1, 0))</f>
        <v/>
      </c>
      <c r="B180">
        <f>INDEX(resultados!$A$2:$ZZ$408, 174, MATCH($B$2, resultados!$A$1:$ZZ$1, 0))</f>
        <v/>
      </c>
      <c r="C180">
        <f>INDEX(resultados!$A$2:$ZZ$408, 174, MATCH($B$3, resultados!$A$1:$ZZ$1, 0))</f>
        <v/>
      </c>
    </row>
    <row r="181">
      <c r="A181">
        <f>INDEX(resultados!$A$2:$ZZ$408, 175, MATCH($B$1, resultados!$A$1:$ZZ$1, 0))</f>
        <v/>
      </c>
      <c r="B181">
        <f>INDEX(resultados!$A$2:$ZZ$408, 175, MATCH($B$2, resultados!$A$1:$ZZ$1, 0))</f>
        <v/>
      </c>
      <c r="C181">
        <f>INDEX(resultados!$A$2:$ZZ$408, 175, MATCH($B$3, resultados!$A$1:$ZZ$1, 0))</f>
        <v/>
      </c>
    </row>
    <row r="182">
      <c r="A182">
        <f>INDEX(resultados!$A$2:$ZZ$408, 176, MATCH($B$1, resultados!$A$1:$ZZ$1, 0))</f>
        <v/>
      </c>
      <c r="B182">
        <f>INDEX(resultados!$A$2:$ZZ$408, 176, MATCH($B$2, resultados!$A$1:$ZZ$1, 0))</f>
        <v/>
      </c>
      <c r="C182">
        <f>INDEX(resultados!$A$2:$ZZ$408, 176, MATCH($B$3, resultados!$A$1:$ZZ$1, 0))</f>
        <v/>
      </c>
    </row>
    <row r="183">
      <c r="A183">
        <f>INDEX(resultados!$A$2:$ZZ$408, 177, MATCH($B$1, resultados!$A$1:$ZZ$1, 0))</f>
        <v/>
      </c>
      <c r="B183">
        <f>INDEX(resultados!$A$2:$ZZ$408, 177, MATCH($B$2, resultados!$A$1:$ZZ$1, 0))</f>
        <v/>
      </c>
      <c r="C183">
        <f>INDEX(resultados!$A$2:$ZZ$408, 177, MATCH($B$3, resultados!$A$1:$ZZ$1, 0))</f>
        <v/>
      </c>
    </row>
    <row r="184">
      <c r="A184">
        <f>INDEX(resultados!$A$2:$ZZ$408, 178, MATCH($B$1, resultados!$A$1:$ZZ$1, 0))</f>
        <v/>
      </c>
      <c r="B184">
        <f>INDEX(resultados!$A$2:$ZZ$408, 178, MATCH($B$2, resultados!$A$1:$ZZ$1, 0))</f>
        <v/>
      </c>
      <c r="C184">
        <f>INDEX(resultados!$A$2:$ZZ$408, 178, MATCH($B$3, resultados!$A$1:$ZZ$1, 0))</f>
        <v/>
      </c>
    </row>
    <row r="185">
      <c r="A185">
        <f>INDEX(resultados!$A$2:$ZZ$408, 179, MATCH($B$1, resultados!$A$1:$ZZ$1, 0))</f>
        <v/>
      </c>
      <c r="B185">
        <f>INDEX(resultados!$A$2:$ZZ$408, 179, MATCH($B$2, resultados!$A$1:$ZZ$1, 0))</f>
        <v/>
      </c>
      <c r="C185">
        <f>INDEX(resultados!$A$2:$ZZ$408, 179, MATCH($B$3, resultados!$A$1:$ZZ$1, 0))</f>
        <v/>
      </c>
    </row>
    <row r="186">
      <c r="A186">
        <f>INDEX(resultados!$A$2:$ZZ$408, 180, MATCH($B$1, resultados!$A$1:$ZZ$1, 0))</f>
        <v/>
      </c>
      <c r="B186">
        <f>INDEX(resultados!$A$2:$ZZ$408, 180, MATCH($B$2, resultados!$A$1:$ZZ$1, 0))</f>
        <v/>
      </c>
      <c r="C186">
        <f>INDEX(resultados!$A$2:$ZZ$408, 180, MATCH($B$3, resultados!$A$1:$ZZ$1, 0))</f>
        <v/>
      </c>
    </row>
    <row r="187">
      <c r="A187">
        <f>INDEX(resultados!$A$2:$ZZ$408, 181, MATCH($B$1, resultados!$A$1:$ZZ$1, 0))</f>
        <v/>
      </c>
      <c r="B187">
        <f>INDEX(resultados!$A$2:$ZZ$408, 181, MATCH($B$2, resultados!$A$1:$ZZ$1, 0))</f>
        <v/>
      </c>
      <c r="C187">
        <f>INDEX(resultados!$A$2:$ZZ$408, 181, MATCH($B$3, resultados!$A$1:$ZZ$1, 0))</f>
        <v/>
      </c>
    </row>
    <row r="188">
      <c r="A188">
        <f>INDEX(resultados!$A$2:$ZZ$408, 182, MATCH($B$1, resultados!$A$1:$ZZ$1, 0))</f>
        <v/>
      </c>
      <c r="B188">
        <f>INDEX(resultados!$A$2:$ZZ$408, 182, MATCH($B$2, resultados!$A$1:$ZZ$1, 0))</f>
        <v/>
      </c>
      <c r="C188">
        <f>INDEX(resultados!$A$2:$ZZ$408, 182, MATCH($B$3, resultados!$A$1:$ZZ$1, 0))</f>
        <v/>
      </c>
    </row>
    <row r="189">
      <c r="A189">
        <f>INDEX(resultados!$A$2:$ZZ$408, 183, MATCH($B$1, resultados!$A$1:$ZZ$1, 0))</f>
        <v/>
      </c>
      <c r="B189">
        <f>INDEX(resultados!$A$2:$ZZ$408, 183, MATCH($B$2, resultados!$A$1:$ZZ$1, 0))</f>
        <v/>
      </c>
      <c r="C189">
        <f>INDEX(resultados!$A$2:$ZZ$408, 183, MATCH($B$3, resultados!$A$1:$ZZ$1, 0))</f>
        <v/>
      </c>
    </row>
    <row r="190">
      <c r="A190">
        <f>INDEX(resultados!$A$2:$ZZ$408, 184, MATCH($B$1, resultados!$A$1:$ZZ$1, 0))</f>
        <v/>
      </c>
      <c r="B190">
        <f>INDEX(resultados!$A$2:$ZZ$408, 184, MATCH($B$2, resultados!$A$1:$ZZ$1, 0))</f>
        <v/>
      </c>
      <c r="C190">
        <f>INDEX(resultados!$A$2:$ZZ$408, 184, MATCH($B$3, resultados!$A$1:$ZZ$1, 0))</f>
        <v/>
      </c>
    </row>
    <row r="191">
      <c r="A191">
        <f>INDEX(resultados!$A$2:$ZZ$408, 185, MATCH($B$1, resultados!$A$1:$ZZ$1, 0))</f>
        <v/>
      </c>
      <c r="B191">
        <f>INDEX(resultados!$A$2:$ZZ$408, 185, MATCH($B$2, resultados!$A$1:$ZZ$1, 0))</f>
        <v/>
      </c>
      <c r="C191">
        <f>INDEX(resultados!$A$2:$ZZ$408, 185, MATCH($B$3, resultados!$A$1:$ZZ$1, 0))</f>
        <v/>
      </c>
    </row>
    <row r="192">
      <c r="A192">
        <f>INDEX(resultados!$A$2:$ZZ$408, 186, MATCH($B$1, resultados!$A$1:$ZZ$1, 0))</f>
        <v/>
      </c>
      <c r="B192">
        <f>INDEX(resultados!$A$2:$ZZ$408, 186, MATCH($B$2, resultados!$A$1:$ZZ$1, 0))</f>
        <v/>
      </c>
      <c r="C192">
        <f>INDEX(resultados!$A$2:$ZZ$408, 186, MATCH($B$3, resultados!$A$1:$ZZ$1, 0))</f>
        <v/>
      </c>
    </row>
    <row r="193">
      <c r="A193">
        <f>INDEX(resultados!$A$2:$ZZ$408, 187, MATCH($B$1, resultados!$A$1:$ZZ$1, 0))</f>
        <v/>
      </c>
      <c r="B193">
        <f>INDEX(resultados!$A$2:$ZZ$408, 187, MATCH($B$2, resultados!$A$1:$ZZ$1, 0))</f>
        <v/>
      </c>
      <c r="C193">
        <f>INDEX(resultados!$A$2:$ZZ$408, 187, MATCH($B$3, resultados!$A$1:$ZZ$1, 0))</f>
        <v/>
      </c>
    </row>
    <row r="194">
      <c r="A194">
        <f>INDEX(resultados!$A$2:$ZZ$408, 188, MATCH($B$1, resultados!$A$1:$ZZ$1, 0))</f>
        <v/>
      </c>
      <c r="B194">
        <f>INDEX(resultados!$A$2:$ZZ$408, 188, MATCH($B$2, resultados!$A$1:$ZZ$1, 0))</f>
        <v/>
      </c>
      <c r="C194">
        <f>INDEX(resultados!$A$2:$ZZ$408, 188, MATCH($B$3, resultados!$A$1:$ZZ$1, 0))</f>
        <v/>
      </c>
    </row>
    <row r="195">
      <c r="A195">
        <f>INDEX(resultados!$A$2:$ZZ$408, 189, MATCH($B$1, resultados!$A$1:$ZZ$1, 0))</f>
        <v/>
      </c>
      <c r="B195">
        <f>INDEX(resultados!$A$2:$ZZ$408, 189, MATCH($B$2, resultados!$A$1:$ZZ$1, 0))</f>
        <v/>
      </c>
      <c r="C195">
        <f>INDEX(resultados!$A$2:$ZZ$408, 189, MATCH($B$3, resultados!$A$1:$ZZ$1, 0))</f>
        <v/>
      </c>
    </row>
    <row r="196">
      <c r="A196">
        <f>INDEX(resultados!$A$2:$ZZ$408, 190, MATCH($B$1, resultados!$A$1:$ZZ$1, 0))</f>
        <v/>
      </c>
      <c r="B196">
        <f>INDEX(resultados!$A$2:$ZZ$408, 190, MATCH($B$2, resultados!$A$1:$ZZ$1, 0))</f>
        <v/>
      </c>
      <c r="C196">
        <f>INDEX(resultados!$A$2:$ZZ$408, 190, MATCH($B$3, resultados!$A$1:$ZZ$1, 0))</f>
        <v/>
      </c>
    </row>
    <row r="197">
      <c r="A197">
        <f>INDEX(resultados!$A$2:$ZZ$408, 191, MATCH($B$1, resultados!$A$1:$ZZ$1, 0))</f>
        <v/>
      </c>
      <c r="B197">
        <f>INDEX(resultados!$A$2:$ZZ$408, 191, MATCH($B$2, resultados!$A$1:$ZZ$1, 0))</f>
        <v/>
      </c>
      <c r="C197">
        <f>INDEX(resultados!$A$2:$ZZ$408, 191, MATCH($B$3, resultados!$A$1:$ZZ$1, 0))</f>
        <v/>
      </c>
    </row>
    <row r="198">
      <c r="A198">
        <f>INDEX(resultados!$A$2:$ZZ$408, 192, MATCH($B$1, resultados!$A$1:$ZZ$1, 0))</f>
        <v/>
      </c>
      <c r="B198">
        <f>INDEX(resultados!$A$2:$ZZ$408, 192, MATCH($B$2, resultados!$A$1:$ZZ$1, 0))</f>
        <v/>
      </c>
      <c r="C198">
        <f>INDEX(resultados!$A$2:$ZZ$408, 192, MATCH($B$3, resultados!$A$1:$ZZ$1, 0))</f>
        <v/>
      </c>
    </row>
    <row r="199">
      <c r="A199">
        <f>INDEX(resultados!$A$2:$ZZ$408, 193, MATCH($B$1, resultados!$A$1:$ZZ$1, 0))</f>
        <v/>
      </c>
      <c r="B199">
        <f>INDEX(resultados!$A$2:$ZZ$408, 193, MATCH($B$2, resultados!$A$1:$ZZ$1, 0))</f>
        <v/>
      </c>
      <c r="C199">
        <f>INDEX(resultados!$A$2:$ZZ$408, 193, MATCH($B$3, resultados!$A$1:$ZZ$1, 0))</f>
        <v/>
      </c>
    </row>
    <row r="200">
      <c r="A200">
        <f>INDEX(resultados!$A$2:$ZZ$408, 194, MATCH($B$1, resultados!$A$1:$ZZ$1, 0))</f>
        <v/>
      </c>
      <c r="B200">
        <f>INDEX(resultados!$A$2:$ZZ$408, 194, MATCH($B$2, resultados!$A$1:$ZZ$1, 0))</f>
        <v/>
      </c>
      <c r="C200">
        <f>INDEX(resultados!$A$2:$ZZ$408, 194, MATCH($B$3, resultados!$A$1:$ZZ$1, 0))</f>
        <v/>
      </c>
    </row>
    <row r="201">
      <c r="A201">
        <f>INDEX(resultados!$A$2:$ZZ$408, 195, MATCH($B$1, resultados!$A$1:$ZZ$1, 0))</f>
        <v/>
      </c>
      <c r="B201">
        <f>INDEX(resultados!$A$2:$ZZ$408, 195, MATCH($B$2, resultados!$A$1:$ZZ$1, 0))</f>
        <v/>
      </c>
      <c r="C201">
        <f>INDEX(resultados!$A$2:$ZZ$408, 195, MATCH($B$3, resultados!$A$1:$ZZ$1, 0))</f>
        <v/>
      </c>
    </row>
    <row r="202">
      <c r="A202">
        <f>INDEX(resultados!$A$2:$ZZ$408, 196, MATCH($B$1, resultados!$A$1:$ZZ$1, 0))</f>
        <v/>
      </c>
      <c r="B202">
        <f>INDEX(resultados!$A$2:$ZZ$408, 196, MATCH($B$2, resultados!$A$1:$ZZ$1, 0))</f>
        <v/>
      </c>
      <c r="C202">
        <f>INDEX(resultados!$A$2:$ZZ$408, 196, MATCH($B$3, resultados!$A$1:$ZZ$1, 0))</f>
        <v/>
      </c>
    </row>
    <row r="203">
      <c r="A203">
        <f>INDEX(resultados!$A$2:$ZZ$408, 197, MATCH($B$1, resultados!$A$1:$ZZ$1, 0))</f>
        <v/>
      </c>
      <c r="B203">
        <f>INDEX(resultados!$A$2:$ZZ$408, 197, MATCH($B$2, resultados!$A$1:$ZZ$1, 0))</f>
        <v/>
      </c>
      <c r="C203">
        <f>INDEX(resultados!$A$2:$ZZ$408, 197, MATCH($B$3, resultados!$A$1:$ZZ$1, 0))</f>
        <v/>
      </c>
    </row>
    <row r="204">
      <c r="A204">
        <f>INDEX(resultados!$A$2:$ZZ$408, 198, MATCH($B$1, resultados!$A$1:$ZZ$1, 0))</f>
        <v/>
      </c>
      <c r="B204">
        <f>INDEX(resultados!$A$2:$ZZ$408, 198, MATCH($B$2, resultados!$A$1:$ZZ$1, 0))</f>
        <v/>
      </c>
      <c r="C204">
        <f>INDEX(resultados!$A$2:$ZZ$408, 198, MATCH($B$3, resultados!$A$1:$ZZ$1, 0))</f>
        <v/>
      </c>
    </row>
    <row r="205">
      <c r="A205">
        <f>INDEX(resultados!$A$2:$ZZ$408, 199, MATCH($B$1, resultados!$A$1:$ZZ$1, 0))</f>
        <v/>
      </c>
      <c r="B205">
        <f>INDEX(resultados!$A$2:$ZZ$408, 199, MATCH($B$2, resultados!$A$1:$ZZ$1, 0))</f>
        <v/>
      </c>
      <c r="C205">
        <f>INDEX(resultados!$A$2:$ZZ$408, 199, MATCH($B$3, resultados!$A$1:$ZZ$1, 0))</f>
        <v/>
      </c>
    </row>
    <row r="206">
      <c r="A206">
        <f>INDEX(resultados!$A$2:$ZZ$408, 200, MATCH($B$1, resultados!$A$1:$ZZ$1, 0))</f>
        <v/>
      </c>
      <c r="B206">
        <f>INDEX(resultados!$A$2:$ZZ$408, 200, MATCH($B$2, resultados!$A$1:$ZZ$1, 0))</f>
        <v/>
      </c>
      <c r="C206">
        <f>INDEX(resultados!$A$2:$ZZ$408, 200, MATCH($B$3, resultados!$A$1:$ZZ$1, 0))</f>
        <v/>
      </c>
    </row>
    <row r="207">
      <c r="A207">
        <f>INDEX(resultados!$A$2:$ZZ$408, 201, MATCH($B$1, resultados!$A$1:$ZZ$1, 0))</f>
        <v/>
      </c>
      <c r="B207">
        <f>INDEX(resultados!$A$2:$ZZ$408, 201, MATCH($B$2, resultados!$A$1:$ZZ$1, 0))</f>
        <v/>
      </c>
      <c r="C207">
        <f>INDEX(resultados!$A$2:$ZZ$408, 201, MATCH($B$3, resultados!$A$1:$ZZ$1, 0))</f>
        <v/>
      </c>
    </row>
    <row r="208">
      <c r="A208">
        <f>INDEX(resultados!$A$2:$ZZ$408, 202, MATCH($B$1, resultados!$A$1:$ZZ$1, 0))</f>
        <v/>
      </c>
      <c r="B208">
        <f>INDEX(resultados!$A$2:$ZZ$408, 202, MATCH($B$2, resultados!$A$1:$ZZ$1, 0))</f>
        <v/>
      </c>
      <c r="C208">
        <f>INDEX(resultados!$A$2:$ZZ$408, 202, MATCH($B$3, resultados!$A$1:$ZZ$1, 0))</f>
        <v/>
      </c>
    </row>
    <row r="209">
      <c r="A209">
        <f>INDEX(resultados!$A$2:$ZZ$408, 203, MATCH($B$1, resultados!$A$1:$ZZ$1, 0))</f>
        <v/>
      </c>
      <c r="B209">
        <f>INDEX(resultados!$A$2:$ZZ$408, 203, MATCH($B$2, resultados!$A$1:$ZZ$1, 0))</f>
        <v/>
      </c>
      <c r="C209">
        <f>INDEX(resultados!$A$2:$ZZ$408, 203, MATCH($B$3, resultados!$A$1:$ZZ$1, 0))</f>
        <v/>
      </c>
    </row>
    <row r="210">
      <c r="A210">
        <f>INDEX(resultados!$A$2:$ZZ$408, 204, MATCH($B$1, resultados!$A$1:$ZZ$1, 0))</f>
        <v/>
      </c>
      <c r="B210">
        <f>INDEX(resultados!$A$2:$ZZ$408, 204, MATCH($B$2, resultados!$A$1:$ZZ$1, 0))</f>
        <v/>
      </c>
      <c r="C210">
        <f>INDEX(resultados!$A$2:$ZZ$408, 204, MATCH($B$3, resultados!$A$1:$ZZ$1, 0))</f>
        <v/>
      </c>
    </row>
    <row r="211">
      <c r="A211">
        <f>INDEX(resultados!$A$2:$ZZ$408, 205, MATCH($B$1, resultados!$A$1:$ZZ$1, 0))</f>
        <v/>
      </c>
      <c r="B211">
        <f>INDEX(resultados!$A$2:$ZZ$408, 205, MATCH($B$2, resultados!$A$1:$ZZ$1, 0))</f>
        <v/>
      </c>
      <c r="C211">
        <f>INDEX(resultados!$A$2:$ZZ$408, 205, MATCH($B$3, resultados!$A$1:$ZZ$1, 0))</f>
        <v/>
      </c>
    </row>
    <row r="212">
      <c r="A212">
        <f>INDEX(resultados!$A$2:$ZZ$408, 206, MATCH($B$1, resultados!$A$1:$ZZ$1, 0))</f>
        <v/>
      </c>
      <c r="B212">
        <f>INDEX(resultados!$A$2:$ZZ$408, 206, MATCH($B$2, resultados!$A$1:$ZZ$1, 0))</f>
        <v/>
      </c>
      <c r="C212">
        <f>INDEX(resultados!$A$2:$ZZ$408, 206, MATCH($B$3, resultados!$A$1:$ZZ$1, 0))</f>
        <v/>
      </c>
    </row>
    <row r="213">
      <c r="A213">
        <f>INDEX(resultados!$A$2:$ZZ$408, 207, MATCH($B$1, resultados!$A$1:$ZZ$1, 0))</f>
        <v/>
      </c>
      <c r="B213">
        <f>INDEX(resultados!$A$2:$ZZ$408, 207, MATCH($B$2, resultados!$A$1:$ZZ$1, 0))</f>
        <v/>
      </c>
      <c r="C213">
        <f>INDEX(resultados!$A$2:$ZZ$408, 207, MATCH($B$3, resultados!$A$1:$ZZ$1, 0))</f>
        <v/>
      </c>
    </row>
    <row r="214">
      <c r="A214">
        <f>INDEX(resultados!$A$2:$ZZ$408, 208, MATCH($B$1, resultados!$A$1:$ZZ$1, 0))</f>
        <v/>
      </c>
      <c r="B214">
        <f>INDEX(resultados!$A$2:$ZZ$408, 208, MATCH($B$2, resultados!$A$1:$ZZ$1, 0))</f>
        <v/>
      </c>
      <c r="C214">
        <f>INDEX(resultados!$A$2:$ZZ$408, 208, MATCH($B$3, resultados!$A$1:$ZZ$1, 0))</f>
        <v/>
      </c>
    </row>
    <row r="215">
      <c r="A215">
        <f>INDEX(resultados!$A$2:$ZZ$408, 209, MATCH($B$1, resultados!$A$1:$ZZ$1, 0))</f>
        <v/>
      </c>
      <c r="B215">
        <f>INDEX(resultados!$A$2:$ZZ$408, 209, MATCH($B$2, resultados!$A$1:$ZZ$1, 0))</f>
        <v/>
      </c>
      <c r="C215">
        <f>INDEX(resultados!$A$2:$ZZ$408, 209, MATCH($B$3, resultados!$A$1:$ZZ$1, 0))</f>
        <v/>
      </c>
    </row>
    <row r="216">
      <c r="A216">
        <f>INDEX(resultados!$A$2:$ZZ$408, 210, MATCH($B$1, resultados!$A$1:$ZZ$1, 0))</f>
        <v/>
      </c>
      <c r="B216">
        <f>INDEX(resultados!$A$2:$ZZ$408, 210, MATCH($B$2, resultados!$A$1:$ZZ$1, 0))</f>
        <v/>
      </c>
      <c r="C216">
        <f>INDEX(resultados!$A$2:$ZZ$408, 210, MATCH($B$3, resultados!$A$1:$ZZ$1, 0))</f>
        <v/>
      </c>
    </row>
    <row r="217">
      <c r="A217">
        <f>INDEX(resultados!$A$2:$ZZ$408, 211, MATCH($B$1, resultados!$A$1:$ZZ$1, 0))</f>
        <v/>
      </c>
      <c r="B217">
        <f>INDEX(resultados!$A$2:$ZZ$408, 211, MATCH($B$2, resultados!$A$1:$ZZ$1, 0))</f>
        <v/>
      </c>
      <c r="C217">
        <f>INDEX(resultados!$A$2:$ZZ$408, 211, MATCH($B$3, resultados!$A$1:$ZZ$1, 0))</f>
        <v/>
      </c>
    </row>
    <row r="218">
      <c r="A218">
        <f>INDEX(resultados!$A$2:$ZZ$408, 212, MATCH($B$1, resultados!$A$1:$ZZ$1, 0))</f>
        <v/>
      </c>
      <c r="B218">
        <f>INDEX(resultados!$A$2:$ZZ$408, 212, MATCH($B$2, resultados!$A$1:$ZZ$1, 0))</f>
        <v/>
      </c>
      <c r="C218">
        <f>INDEX(resultados!$A$2:$ZZ$408, 212, MATCH($B$3, resultados!$A$1:$ZZ$1, 0))</f>
        <v/>
      </c>
    </row>
    <row r="219">
      <c r="A219">
        <f>INDEX(resultados!$A$2:$ZZ$408, 213, MATCH($B$1, resultados!$A$1:$ZZ$1, 0))</f>
        <v/>
      </c>
      <c r="B219">
        <f>INDEX(resultados!$A$2:$ZZ$408, 213, MATCH($B$2, resultados!$A$1:$ZZ$1, 0))</f>
        <v/>
      </c>
      <c r="C219">
        <f>INDEX(resultados!$A$2:$ZZ$408, 213, MATCH($B$3, resultados!$A$1:$ZZ$1, 0))</f>
        <v/>
      </c>
    </row>
    <row r="220">
      <c r="A220">
        <f>INDEX(resultados!$A$2:$ZZ$408, 214, MATCH($B$1, resultados!$A$1:$ZZ$1, 0))</f>
        <v/>
      </c>
      <c r="B220">
        <f>INDEX(resultados!$A$2:$ZZ$408, 214, MATCH($B$2, resultados!$A$1:$ZZ$1, 0))</f>
        <v/>
      </c>
      <c r="C220">
        <f>INDEX(resultados!$A$2:$ZZ$408, 214, MATCH($B$3, resultados!$A$1:$ZZ$1, 0))</f>
        <v/>
      </c>
    </row>
    <row r="221">
      <c r="A221">
        <f>INDEX(resultados!$A$2:$ZZ$408, 215, MATCH($B$1, resultados!$A$1:$ZZ$1, 0))</f>
        <v/>
      </c>
      <c r="B221">
        <f>INDEX(resultados!$A$2:$ZZ$408, 215, MATCH($B$2, resultados!$A$1:$ZZ$1, 0))</f>
        <v/>
      </c>
      <c r="C221">
        <f>INDEX(resultados!$A$2:$ZZ$408, 215, MATCH($B$3, resultados!$A$1:$ZZ$1, 0))</f>
        <v/>
      </c>
    </row>
    <row r="222">
      <c r="A222">
        <f>INDEX(resultados!$A$2:$ZZ$408, 216, MATCH($B$1, resultados!$A$1:$ZZ$1, 0))</f>
        <v/>
      </c>
      <c r="B222">
        <f>INDEX(resultados!$A$2:$ZZ$408, 216, MATCH($B$2, resultados!$A$1:$ZZ$1, 0))</f>
        <v/>
      </c>
      <c r="C222">
        <f>INDEX(resultados!$A$2:$ZZ$408, 216, MATCH($B$3, resultados!$A$1:$ZZ$1, 0))</f>
        <v/>
      </c>
    </row>
    <row r="223">
      <c r="A223">
        <f>INDEX(resultados!$A$2:$ZZ$408, 217, MATCH($B$1, resultados!$A$1:$ZZ$1, 0))</f>
        <v/>
      </c>
      <c r="B223">
        <f>INDEX(resultados!$A$2:$ZZ$408, 217, MATCH($B$2, resultados!$A$1:$ZZ$1, 0))</f>
        <v/>
      </c>
      <c r="C223">
        <f>INDEX(resultados!$A$2:$ZZ$408, 217, MATCH($B$3, resultados!$A$1:$ZZ$1, 0))</f>
        <v/>
      </c>
    </row>
    <row r="224">
      <c r="A224">
        <f>INDEX(resultados!$A$2:$ZZ$408, 218, MATCH($B$1, resultados!$A$1:$ZZ$1, 0))</f>
        <v/>
      </c>
      <c r="B224">
        <f>INDEX(resultados!$A$2:$ZZ$408, 218, MATCH($B$2, resultados!$A$1:$ZZ$1, 0))</f>
        <v/>
      </c>
      <c r="C224">
        <f>INDEX(resultados!$A$2:$ZZ$408, 218, MATCH($B$3, resultados!$A$1:$ZZ$1, 0))</f>
        <v/>
      </c>
    </row>
    <row r="225">
      <c r="A225">
        <f>INDEX(resultados!$A$2:$ZZ$408, 219, MATCH($B$1, resultados!$A$1:$ZZ$1, 0))</f>
        <v/>
      </c>
      <c r="B225">
        <f>INDEX(resultados!$A$2:$ZZ$408, 219, MATCH($B$2, resultados!$A$1:$ZZ$1, 0))</f>
        <v/>
      </c>
      <c r="C225">
        <f>INDEX(resultados!$A$2:$ZZ$408, 219, MATCH($B$3, resultados!$A$1:$ZZ$1, 0))</f>
        <v/>
      </c>
    </row>
    <row r="226">
      <c r="A226">
        <f>INDEX(resultados!$A$2:$ZZ$408, 220, MATCH($B$1, resultados!$A$1:$ZZ$1, 0))</f>
        <v/>
      </c>
      <c r="B226">
        <f>INDEX(resultados!$A$2:$ZZ$408, 220, MATCH($B$2, resultados!$A$1:$ZZ$1, 0))</f>
        <v/>
      </c>
      <c r="C226">
        <f>INDEX(resultados!$A$2:$ZZ$408, 220, MATCH($B$3, resultados!$A$1:$ZZ$1, 0))</f>
        <v/>
      </c>
    </row>
    <row r="227">
      <c r="A227">
        <f>INDEX(resultados!$A$2:$ZZ$408, 221, MATCH($B$1, resultados!$A$1:$ZZ$1, 0))</f>
        <v/>
      </c>
      <c r="B227">
        <f>INDEX(resultados!$A$2:$ZZ$408, 221, MATCH($B$2, resultados!$A$1:$ZZ$1, 0))</f>
        <v/>
      </c>
      <c r="C227">
        <f>INDEX(resultados!$A$2:$ZZ$408, 221, MATCH($B$3, resultados!$A$1:$ZZ$1, 0))</f>
        <v/>
      </c>
    </row>
    <row r="228">
      <c r="A228">
        <f>INDEX(resultados!$A$2:$ZZ$408, 222, MATCH($B$1, resultados!$A$1:$ZZ$1, 0))</f>
        <v/>
      </c>
      <c r="B228">
        <f>INDEX(resultados!$A$2:$ZZ$408, 222, MATCH($B$2, resultados!$A$1:$ZZ$1, 0))</f>
        <v/>
      </c>
      <c r="C228">
        <f>INDEX(resultados!$A$2:$ZZ$408, 222, MATCH($B$3, resultados!$A$1:$ZZ$1, 0))</f>
        <v/>
      </c>
    </row>
    <row r="229">
      <c r="A229">
        <f>INDEX(resultados!$A$2:$ZZ$408, 223, MATCH($B$1, resultados!$A$1:$ZZ$1, 0))</f>
        <v/>
      </c>
      <c r="B229">
        <f>INDEX(resultados!$A$2:$ZZ$408, 223, MATCH($B$2, resultados!$A$1:$ZZ$1, 0))</f>
        <v/>
      </c>
      <c r="C229">
        <f>INDEX(resultados!$A$2:$ZZ$408, 223, MATCH($B$3, resultados!$A$1:$ZZ$1, 0))</f>
        <v/>
      </c>
    </row>
    <row r="230">
      <c r="A230">
        <f>INDEX(resultados!$A$2:$ZZ$408, 224, MATCH($B$1, resultados!$A$1:$ZZ$1, 0))</f>
        <v/>
      </c>
      <c r="B230">
        <f>INDEX(resultados!$A$2:$ZZ$408, 224, MATCH($B$2, resultados!$A$1:$ZZ$1, 0))</f>
        <v/>
      </c>
      <c r="C230">
        <f>INDEX(resultados!$A$2:$ZZ$408, 224, MATCH($B$3, resultados!$A$1:$ZZ$1, 0))</f>
        <v/>
      </c>
    </row>
    <row r="231">
      <c r="A231">
        <f>INDEX(resultados!$A$2:$ZZ$408, 225, MATCH($B$1, resultados!$A$1:$ZZ$1, 0))</f>
        <v/>
      </c>
      <c r="B231">
        <f>INDEX(resultados!$A$2:$ZZ$408, 225, MATCH($B$2, resultados!$A$1:$ZZ$1, 0))</f>
        <v/>
      </c>
      <c r="C231">
        <f>INDEX(resultados!$A$2:$ZZ$408, 225, MATCH($B$3, resultados!$A$1:$ZZ$1, 0))</f>
        <v/>
      </c>
    </row>
    <row r="232">
      <c r="A232">
        <f>INDEX(resultados!$A$2:$ZZ$408, 226, MATCH($B$1, resultados!$A$1:$ZZ$1, 0))</f>
        <v/>
      </c>
      <c r="B232">
        <f>INDEX(resultados!$A$2:$ZZ$408, 226, MATCH($B$2, resultados!$A$1:$ZZ$1, 0))</f>
        <v/>
      </c>
      <c r="C232">
        <f>INDEX(resultados!$A$2:$ZZ$408, 226, MATCH($B$3, resultados!$A$1:$ZZ$1, 0))</f>
        <v/>
      </c>
    </row>
    <row r="233">
      <c r="A233">
        <f>INDEX(resultados!$A$2:$ZZ$408, 227, MATCH($B$1, resultados!$A$1:$ZZ$1, 0))</f>
        <v/>
      </c>
      <c r="B233">
        <f>INDEX(resultados!$A$2:$ZZ$408, 227, MATCH($B$2, resultados!$A$1:$ZZ$1, 0))</f>
        <v/>
      </c>
      <c r="C233">
        <f>INDEX(resultados!$A$2:$ZZ$408, 227, MATCH($B$3, resultados!$A$1:$ZZ$1, 0))</f>
        <v/>
      </c>
    </row>
    <row r="234">
      <c r="A234">
        <f>INDEX(resultados!$A$2:$ZZ$408, 228, MATCH($B$1, resultados!$A$1:$ZZ$1, 0))</f>
        <v/>
      </c>
      <c r="B234">
        <f>INDEX(resultados!$A$2:$ZZ$408, 228, MATCH($B$2, resultados!$A$1:$ZZ$1, 0))</f>
        <v/>
      </c>
      <c r="C234">
        <f>INDEX(resultados!$A$2:$ZZ$408, 228, MATCH($B$3, resultados!$A$1:$ZZ$1, 0))</f>
        <v/>
      </c>
    </row>
    <row r="235">
      <c r="A235">
        <f>INDEX(resultados!$A$2:$ZZ$408, 229, MATCH($B$1, resultados!$A$1:$ZZ$1, 0))</f>
        <v/>
      </c>
      <c r="B235">
        <f>INDEX(resultados!$A$2:$ZZ$408, 229, MATCH($B$2, resultados!$A$1:$ZZ$1, 0))</f>
        <v/>
      </c>
      <c r="C235">
        <f>INDEX(resultados!$A$2:$ZZ$408, 229, MATCH($B$3, resultados!$A$1:$ZZ$1, 0))</f>
        <v/>
      </c>
    </row>
    <row r="236">
      <c r="A236">
        <f>INDEX(resultados!$A$2:$ZZ$408, 230, MATCH($B$1, resultados!$A$1:$ZZ$1, 0))</f>
        <v/>
      </c>
      <c r="B236">
        <f>INDEX(resultados!$A$2:$ZZ$408, 230, MATCH($B$2, resultados!$A$1:$ZZ$1, 0))</f>
        <v/>
      </c>
      <c r="C236">
        <f>INDEX(resultados!$A$2:$ZZ$408, 230, MATCH($B$3, resultados!$A$1:$ZZ$1, 0))</f>
        <v/>
      </c>
    </row>
    <row r="237">
      <c r="A237">
        <f>INDEX(resultados!$A$2:$ZZ$408, 231, MATCH($B$1, resultados!$A$1:$ZZ$1, 0))</f>
        <v/>
      </c>
      <c r="B237">
        <f>INDEX(resultados!$A$2:$ZZ$408, 231, MATCH($B$2, resultados!$A$1:$ZZ$1, 0))</f>
        <v/>
      </c>
      <c r="C237">
        <f>INDEX(resultados!$A$2:$ZZ$408, 231, MATCH($B$3, resultados!$A$1:$ZZ$1, 0))</f>
        <v/>
      </c>
    </row>
    <row r="238">
      <c r="A238">
        <f>INDEX(resultados!$A$2:$ZZ$408, 232, MATCH($B$1, resultados!$A$1:$ZZ$1, 0))</f>
        <v/>
      </c>
      <c r="B238">
        <f>INDEX(resultados!$A$2:$ZZ$408, 232, MATCH($B$2, resultados!$A$1:$ZZ$1, 0))</f>
        <v/>
      </c>
      <c r="C238">
        <f>INDEX(resultados!$A$2:$ZZ$408, 232, MATCH($B$3, resultados!$A$1:$ZZ$1, 0))</f>
        <v/>
      </c>
    </row>
    <row r="239">
      <c r="A239">
        <f>INDEX(resultados!$A$2:$ZZ$408, 233, MATCH($B$1, resultados!$A$1:$ZZ$1, 0))</f>
        <v/>
      </c>
      <c r="B239">
        <f>INDEX(resultados!$A$2:$ZZ$408, 233, MATCH($B$2, resultados!$A$1:$ZZ$1, 0))</f>
        <v/>
      </c>
      <c r="C239">
        <f>INDEX(resultados!$A$2:$ZZ$408, 233, MATCH($B$3, resultados!$A$1:$ZZ$1, 0))</f>
        <v/>
      </c>
    </row>
    <row r="240">
      <c r="A240">
        <f>INDEX(resultados!$A$2:$ZZ$408, 234, MATCH($B$1, resultados!$A$1:$ZZ$1, 0))</f>
        <v/>
      </c>
      <c r="B240">
        <f>INDEX(resultados!$A$2:$ZZ$408, 234, MATCH($B$2, resultados!$A$1:$ZZ$1, 0))</f>
        <v/>
      </c>
      <c r="C240">
        <f>INDEX(resultados!$A$2:$ZZ$408, 234, MATCH($B$3, resultados!$A$1:$ZZ$1, 0))</f>
        <v/>
      </c>
    </row>
    <row r="241">
      <c r="A241">
        <f>INDEX(resultados!$A$2:$ZZ$408, 235, MATCH($B$1, resultados!$A$1:$ZZ$1, 0))</f>
        <v/>
      </c>
      <c r="B241">
        <f>INDEX(resultados!$A$2:$ZZ$408, 235, MATCH($B$2, resultados!$A$1:$ZZ$1, 0))</f>
        <v/>
      </c>
      <c r="C241">
        <f>INDEX(resultados!$A$2:$ZZ$408, 235, MATCH($B$3, resultados!$A$1:$ZZ$1, 0))</f>
        <v/>
      </c>
    </row>
    <row r="242">
      <c r="A242">
        <f>INDEX(resultados!$A$2:$ZZ$408, 236, MATCH($B$1, resultados!$A$1:$ZZ$1, 0))</f>
        <v/>
      </c>
      <c r="B242">
        <f>INDEX(resultados!$A$2:$ZZ$408, 236, MATCH($B$2, resultados!$A$1:$ZZ$1, 0))</f>
        <v/>
      </c>
      <c r="C242">
        <f>INDEX(resultados!$A$2:$ZZ$408, 236, MATCH($B$3, resultados!$A$1:$ZZ$1, 0))</f>
        <v/>
      </c>
    </row>
    <row r="243">
      <c r="A243">
        <f>INDEX(resultados!$A$2:$ZZ$408, 237, MATCH($B$1, resultados!$A$1:$ZZ$1, 0))</f>
        <v/>
      </c>
      <c r="B243">
        <f>INDEX(resultados!$A$2:$ZZ$408, 237, MATCH($B$2, resultados!$A$1:$ZZ$1, 0))</f>
        <v/>
      </c>
      <c r="C243">
        <f>INDEX(resultados!$A$2:$ZZ$408, 237, MATCH($B$3, resultados!$A$1:$ZZ$1, 0))</f>
        <v/>
      </c>
    </row>
    <row r="244">
      <c r="A244">
        <f>INDEX(resultados!$A$2:$ZZ$408, 238, MATCH($B$1, resultados!$A$1:$ZZ$1, 0))</f>
        <v/>
      </c>
      <c r="B244">
        <f>INDEX(resultados!$A$2:$ZZ$408, 238, MATCH($B$2, resultados!$A$1:$ZZ$1, 0))</f>
        <v/>
      </c>
      <c r="C244">
        <f>INDEX(resultados!$A$2:$ZZ$408, 238, MATCH($B$3, resultados!$A$1:$ZZ$1, 0))</f>
        <v/>
      </c>
    </row>
    <row r="245">
      <c r="A245">
        <f>INDEX(resultados!$A$2:$ZZ$408, 239, MATCH($B$1, resultados!$A$1:$ZZ$1, 0))</f>
        <v/>
      </c>
      <c r="B245">
        <f>INDEX(resultados!$A$2:$ZZ$408, 239, MATCH($B$2, resultados!$A$1:$ZZ$1, 0))</f>
        <v/>
      </c>
      <c r="C245">
        <f>INDEX(resultados!$A$2:$ZZ$408, 239, MATCH($B$3, resultados!$A$1:$ZZ$1, 0))</f>
        <v/>
      </c>
    </row>
    <row r="246">
      <c r="A246">
        <f>INDEX(resultados!$A$2:$ZZ$408, 240, MATCH($B$1, resultados!$A$1:$ZZ$1, 0))</f>
        <v/>
      </c>
      <c r="B246">
        <f>INDEX(resultados!$A$2:$ZZ$408, 240, MATCH($B$2, resultados!$A$1:$ZZ$1, 0))</f>
        <v/>
      </c>
      <c r="C246">
        <f>INDEX(resultados!$A$2:$ZZ$408, 240, MATCH($B$3, resultados!$A$1:$ZZ$1, 0))</f>
        <v/>
      </c>
    </row>
    <row r="247">
      <c r="A247">
        <f>INDEX(resultados!$A$2:$ZZ$408, 241, MATCH($B$1, resultados!$A$1:$ZZ$1, 0))</f>
        <v/>
      </c>
      <c r="B247">
        <f>INDEX(resultados!$A$2:$ZZ$408, 241, MATCH($B$2, resultados!$A$1:$ZZ$1, 0))</f>
        <v/>
      </c>
      <c r="C247">
        <f>INDEX(resultados!$A$2:$ZZ$408, 241, MATCH($B$3, resultados!$A$1:$ZZ$1, 0))</f>
        <v/>
      </c>
    </row>
    <row r="248">
      <c r="A248">
        <f>INDEX(resultados!$A$2:$ZZ$408, 242, MATCH($B$1, resultados!$A$1:$ZZ$1, 0))</f>
        <v/>
      </c>
      <c r="B248">
        <f>INDEX(resultados!$A$2:$ZZ$408, 242, MATCH($B$2, resultados!$A$1:$ZZ$1, 0))</f>
        <v/>
      </c>
      <c r="C248">
        <f>INDEX(resultados!$A$2:$ZZ$408, 242, MATCH($B$3, resultados!$A$1:$ZZ$1, 0))</f>
        <v/>
      </c>
    </row>
    <row r="249">
      <c r="A249">
        <f>INDEX(resultados!$A$2:$ZZ$408, 243, MATCH($B$1, resultados!$A$1:$ZZ$1, 0))</f>
        <v/>
      </c>
      <c r="B249">
        <f>INDEX(resultados!$A$2:$ZZ$408, 243, MATCH($B$2, resultados!$A$1:$ZZ$1, 0))</f>
        <v/>
      </c>
      <c r="C249">
        <f>INDEX(resultados!$A$2:$ZZ$408, 243, MATCH($B$3, resultados!$A$1:$ZZ$1, 0))</f>
        <v/>
      </c>
    </row>
    <row r="250">
      <c r="A250">
        <f>INDEX(resultados!$A$2:$ZZ$408, 244, MATCH($B$1, resultados!$A$1:$ZZ$1, 0))</f>
        <v/>
      </c>
      <c r="B250">
        <f>INDEX(resultados!$A$2:$ZZ$408, 244, MATCH($B$2, resultados!$A$1:$ZZ$1, 0))</f>
        <v/>
      </c>
      <c r="C250">
        <f>INDEX(resultados!$A$2:$ZZ$408, 244, MATCH($B$3, resultados!$A$1:$ZZ$1, 0))</f>
        <v/>
      </c>
    </row>
    <row r="251">
      <c r="A251">
        <f>INDEX(resultados!$A$2:$ZZ$408, 245, MATCH($B$1, resultados!$A$1:$ZZ$1, 0))</f>
        <v/>
      </c>
      <c r="B251">
        <f>INDEX(resultados!$A$2:$ZZ$408, 245, MATCH($B$2, resultados!$A$1:$ZZ$1, 0))</f>
        <v/>
      </c>
      <c r="C251">
        <f>INDEX(resultados!$A$2:$ZZ$408, 245, MATCH($B$3, resultados!$A$1:$ZZ$1, 0))</f>
        <v/>
      </c>
    </row>
    <row r="252">
      <c r="A252">
        <f>INDEX(resultados!$A$2:$ZZ$408, 246, MATCH($B$1, resultados!$A$1:$ZZ$1, 0))</f>
        <v/>
      </c>
      <c r="B252">
        <f>INDEX(resultados!$A$2:$ZZ$408, 246, MATCH($B$2, resultados!$A$1:$ZZ$1, 0))</f>
        <v/>
      </c>
      <c r="C252">
        <f>INDEX(resultados!$A$2:$ZZ$408, 246, MATCH($B$3, resultados!$A$1:$ZZ$1, 0))</f>
        <v/>
      </c>
    </row>
    <row r="253">
      <c r="A253">
        <f>INDEX(resultados!$A$2:$ZZ$408, 247, MATCH($B$1, resultados!$A$1:$ZZ$1, 0))</f>
        <v/>
      </c>
      <c r="B253">
        <f>INDEX(resultados!$A$2:$ZZ$408, 247, MATCH($B$2, resultados!$A$1:$ZZ$1, 0))</f>
        <v/>
      </c>
      <c r="C253">
        <f>INDEX(resultados!$A$2:$ZZ$408, 247, MATCH($B$3, resultados!$A$1:$ZZ$1, 0))</f>
        <v/>
      </c>
    </row>
    <row r="254">
      <c r="A254">
        <f>INDEX(resultados!$A$2:$ZZ$408, 248, MATCH($B$1, resultados!$A$1:$ZZ$1, 0))</f>
        <v/>
      </c>
      <c r="B254">
        <f>INDEX(resultados!$A$2:$ZZ$408, 248, MATCH($B$2, resultados!$A$1:$ZZ$1, 0))</f>
        <v/>
      </c>
      <c r="C254">
        <f>INDEX(resultados!$A$2:$ZZ$408, 248, MATCH($B$3, resultados!$A$1:$ZZ$1, 0))</f>
        <v/>
      </c>
    </row>
    <row r="255">
      <c r="A255">
        <f>INDEX(resultados!$A$2:$ZZ$408, 249, MATCH($B$1, resultados!$A$1:$ZZ$1, 0))</f>
        <v/>
      </c>
      <c r="B255">
        <f>INDEX(resultados!$A$2:$ZZ$408, 249, MATCH($B$2, resultados!$A$1:$ZZ$1, 0))</f>
        <v/>
      </c>
      <c r="C255">
        <f>INDEX(resultados!$A$2:$ZZ$408, 249, MATCH($B$3, resultados!$A$1:$ZZ$1, 0))</f>
        <v/>
      </c>
    </row>
    <row r="256">
      <c r="A256">
        <f>INDEX(resultados!$A$2:$ZZ$408, 250, MATCH($B$1, resultados!$A$1:$ZZ$1, 0))</f>
        <v/>
      </c>
      <c r="B256">
        <f>INDEX(resultados!$A$2:$ZZ$408, 250, MATCH($B$2, resultados!$A$1:$ZZ$1, 0))</f>
        <v/>
      </c>
      <c r="C256">
        <f>INDEX(resultados!$A$2:$ZZ$408, 250, MATCH($B$3, resultados!$A$1:$ZZ$1, 0))</f>
        <v/>
      </c>
    </row>
    <row r="257">
      <c r="A257">
        <f>INDEX(resultados!$A$2:$ZZ$408, 251, MATCH($B$1, resultados!$A$1:$ZZ$1, 0))</f>
        <v/>
      </c>
      <c r="B257">
        <f>INDEX(resultados!$A$2:$ZZ$408, 251, MATCH($B$2, resultados!$A$1:$ZZ$1, 0))</f>
        <v/>
      </c>
      <c r="C257">
        <f>INDEX(resultados!$A$2:$ZZ$408, 251, MATCH($B$3, resultados!$A$1:$ZZ$1, 0))</f>
        <v/>
      </c>
    </row>
    <row r="258">
      <c r="A258">
        <f>INDEX(resultados!$A$2:$ZZ$408, 252, MATCH($B$1, resultados!$A$1:$ZZ$1, 0))</f>
        <v/>
      </c>
      <c r="B258">
        <f>INDEX(resultados!$A$2:$ZZ$408, 252, MATCH($B$2, resultados!$A$1:$ZZ$1, 0))</f>
        <v/>
      </c>
      <c r="C258">
        <f>INDEX(resultados!$A$2:$ZZ$408, 252, MATCH($B$3, resultados!$A$1:$ZZ$1, 0))</f>
        <v/>
      </c>
    </row>
    <row r="259">
      <c r="A259">
        <f>INDEX(resultados!$A$2:$ZZ$408, 253, MATCH($B$1, resultados!$A$1:$ZZ$1, 0))</f>
        <v/>
      </c>
      <c r="B259">
        <f>INDEX(resultados!$A$2:$ZZ$408, 253, MATCH($B$2, resultados!$A$1:$ZZ$1, 0))</f>
        <v/>
      </c>
      <c r="C259">
        <f>INDEX(resultados!$A$2:$ZZ$408, 253, MATCH($B$3, resultados!$A$1:$ZZ$1, 0))</f>
        <v/>
      </c>
    </row>
    <row r="260">
      <c r="A260">
        <f>INDEX(resultados!$A$2:$ZZ$408, 254, MATCH($B$1, resultados!$A$1:$ZZ$1, 0))</f>
        <v/>
      </c>
      <c r="B260">
        <f>INDEX(resultados!$A$2:$ZZ$408, 254, MATCH($B$2, resultados!$A$1:$ZZ$1, 0))</f>
        <v/>
      </c>
      <c r="C260">
        <f>INDEX(resultados!$A$2:$ZZ$408, 254, MATCH($B$3, resultados!$A$1:$ZZ$1, 0))</f>
        <v/>
      </c>
    </row>
    <row r="261">
      <c r="A261">
        <f>INDEX(resultados!$A$2:$ZZ$408, 255, MATCH($B$1, resultados!$A$1:$ZZ$1, 0))</f>
        <v/>
      </c>
      <c r="B261">
        <f>INDEX(resultados!$A$2:$ZZ$408, 255, MATCH($B$2, resultados!$A$1:$ZZ$1, 0))</f>
        <v/>
      </c>
      <c r="C261">
        <f>INDEX(resultados!$A$2:$ZZ$408, 255, MATCH($B$3, resultados!$A$1:$ZZ$1, 0))</f>
        <v/>
      </c>
    </row>
    <row r="262">
      <c r="A262">
        <f>INDEX(resultados!$A$2:$ZZ$408, 256, MATCH($B$1, resultados!$A$1:$ZZ$1, 0))</f>
        <v/>
      </c>
      <c r="B262">
        <f>INDEX(resultados!$A$2:$ZZ$408, 256, MATCH($B$2, resultados!$A$1:$ZZ$1, 0))</f>
        <v/>
      </c>
      <c r="C262">
        <f>INDEX(resultados!$A$2:$ZZ$408, 256, MATCH($B$3, resultados!$A$1:$ZZ$1, 0))</f>
        <v/>
      </c>
    </row>
    <row r="263">
      <c r="A263">
        <f>INDEX(resultados!$A$2:$ZZ$408, 257, MATCH($B$1, resultados!$A$1:$ZZ$1, 0))</f>
        <v/>
      </c>
      <c r="B263">
        <f>INDEX(resultados!$A$2:$ZZ$408, 257, MATCH($B$2, resultados!$A$1:$ZZ$1, 0))</f>
        <v/>
      </c>
      <c r="C263">
        <f>INDEX(resultados!$A$2:$ZZ$408, 257, MATCH($B$3, resultados!$A$1:$ZZ$1, 0))</f>
        <v/>
      </c>
    </row>
    <row r="264">
      <c r="A264">
        <f>INDEX(resultados!$A$2:$ZZ$408, 258, MATCH($B$1, resultados!$A$1:$ZZ$1, 0))</f>
        <v/>
      </c>
      <c r="B264">
        <f>INDEX(resultados!$A$2:$ZZ$408, 258, MATCH($B$2, resultados!$A$1:$ZZ$1, 0))</f>
        <v/>
      </c>
      <c r="C264">
        <f>INDEX(resultados!$A$2:$ZZ$408, 258, MATCH($B$3, resultados!$A$1:$ZZ$1, 0))</f>
        <v/>
      </c>
    </row>
    <row r="265">
      <c r="A265">
        <f>INDEX(resultados!$A$2:$ZZ$408, 259, MATCH($B$1, resultados!$A$1:$ZZ$1, 0))</f>
        <v/>
      </c>
      <c r="B265">
        <f>INDEX(resultados!$A$2:$ZZ$408, 259, MATCH($B$2, resultados!$A$1:$ZZ$1, 0))</f>
        <v/>
      </c>
      <c r="C265">
        <f>INDEX(resultados!$A$2:$ZZ$408, 259, MATCH($B$3, resultados!$A$1:$ZZ$1, 0))</f>
        <v/>
      </c>
    </row>
    <row r="266">
      <c r="A266">
        <f>INDEX(resultados!$A$2:$ZZ$408, 260, MATCH($B$1, resultados!$A$1:$ZZ$1, 0))</f>
        <v/>
      </c>
      <c r="B266">
        <f>INDEX(resultados!$A$2:$ZZ$408, 260, MATCH($B$2, resultados!$A$1:$ZZ$1, 0))</f>
        <v/>
      </c>
      <c r="C266">
        <f>INDEX(resultados!$A$2:$ZZ$408, 260, MATCH($B$3, resultados!$A$1:$ZZ$1, 0))</f>
        <v/>
      </c>
    </row>
    <row r="267">
      <c r="A267">
        <f>INDEX(resultados!$A$2:$ZZ$408, 261, MATCH($B$1, resultados!$A$1:$ZZ$1, 0))</f>
        <v/>
      </c>
      <c r="B267">
        <f>INDEX(resultados!$A$2:$ZZ$408, 261, MATCH($B$2, resultados!$A$1:$ZZ$1, 0))</f>
        <v/>
      </c>
      <c r="C267">
        <f>INDEX(resultados!$A$2:$ZZ$408, 261, MATCH($B$3, resultados!$A$1:$ZZ$1, 0))</f>
        <v/>
      </c>
    </row>
    <row r="268">
      <c r="A268">
        <f>INDEX(resultados!$A$2:$ZZ$408, 262, MATCH($B$1, resultados!$A$1:$ZZ$1, 0))</f>
        <v/>
      </c>
      <c r="B268">
        <f>INDEX(resultados!$A$2:$ZZ$408, 262, MATCH($B$2, resultados!$A$1:$ZZ$1, 0))</f>
        <v/>
      </c>
      <c r="C268">
        <f>INDEX(resultados!$A$2:$ZZ$408, 262, MATCH($B$3, resultados!$A$1:$ZZ$1, 0))</f>
        <v/>
      </c>
    </row>
    <row r="269">
      <c r="A269">
        <f>INDEX(resultados!$A$2:$ZZ$408, 263, MATCH($B$1, resultados!$A$1:$ZZ$1, 0))</f>
        <v/>
      </c>
      <c r="B269">
        <f>INDEX(resultados!$A$2:$ZZ$408, 263, MATCH($B$2, resultados!$A$1:$ZZ$1, 0))</f>
        <v/>
      </c>
      <c r="C269">
        <f>INDEX(resultados!$A$2:$ZZ$408, 263, MATCH($B$3, resultados!$A$1:$ZZ$1, 0))</f>
        <v/>
      </c>
    </row>
    <row r="270">
      <c r="A270">
        <f>INDEX(resultados!$A$2:$ZZ$408, 264, MATCH($B$1, resultados!$A$1:$ZZ$1, 0))</f>
        <v/>
      </c>
      <c r="B270">
        <f>INDEX(resultados!$A$2:$ZZ$408, 264, MATCH($B$2, resultados!$A$1:$ZZ$1, 0))</f>
        <v/>
      </c>
      <c r="C270">
        <f>INDEX(resultados!$A$2:$ZZ$408, 264, MATCH($B$3, resultados!$A$1:$ZZ$1, 0))</f>
        <v/>
      </c>
    </row>
    <row r="271">
      <c r="A271">
        <f>INDEX(resultados!$A$2:$ZZ$408, 265, MATCH($B$1, resultados!$A$1:$ZZ$1, 0))</f>
        <v/>
      </c>
      <c r="B271">
        <f>INDEX(resultados!$A$2:$ZZ$408, 265, MATCH($B$2, resultados!$A$1:$ZZ$1, 0))</f>
        <v/>
      </c>
      <c r="C271">
        <f>INDEX(resultados!$A$2:$ZZ$408, 265, MATCH($B$3, resultados!$A$1:$ZZ$1, 0))</f>
        <v/>
      </c>
    </row>
    <row r="272">
      <c r="A272">
        <f>INDEX(resultados!$A$2:$ZZ$408, 266, MATCH($B$1, resultados!$A$1:$ZZ$1, 0))</f>
        <v/>
      </c>
      <c r="B272">
        <f>INDEX(resultados!$A$2:$ZZ$408, 266, MATCH($B$2, resultados!$A$1:$ZZ$1, 0))</f>
        <v/>
      </c>
      <c r="C272">
        <f>INDEX(resultados!$A$2:$ZZ$408, 266, MATCH($B$3, resultados!$A$1:$ZZ$1, 0))</f>
        <v/>
      </c>
    </row>
    <row r="273">
      <c r="A273">
        <f>INDEX(resultados!$A$2:$ZZ$408, 267, MATCH($B$1, resultados!$A$1:$ZZ$1, 0))</f>
        <v/>
      </c>
      <c r="B273">
        <f>INDEX(resultados!$A$2:$ZZ$408, 267, MATCH($B$2, resultados!$A$1:$ZZ$1, 0))</f>
        <v/>
      </c>
      <c r="C273">
        <f>INDEX(resultados!$A$2:$ZZ$408, 267, MATCH($B$3, resultados!$A$1:$ZZ$1, 0))</f>
        <v/>
      </c>
    </row>
    <row r="274">
      <c r="A274">
        <f>INDEX(resultados!$A$2:$ZZ$408, 268, MATCH($B$1, resultados!$A$1:$ZZ$1, 0))</f>
        <v/>
      </c>
      <c r="B274">
        <f>INDEX(resultados!$A$2:$ZZ$408, 268, MATCH($B$2, resultados!$A$1:$ZZ$1, 0))</f>
        <v/>
      </c>
      <c r="C274">
        <f>INDEX(resultados!$A$2:$ZZ$408, 268, MATCH($B$3, resultados!$A$1:$ZZ$1, 0))</f>
        <v/>
      </c>
    </row>
    <row r="275">
      <c r="A275">
        <f>INDEX(resultados!$A$2:$ZZ$408, 269, MATCH($B$1, resultados!$A$1:$ZZ$1, 0))</f>
        <v/>
      </c>
      <c r="B275">
        <f>INDEX(resultados!$A$2:$ZZ$408, 269, MATCH($B$2, resultados!$A$1:$ZZ$1, 0))</f>
        <v/>
      </c>
      <c r="C275">
        <f>INDEX(resultados!$A$2:$ZZ$408, 269, MATCH($B$3, resultados!$A$1:$ZZ$1, 0))</f>
        <v/>
      </c>
    </row>
    <row r="276">
      <c r="A276">
        <f>INDEX(resultados!$A$2:$ZZ$408, 270, MATCH($B$1, resultados!$A$1:$ZZ$1, 0))</f>
        <v/>
      </c>
      <c r="B276">
        <f>INDEX(resultados!$A$2:$ZZ$408, 270, MATCH($B$2, resultados!$A$1:$ZZ$1, 0))</f>
        <v/>
      </c>
      <c r="C276">
        <f>INDEX(resultados!$A$2:$ZZ$408, 270, MATCH($B$3, resultados!$A$1:$ZZ$1, 0))</f>
        <v/>
      </c>
    </row>
    <row r="277">
      <c r="A277">
        <f>INDEX(resultados!$A$2:$ZZ$408, 271, MATCH($B$1, resultados!$A$1:$ZZ$1, 0))</f>
        <v/>
      </c>
      <c r="B277">
        <f>INDEX(resultados!$A$2:$ZZ$408, 271, MATCH($B$2, resultados!$A$1:$ZZ$1, 0))</f>
        <v/>
      </c>
      <c r="C277">
        <f>INDEX(resultados!$A$2:$ZZ$408, 271, MATCH($B$3, resultados!$A$1:$ZZ$1, 0))</f>
        <v/>
      </c>
    </row>
    <row r="278">
      <c r="A278">
        <f>INDEX(resultados!$A$2:$ZZ$408, 272, MATCH($B$1, resultados!$A$1:$ZZ$1, 0))</f>
        <v/>
      </c>
      <c r="B278">
        <f>INDEX(resultados!$A$2:$ZZ$408, 272, MATCH($B$2, resultados!$A$1:$ZZ$1, 0))</f>
        <v/>
      </c>
      <c r="C278">
        <f>INDEX(resultados!$A$2:$ZZ$408, 272, MATCH($B$3, resultados!$A$1:$ZZ$1, 0))</f>
        <v/>
      </c>
    </row>
    <row r="279">
      <c r="A279">
        <f>INDEX(resultados!$A$2:$ZZ$408, 273, MATCH($B$1, resultados!$A$1:$ZZ$1, 0))</f>
        <v/>
      </c>
      <c r="B279">
        <f>INDEX(resultados!$A$2:$ZZ$408, 273, MATCH($B$2, resultados!$A$1:$ZZ$1, 0))</f>
        <v/>
      </c>
      <c r="C279">
        <f>INDEX(resultados!$A$2:$ZZ$408, 273, MATCH($B$3, resultados!$A$1:$ZZ$1, 0))</f>
        <v/>
      </c>
    </row>
    <row r="280">
      <c r="A280">
        <f>INDEX(resultados!$A$2:$ZZ$408, 274, MATCH($B$1, resultados!$A$1:$ZZ$1, 0))</f>
        <v/>
      </c>
      <c r="B280">
        <f>INDEX(resultados!$A$2:$ZZ$408, 274, MATCH($B$2, resultados!$A$1:$ZZ$1, 0))</f>
        <v/>
      </c>
      <c r="C280">
        <f>INDEX(resultados!$A$2:$ZZ$408, 274, MATCH($B$3, resultados!$A$1:$ZZ$1, 0))</f>
        <v/>
      </c>
    </row>
    <row r="281">
      <c r="A281">
        <f>INDEX(resultados!$A$2:$ZZ$408, 275, MATCH($B$1, resultados!$A$1:$ZZ$1, 0))</f>
        <v/>
      </c>
      <c r="B281">
        <f>INDEX(resultados!$A$2:$ZZ$408, 275, MATCH($B$2, resultados!$A$1:$ZZ$1, 0))</f>
        <v/>
      </c>
      <c r="C281">
        <f>INDEX(resultados!$A$2:$ZZ$408, 275, MATCH($B$3, resultados!$A$1:$ZZ$1, 0))</f>
        <v/>
      </c>
    </row>
    <row r="282">
      <c r="A282">
        <f>INDEX(resultados!$A$2:$ZZ$408, 276, MATCH($B$1, resultados!$A$1:$ZZ$1, 0))</f>
        <v/>
      </c>
      <c r="B282">
        <f>INDEX(resultados!$A$2:$ZZ$408, 276, MATCH($B$2, resultados!$A$1:$ZZ$1, 0))</f>
        <v/>
      </c>
      <c r="C282">
        <f>INDEX(resultados!$A$2:$ZZ$408, 276, MATCH($B$3, resultados!$A$1:$ZZ$1, 0))</f>
        <v/>
      </c>
    </row>
    <row r="283">
      <c r="A283">
        <f>INDEX(resultados!$A$2:$ZZ$408, 277, MATCH($B$1, resultados!$A$1:$ZZ$1, 0))</f>
        <v/>
      </c>
      <c r="B283">
        <f>INDEX(resultados!$A$2:$ZZ$408, 277, MATCH($B$2, resultados!$A$1:$ZZ$1, 0))</f>
        <v/>
      </c>
      <c r="C283">
        <f>INDEX(resultados!$A$2:$ZZ$408, 277, MATCH($B$3, resultados!$A$1:$ZZ$1, 0))</f>
        <v/>
      </c>
    </row>
    <row r="284">
      <c r="A284">
        <f>INDEX(resultados!$A$2:$ZZ$408, 278, MATCH($B$1, resultados!$A$1:$ZZ$1, 0))</f>
        <v/>
      </c>
      <c r="B284">
        <f>INDEX(resultados!$A$2:$ZZ$408, 278, MATCH($B$2, resultados!$A$1:$ZZ$1, 0))</f>
        <v/>
      </c>
      <c r="C284">
        <f>INDEX(resultados!$A$2:$ZZ$408, 278, MATCH($B$3, resultados!$A$1:$ZZ$1, 0))</f>
        <v/>
      </c>
    </row>
    <row r="285">
      <c r="A285">
        <f>INDEX(resultados!$A$2:$ZZ$408, 279, MATCH($B$1, resultados!$A$1:$ZZ$1, 0))</f>
        <v/>
      </c>
      <c r="B285">
        <f>INDEX(resultados!$A$2:$ZZ$408, 279, MATCH($B$2, resultados!$A$1:$ZZ$1, 0))</f>
        <v/>
      </c>
      <c r="C285">
        <f>INDEX(resultados!$A$2:$ZZ$408, 279, MATCH($B$3, resultados!$A$1:$ZZ$1, 0))</f>
        <v/>
      </c>
    </row>
    <row r="286">
      <c r="A286">
        <f>INDEX(resultados!$A$2:$ZZ$408, 280, MATCH($B$1, resultados!$A$1:$ZZ$1, 0))</f>
        <v/>
      </c>
      <c r="B286">
        <f>INDEX(resultados!$A$2:$ZZ$408, 280, MATCH($B$2, resultados!$A$1:$ZZ$1, 0))</f>
        <v/>
      </c>
      <c r="C286">
        <f>INDEX(resultados!$A$2:$ZZ$408, 280, MATCH($B$3, resultados!$A$1:$ZZ$1, 0))</f>
        <v/>
      </c>
    </row>
    <row r="287">
      <c r="A287">
        <f>INDEX(resultados!$A$2:$ZZ$408, 281, MATCH($B$1, resultados!$A$1:$ZZ$1, 0))</f>
        <v/>
      </c>
      <c r="B287">
        <f>INDEX(resultados!$A$2:$ZZ$408, 281, MATCH($B$2, resultados!$A$1:$ZZ$1, 0))</f>
        <v/>
      </c>
      <c r="C287">
        <f>INDEX(resultados!$A$2:$ZZ$408, 281, MATCH($B$3, resultados!$A$1:$ZZ$1, 0))</f>
        <v/>
      </c>
    </row>
    <row r="288">
      <c r="A288">
        <f>INDEX(resultados!$A$2:$ZZ$408, 282, MATCH($B$1, resultados!$A$1:$ZZ$1, 0))</f>
        <v/>
      </c>
      <c r="B288">
        <f>INDEX(resultados!$A$2:$ZZ$408, 282, MATCH($B$2, resultados!$A$1:$ZZ$1, 0))</f>
        <v/>
      </c>
      <c r="C288">
        <f>INDEX(resultados!$A$2:$ZZ$408, 282, MATCH($B$3, resultados!$A$1:$ZZ$1, 0))</f>
        <v/>
      </c>
    </row>
    <row r="289">
      <c r="A289">
        <f>INDEX(resultados!$A$2:$ZZ$408, 283, MATCH($B$1, resultados!$A$1:$ZZ$1, 0))</f>
        <v/>
      </c>
      <c r="B289">
        <f>INDEX(resultados!$A$2:$ZZ$408, 283, MATCH($B$2, resultados!$A$1:$ZZ$1, 0))</f>
        <v/>
      </c>
      <c r="C289">
        <f>INDEX(resultados!$A$2:$ZZ$408, 283, MATCH($B$3, resultados!$A$1:$ZZ$1, 0))</f>
        <v/>
      </c>
    </row>
    <row r="290">
      <c r="A290">
        <f>INDEX(resultados!$A$2:$ZZ$408, 284, MATCH($B$1, resultados!$A$1:$ZZ$1, 0))</f>
        <v/>
      </c>
      <c r="B290">
        <f>INDEX(resultados!$A$2:$ZZ$408, 284, MATCH($B$2, resultados!$A$1:$ZZ$1, 0))</f>
        <v/>
      </c>
      <c r="C290">
        <f>INDEX(resultados!$A$2:$ZZ$408, 284, MATCH($B$3, resultados!$A$1:$ZZ$1, 0))</f>
        <v/>
      </c>
    </row>
    <row r="291">
      <c r="A291">
        <f>INDEX(resultados!$A$2:$ZZ$408, 285, MATCH($B$1, resultados!$A$1:$ZZ$1, 0))</f>
        <v/>
      </c>
      <c r="B291">
        <f>INDEX(resultados!$A$2:$ZZ$408, 285, MATCH($B$2, resultados!$A$1:$ZZ$1, 0))</f>
        <v/>
      </c>
      <c r="C291">
        <f>INDEX(resultados!$A$2:$ZZ$408, 285, MATCH($B$3, resultados!$A$1:$ZZ$1, 0))</f>
        <v/>
      </c>
    </row>
    <row r="292">
      <c r="A292">
        <f>INDEX(resultados!$A$2:$ZZ$408, 286, MATCH($B$1, resultados!$A$1:$ZZ$1, 0))</f>
        <v/>
      </c>
      <c r="B292">
        <f>INDEX(resultados!$A$2:$ZZ$408, 286, MATCH($B$2, resultados!$A$1:$ZZ$1, 0))</f>
        <v/>
      </c>
      <c r="C292">
        <f>INDEX(resultados!$A$2:$ZZ$408, 286, MATCH($B$3, resultados!$A$1:$ZZ$1, 0))</f>
        <v/>
      </c>
    </row>
    <row r="293">
      <c r="A293">
        <f>INDEX(resultados!$A$2:$ZZ$408, 287, MATCH($B$1, resultados!$A$1:$ZZ$1, 0))</f>
        <v/>
      </c>
      <c r="B293">
        <f>INDEX(resultados!$A$2:$ZZ$408, 287, MATCH($B$2, resultados!$A$1:$ZZ$1, 0))</f>
        <v/>
      </c>
      <c r="C293">
        <f>INDEX(resultados!$A$2:$ZZ$408, 287, MATCH($B$3, resultados!$A$1:$ZZ$1, 0))</f>
        <v/>
      </c>
    </row>
    <row r="294">
      <c r="A294">
        <f>INDEX(resultados!$A$2:$ZZ$408, 288, MATCH($B$1, resultados!$A$1:$ZZ$1, 0))</f>
        <v/>
      </c>
      <c r="B294">
        <f>INDEX(resultados!$A$2:$ZZ$408, 288, MATCH($B$2, resultados!$A$1:$ZZ$1, 0))</f>
        <v/>
      </c>
      <c r="C294">
        <f>INDEX(resultados!$A$2:$ZZ$408, 288, MATCH($B$3, resultados!$A$1:$ZZ$1, 0))</f>
        <v/>
      </c>
    </row>
    <row r="295">
      <c r="A295">
        <f>INDEX(resultados!$A$2:$ZZ$408, 289, MATCH($B$1, resultados!$A$1:$ZZ$1, 0))</f>
        <v/>
      </c>
      <c r="B295">
        <f>INDEX(resultados!$A$2:$ZZ$408, 289, MATCH($B$2, resultados!$A$1:$ZZ$1, 0))</f>
        <v/>
      </c>
      <c r="C295">
        <f>INDEX(resultados!$A$2:$ZZ$408, 289, MATCH($B$3, resultados!$A$1:$ZZ$1, 0))</f>
        <v/>
      </c>
    </row>
    <row r="296">
      <c r="A296">
        <f>INDEX(resultados!$A$2:$ZZ$408, 290, MATCH($B$1, resultados!$A$1:$ZZ$1, 0))</f>
        <v/>
      </c>
      <c r="B296">
        <f>INDEX(resultados!$A$2:$ZZ$408, 290, MATCH($B$2, resultados!$A$1:$ZZ$1, 0))</f>
        <v/>
      </c>
      <c r="C296">
        <f>INDEX(resultados!$A$2:$ZZ$408, 290, MATCH($B$3, resultados!$A$1:$ZZ$1, 0))</f>
        <v/>
      </c>
    </row>
    <row r="297">
      <c r="A297">
        <f>INDEX(resultados!$A$2:$ZZ$408, 291, MATCH($B$1, resultados!$A$1:$ZZ$1, 0))</f>
        <v/>
      </c>
      <c r="B297">
        <f>INDEX(resultados!$A$2:$ZZ$408, 291, MATCH($B$2, resultados!$A$1:$ZZ$1, 0))</f>
        <v/>
      </c>
      <c r="C297">
        <f>INDEX(resultados!$A$2:$ZZ$408, 291, MATCH($B$3, resultados!$A$1:$ZZ$1, 0))</f>
        <v/>
      </c>
    </row>
    <row r="298">
      <c r="A298">
        <f>INDEX(resultados!$A$2:$ZZ$408, 292, MATCH($B$1, resultados!$A$1:$ZZ$1, 0))</f>
        <v/>
      </c>
      <c r="B298">
        <f>INDEX(resultados!$A$2:$ZZ$408, 292, MATCH($B$2, resultados!$A$1:$ZZ$1, 0))</f>
        <v/>
      </c>
      <c r="C298">
        <f>INDEX(resultados!$A$2:$ZZ$408, 292, MATCH($B$3, resultados!$A$1:$ZZ$1, 0))</f>
        <v/>
      </c>
    </row>
    <row r="299">
      <c r="A299">
        <f>INDEX(resultados!$A$2:$ZZ$408, 293, MATCH($B$1, resultados!$A$1:$ZZ$1, 0))</f>
        <v/>
      </c>
      <c r="B299">
        <f>INDEX(resultados!$A$2:$ZZ$408, 293, MATCH($B$2, resultados!$A$1:$ZZ$1, 0))</f>
        <v/>
      </c>
      <c r="C299">
        <f>INDEX(resultados!$A$2:$ZZ$408, 293, MATCH($B$3, resultados!$A$1:$ZZ$1, 0))</f>
        <v/>
      </c>
    </row>
    <row r="300">
      <c r="A300">
        <f>INDEX(resultados!$A$2:$ZZ$408, 294, MATCH($B$1, resultados!$A$1:$ZZ$1, 0))</f>
        <v/>
      </c>
      <c r="B300">
        <f>INDEX(resultados!$A$2:$ZZ$408, 294, MATCH($B$2, resultados!$A$1:$ZZ$1, 0))</f>
        <v/>
      </c>
      <c r="C300">
        <f>INDEX(resultados!$A$2:$ZZ$408, 294, MATCH($B$3, resultados!$A$1:$ZZ$1, 0))</f>
        <v/>
      </c>
    </row>
    <row r="301">
      <c r="A301">
        <f>INDEX(resultados!$A$2:$ZZ$408, 295, MATCH($B$1, resultados!$A$1:$ZZ$1, 0))</f>
        <v/>
      </c>
      <c r="B301">
        <f>INDEX(resultados!$A$2:$ZZ$408, 295, MATCH($B$2, resultados!$A$1:$ZZ$1, 0))</f>
        <v/>
      </c>
      <c r="C301">
        <f>INDEX(resultados!$A$2:$ZZ$408, 295, MATCH($B$3, resultados!$A$1:$ZZ$1, 0))</f>
        <v/>
      </c>
    </row>
    <row r="302">
      <c r="A302">
        <f>INDEX(resultados!$A$2:$ZZ$408, 296, MATCH($B$1, resultados!$A$1:$ZZ$1, 0))</f>
        <v/>
      </c>
      <c r="B302">
        <f>INDEX(resultados!$A$2:$ZZ$408, 296, MATCH($B$2, resultados!$A$1:$ZZ$1, 0))</f>
        <v/>
      </c>
      <c r="C302">
        <f>INDEX(resultados!$A$2:$ZZ$408, 296, MATCH($B$3, resultados!$A$1:$ZZ$1, 0))</f>
        <v/>
      </c>
    </row>
    <row r="303">
      <c r="A303">
        <f>INDEX(resultados!$A$2:$ZZ$408, 297, MATCH($B$1, resultados!$A$1:$ZZ$1, 0))</f>
        <v/>
      </c>
      <c r="B303">
        <f>INDEX(resultados!$A$2:$ZZ$408, 297, MATCH($B$2, resultados!$A$1:$ZZ$1, 0))</f>
        <v/>
      </c>
      <c r="C303">
        <f>INDEX(resultados!$A$2:$ZZ$408, 297, MATCH($B$3, resultados!$A$1:$ZZ$1, 0))</f>
        <v/>
      </c>
    </row>
    <row r="304">
      <c r="A304">
        <f>INDEX(resultados!$A$2:$ZZ$408, 298, MATCH($B$1, resultados!$A$1:$ZZ$1, 0))</f>
        <v/>
      </c>
      <c r="B304">
        <f>INDEX(resultados!$A$2:$ZZ$408, 298, MATCH($B$2, resultados!$A$1:$ZZ$1, 0))</f>
        <v/>
      </c>
      <c r="C304">
        <f>INDEX(resultados!$A$2:$ZZ$408, 298, MATCH($B$3, resultados!$A$1:$ZZ$1, 0))</f>
        <v/>
      </c>
    </row>
    <row r="305">
      <c r="A305">
        <f>INDEX(resultados!$A$2:$ZZ$408, 299, MATCH($B$1, resultados!$A$1:$ZZ$1, 0))</f>
        <v/>
      </c>
      <c r="B305">
        <f>INDEX(resultados!$A$2:$ZZ$408, 299, MATCH($B$2, resultados!$A$1:$ZZ$1, 0))</f>
        <v/>
      </c>
      <c r="C305">
        <f>INDEX(resultados!$A$2:$ZZ$408, 299, MATCH($B$3, resultados!$A$1:$ZZ$1, 0))</f>
        <v/>
      </c>
    </row>
    <row r="306">
      <c r="A306">
        <f>INDEX(resultados!$A$2:$ZZ$408, 300, MATCH($B$1, resultados!$A$1:$ZZ$1, 0))</f>
        <v/>
      </c>
      <c r="B306">
        <f>INDEX(resultados!$A$2:$ZZ$408, 300, MATCH($B$2, resultados!$A$1:$ZZ$1, 0))</f>
        <v/>
      </c>
      <c r="C306">
        <f>INDEX(resultados!$A$2:$ZZ$408, 300, MATCH($B$3, resultados!$A$1:$ZZ$1, 0))</f>
        <v/>
      </c>
    </row>
    <row r="307">
      <c r="A307">
        <f>INDEX(resultados!$A$2:$ZZ$408, 301, MATCH($B$1, resultados!$A$1:$ZZ$1, 0))</f>
        <v/>
      </c>
      <c r="B307">
        <f>INDEX(resultados!$A$2:$ZZ$408, 301, MATCH($B$2, resultados!$A$1:$ZZ$1, 0))</f>
        <v/>
      </c>
      <c r="C307">
        <f>INDEX(resultados!$A$2:$ZZ$408, 301, MATCH($B$3, resultados!$A$1:$ZZ$1, 0))</f>
        <v/>
      </c>
    </row>
    <row r="308">
      <c r="A308">
        <f>INDEX(resultados!$A$2:$ZZ$408, 302, MATCH($B$1, resultados!$A$1:$ZZ$1, 0))</f>
        <v/>
      </c>
      <c r="B308">
        <f>INDEX(resultados!$A$2:$ZZ$408, 302, MATCH($B$2, resultados!$A$1:$ZZ$1, 0))</f>
        <v/>
      </c>
      <c r="C308">
        <f>INDEX(resultados!$A$2:$ZZ$408, 302, MATCH($B$3, resultados!$A$1:$ZZ$1, 0))</f>
        <v/>
      </c>
    </row>
    <row r="309">
      <c r="A309">
        <f>INDEX(resultados!$A$2:$ZZ$408, 303, MATCH($B$1, resultados!$A$1:$ZZ$1, 0))</f>
        <v/>
      </c>
      <c r="B309">
        <f>INDEX(resultados!$A$2:$ZZ$408, 303, MATCH($B$2, resultados!$A$1:$ZZ$1, 0))</f>
        <v/>
      </c>
      <c r="C309">
        <f>INDEX(resultados!$A$2:$ZZ$408, 303, MATCH($B$3, resultados!$A$1:$ZZ$1, 0))</f>
        <v/>
      </c>
    </row>
    <row r="310">
      <c r="A310">
        <f>INDEX(resultados!$A$2:$ZZ$408, 304, MATCH($B$1, resultados!$A$1:$ZZ$1, 0))</f>
        <v/>
      </c>
      <c r="B310">
        <f>INDEX(resultados!$A$2:$ZZ$408, 304, MATCH($B$2, resultados!$A$1:$ZZ$1, 0))</f>
        <v/>
      </c>
      <c r="C310">
        <f>INDEX(resultados!$A$2:$ZZ$408, 304, MATCH($B$3, resultados!$A$1:$ZZ$1, 0))</f>
        <v/>
      </c>
    </row>
    <row r="311">
      <c r="A311">
        <f>INDEX(resultados!$A$2:$ZZ$408, 305, MATCH($B$1, resultados!$A$1:$ZZ$1, 0))</f>
        <v/>
      </c>
      <c r="B311">
        <f>INDEX(resultados!$A$2:$ZZ$408, 305, MATCH($B$2, resultados!$A$1:$ZZ$1, 0))</f>
        <v/>
      </c>
      <c r="C311">
        <f>INDEX(resultados!$A$2:$ZZ$408, 305, MATCH($B$3, resultados!$A$1:$ZZ$1, 0))</f>
        <v/>
      </c>
    </row>
    <row r="312">
      <c r="A312">
        <f>INDEX(resultados!$A$2:$ZZ$408, 306, MATCH($B$1, resultados!$A$1:$ZZ$1, 0))</f>
        <v/>
      </c>
      <c r="B312">
        <f>INDEX(resultados!$A$2:$ZZ$408, 306, MATCH($B$2, resultados!$A$1:$ZZ$1, 0))</f>
        <v/>
      </c>
      <c r="C312">
        <f>INDEX(resultados!$A$2:$ZZ$408, 306, MATCH($B$3, resultados!$A$1:$ZZ$1, 0))</f>
        <v/>
      </c>
    </row>
    <row r="313">
      <c r="A313">
        <f>INDEX(resultados!$A$2:$ZZ$408, 307, MATCH($B$1, resultados!$A$1:$ZZ$1, 0))</f>
        <v/>
      </c>
      <c r="B313">
        <f>INDEX(resultados!$A$2:$ZZ$408, 307, MATCH($B$2, resultados!$A$1:$ZZ$1, 0))</f>
        <v/>
      </c>
      <c r="C313">
        <f>INDEX(resultados!$A$2:$ZZ$408, 307, MATCH($B$3, resultados!$A$1:$ZZ$1, 0))</f>
        <v/>
      </c>
    </row>
    <row r="314">
      <c r="A314">
        <f>INDEX(resultados!$A$2:$ZZ$408, 308, MATCH($B$1, resultados!$A$1:$ZZ$1, 0))</f>
        <v/>
      </c>
      <c r="B314">
        <f>INDEX(resultados!$A$2:$ZZ$408, 308, MATCH($B$2, resultados!$A$1:$ZZ$1, 0))</f>
        <v/>
      </c>
      <c r="C314">
        <f>INDEX(resultados!$A$2:$ZZ$408, 308, MATCH($B$3, resultados!$A$1:$ZZ$1, 0))</f>
        <v/>
      </c>
    </row>
    <row r="315">
      <c r="A315">
        <f>INDEX(resultados!$A$2:$ZZ$408, 309, MATCH($B$1, resultados!$A$1:$ZZ$1, 0))</f>
        <v/>
      </c>
      <c r="B315">
        <f>INDEX(resultados!$A$2:$ZZ$408, 309, MATCH($B$2, resultados!$A$1:$ZZ$1, 0))</f>
        <v/>
      </c>
      <c r="C315">
        <f>INDEX(resultados!$A$2:$ZZ$408, 309, MATCH($B$3, resultados!$A$1:$ZZ$1, 0))</f>
        <v/>
      </c>
    </row>
    <row r="316">
      <c r="A316">
        <f>INDEX(resultados!$A$2:$ZZ$408, 310, MATCH($B$1, resultados!$A$1:$ZZ$1, 0))</f>
        <v/>
      </c>
      <c r="B316">
        <f>INDEX(resultados!$A$2:$ZZ$408, 310, MATCH($B$2, resultados!$A$1:$ZZ$1, 0))</f>
        <v/>
      </c>
      <c r="C316">
        <f>INDEX(resultados!$A$2:$ZZ$408, 310, MATCH($B$3, resultados!$A$1:$ZZ$1, 0))</f>
        <v/>
      </c>
    </row>
    <row r="317">
      <c r="A317">
        <f>INDEX(resultados!$A$2:$ZZ$408, 311, MATCH($B$1, resultados!$A$1:$ZZ$1, 0))</f>
        <v/>
      </c>
      <c r="B317">
        <f>INDEX(resultados!$A$2:$ZZ$408, 311, MATCH($B$2, resultados!$A$1:$ZZ$1, 0))</f>
        <v/>
      </c>
      <c r="C317">
        <f>INDEX(resultados!$A$2:$ZZ$408, 311, MATCH($B$3, resultados!$A$1:$ZZ$1, 0))</f>
        <v/>
      </c>
    </row>
    <row r="318">
      <c r="A318">
        <f>INDEX(resultados!$A$2:$ZZ$408, 312, MATCH($B$1, resultados!$A$1:$ZZ$1, 0))</f>
        <v/>
      </c>
      <c r="B318">
        <f>INDEX(resultados!$A$2:$ZZ$408, 312, MATCH($B$2, resultados!$A$1:$ZZ$1, 0))</f>
        <v/>
      </c>
      <c r="C318">
        <f>INDEX(resultados!$A$2:$ZZ$408, 312, MATCH($B$3, resultados!$A$1:$ZZ$1, 0))</f>
        <v/>
      </c>
    </row>
    <row r="319">
      <c r="A319">
        <f>INDEX(resultados!$A$2:$ZZ$408, 313, MATCH($B$1, resultados!$A$1:$ZZ$1, 0))</f>
        <v/>
      </c>
      <c r="B319">
        <f>INDEX(resultados!$A$2:$ZZ$408, 313, MATCH($B$2, resultados!$A$1:$ZZ$1, 0))</f>
        <v/>
      </c>
      <c r="C319">
        <f>INDEX(resultados!$A$2:$ZZ$408, 313, MATCH($B$3, resultados!$A$1:$ZZ$1, 0))</f>
        <v/>
      </c>
    </row>
    <row r="320">
      <c r="A320">
        <f>INDEX(resultados!$A$2:$ZZ$408, 314, MATCH($B$1, resultados!$A$1:$ZZ$1, 0))</f>
        <v/>
      </c>
      <c r="B320">
        <f>INDEX(resultados!$A$2:$ZZ$408, 314, MATCH($B$2, resultados!$A$1:$ZZ$1, 0))</f>
        <v/>
      </c>
      <c r="C320">
        <f>INDEX(resultados!$A$2:$ZZ$408, 314, MATCH($B$3, resultados!$A$1:$ZZ$1, 0))</f>
        <v/>
      </c>
    </row>
    <row r="321">
      <c r="A321">
        <f>INDEX(resultados!$A$2:$ZZ$408, 315, MATCH($B$1, resultados!$A$1:$ZZ$1, 0))</f>
        <v/>
      </c>
      <c r="B321">
        <f>INDEX(resultados!$A$2:$ZZ$408, 315, MATCH($B$2, resultados!$A$1:$ZZ$1, 0))</f>
        <v/>
      </c>
      <c r="C321">
        <f>INDEX(resultados!$A$2:$ZZ$408, 315, MATCH($B$3, resultados!$A$1:$ZZ$1, 0))</f>
        <v/>
      </c>
    </row>
    <row r="322">
      <c r="A322">
        <f>INDEX(resultados!$A$2:$ZZ$408, 316, MATCH($B$1, resultados!$A$1:$ZZ$1, 0))</f>
        <v/>
      </c>
      <c r="B322">
        <f>INDEX(resultados!$A$2:$ZZ$408, 316, MATCH($B$2, resultados!$A$1:$ZZ$1, 0))</f>
        <v/>
      </c>
      <c r="C322">
        <f>INDEX(resultados!$A$2:$ZZ$408, 316, MATCH($B$3, resultados!$A$1:$ZZ$1, 0))</f>
        <v/>
      </c>
    </row>
    <row r="323">
      <c r="A323">
        <f>INDEX(resultados!$A$2:$ZZ$408, 317, MATCH($B$1, resultados!$A$1:$ZZ$1, 0))</f>
        <v/>
      </c>
      <c r="B323">
        <f>INDEX(resultados!$A$2:$ZZ$408, 317, MATCH($B$2, resultados!$A$1:$ZZ$1, 0))</f>
        <v/>
      </c>
      <c r="C323">
        <f>INDEX(resultados!$A$2:$ZZ$408, 317, MATCH($B$3, resultados!$A$1:$ZZ$1, 0))</f>
        <v/>
      </c>
    </row>
    <row r="324">
      <c r="A324">
        <f>INDEX(resultados!$A$2:$ZZ$408, 318, MATCH($B$1, resultados!$A$1:$ZZ$1, 0))</f>
        <v/>
      </c>
      <c r="B324">
        <f>INDEX(resultados!$A$2:$ZZ$408, 318, MATCH($B$2, resultados!$A$1:$ZZ$1, 0))</f>
        <v/>
      </c>
      <c r="C324">
        <f>INDEX(resultados!$A$2:$ZZ$408, 318, MATCH($B$3, resultados!$A$1:$ZZ$1, 0))</f>
        <v/>
      </c>
    </row>
    <row r="325">
      <c r="A325">
        <f>INDEX(resultados!$A$2:$ZZ$408, 319, MATCH($B$1, resultados!$A$1:$ZZ$1, 0))</f>
        <v/>
      </c>
      <c r="B325">
        <f>INDEX(resultados!$A$2:$ZZ$408, 319, MATCH($B$2, resultados!$A$1:$ZZ$1, 0))</f>
        <v/>
      </c>
      <c r="C325">
        <f>INDEX(resultados!$A$2:$ZZ$408, 319, MATCH($B$3, resultados!$A$1:$ZZ$1, 0))</f>
        <v/>
      </c>
    </row>
    <row r="326">
      <c r="A326">
        <f>INDEX(resultados!$A$2:$ZZ$408, 320, MATCH($B$1, resultados!$A$1:$ZZ$1, 0))</f>
        <v/>
      </c>
      <c r="B326">
        <f>INDEX(resultados!$A$2:$ZZ$408, 320, MATCH($B$2, resultados!$A$1:$ZZ$1, 0))</f>
        <v/>
      </c>
      <c r="C326">
        <f>INDEX(resultados!$A$2:$ZZ$408, 320, MATCH($B$3, resultados!$A$1:$ZZ$1, 0))</f>
        <v/>
      </c>
    </row>
    <row r="327">
      <c r="A327">
        <f>INDEX(resultados!$A$2:$ZZ$408, 321, MATCH($B$1, resultados!$A$1:$ZZ$1, 0))</f>
        <v/>
      </c>
      <c r="B327">
        <f>INDEX(resultados!$A$2:$ZZ$408, 321, MATCH($B$2, resultados!$A$1:$ZZ$1, 0))</f>
        <v/>
      </c>
      <c r="C327">
        <f>INDEX(resultados!$A$2:$ZZ$408, 321, MATCH($B$3, resultados!$A$1:$ZZ$1, 0))</f>
        <v/>
      </c>
    </row>
    <row r="328">
      <c r="A328">
        <f>INDEX(resultados!$A$2:$ZZ$408, 322, MATCH($B$1, resultados!$A$1:$ZZ$1, 0))</f>
        <v/>
      </c>
      <c r="B328">
        <f>INDEX(resultados!$A$2:$ZZ$408, 322, MATCH($B$2, resultados!$A$1:$ZZ$1, 0))</f>
        <v/>
      </c>
      <c r="C328">
        <f>INDEX(resultados!$A$2:$ZZ$408, 322, MATCH($B$3, resultados!$A$1:$ZZ$1, 0))</f>
        <v/>
      </c>
    </row>
    <row r="329">
      <c r="A329">
        <f>INDEX(resultados!$A$2:$ZZ$408, 323, MATCH($B$1, resultados!$A$1:$ZZ$1, 0))</f>
        <v/>
      </c>
      <c r="B329">
        <f>INDEX(resultados!$A$2:$ZZ$408, 323, MATCH($B$2, resultados!$A$1:$ZZ$1, 0))</f>
        <v/>
      </c>
      <c r="C329">
        <f>INDEX(resultados!$A$2:$ZZ$408, 323, MATCH($B$3, resultados!$A$1:$ZZ$1, 0))</f>
        <v/>
      </c>
    </row>
    <row r="330">
      <c r="A330">
        <f>INDEX(resultados!$A$2:$ZZ$408, 324, MATCH($B$1, resultados!$A$1:$ZZ$1, 0))</f>
        <v/>
      </c>
      <c r="B330">
        <f>INDEX(resultados!$A$2:$ZZ$408, 324, MATCH($B$2, resultados!$A$1:$ZZ$1, 0))</f>
        <v/>
      </c>
      <c r="C330">
        <f>INDEX(resultados!$A$2:$ZZ$408, 324, MATCH($B$3, resultados!$A$1:$ZZ$1, 0))</f>
        <v/>
      </c>
    </row>
    <row r="331">
      <c r="A331">
        <f>INDEX(resultados!$A$2:$ZZ$408, 325, MATCH($B$1, resultados!$A$1:$ZZ$1, 0))</f>
        <v/>
      </c>
      <c r="B331">
        <f>INDEX(resultados!$A$2:$ZZ$408, 325, MATCH($B$2, resultados!$A$1:$ZZ$1, 0))</f>
        <v/>
      </c>
      <c r="C331">
        <f>INDEX(resultados!$A$2:$ZZ$408, 325, MATCH($B$3, resultados!$A$1:$ZZ$1, 0))</f>
        <v/>
      </c>
    </row>
    <row r="332">
      <c r="A332">
        <f>INDEX(resultados!$A$2:$ZZ$408, 326, MATCH($B$1, resultados!$A$1:$ZZ$1, 0))</f>
        <v/>
      </c>
      <c r="B332">
        <f>INDEX(resultados!$A$2:$ZZ$408, 326, MATCH($B$2, resultados!$A$1:$ZZ$1, 0))</f>
        <v/>
      </c>
      <c r="C332">
        <f>INDEX(resultados!$A$2:$ZZ$408, 326, MATCH($B$3, resultados!$A$1:$ZZ$1, 0))</f>
        <v/>
      </c>
    </row>
    <row r="333">
      <c r="A333">
        <f>INDEX(resultados!$A$2:$ZZ$408, 327, MATCH($B$1, resultados!$A$1:$ZZ$1, 0))</f>
        <v/>
      </c>
      <c r="B333">
        <f>INDEX(resultados!$A$2:$ZZ$408, 327, MATCH($B$2, resultados!$A$1:$ZZ$1, 0))</f>
        <v/>
      </c>
      <c r="C333">
        <f>INDEX(resultados!$A$2:$ZZ$408, 327, MATCH($B$3, resultados!$A$1:$ZZ$1, 0))</f>
        <v/>
      </c>
    </row>
    <row r="334">
      <c r="A334">
        <f>INDEX(resultados!$A$2:$ZZ$408, 328, MATCH($B$1, resultados!$A$1:$ZZ$1, 0))</f>
        <v/>
      </c>
      <c r="B334">
        <f>INDEX(resultados!$A$2:$ZZ$408, 328, MATCH($B$2, resultados!$A$1:$ZZ$1, 0))</f>
        <v/>
      </c>
      <c r="C334">
        <f>INDEX(resultados!$A$2:$ZZ$408, 328, MATCH($B$3, resultados!$A$1:$ZZ$1, 0))</f>
        <v/>
      </c>
    </row>
    <row r="335">
      <c r="A335">
        <f>INDEX(resultados!$A$2:$ZZ$408, 329, MATCH($B$1, resultados!$A$1:$ZZ$1, 0))</f>
        <v/>
      </c>
      <c r="B335">
        <f>INDEX(resultados!$A$2:$ZZ$408, 329, MATCH($B$2, resultados!$A$1:$ZZ$1, 0))</f>
        <v/>
      </c>
      <c r="C335">
        <f>INDEX(resultados!$A$2:$ZZ$408, 329, MATCH($B$3, resultados!$A$1:$ZZ$1, 0))</f>
        <v/>
      </c>
    </row>
    <row r="336">
      <c r="A336">
        <f>INDEX(resultados!$A$2:$ZZ$408, 330, MATCH($B$1, resultados!$A$1:$ZZ$1, 0))</f>
        <v/>
      </c>
      <c r="B336">
        <f>INDEX(resultados!$A$2:$ZZ$408, 330, MATCH($B$2, resultados!$A$1:$ZZ$1, 0))</f>
        <v/>
      </c>
      <c r="C336">
        <f>INDEX(resultados!$A$2:$ZZ$408, 330, MATCH($B$3, resultados!$A$1:$ZZ$1, 0))</f>
        <v/>
      </c>
    </row>
    <row r="337">
      <c r="A337">
        <f>INDEX(resultados!$A$2:$ZZ$408, 331, MATCH($B$1, resultados!$A$1:$ZZ$1, 0))</f>
        <v/>
      </c>
      <c r="B337">
        <f>INDEX(resultados!$A$2:$ZZ$408, 331, MATCH($B$2, resultados!$A$1:$ZZ$1, 0))</f>
        <v/>
      </c>
      <c r="C337">
        <f>INDEX(resultados!$A$2:$ZZ$408, 331, MATCH($B$3, resultados!$A$1:$ZZ$1, 0))</f>
        <v/>
      </c>
    </row>
    <row r="338">
      <c r="A338">
        <f>INDEX(resultados!$A$2:$ZZ$408, 332, MATCH($B$1, resultados!$A$1:$ZZ$1, 0))</f>
        <v/>
      </c>
      <c r="B338">
        <f>INDEX(resultados!$A$2:$ZZ$408, 332, MATCH($B$2, resultados!$A$1:$ZZ$1, 0))</f>
        <v/>
      </c>
      <c r="C338">
        <f>INDEX(resultados!$A$2:$ZZ$408, 332, MATCH($B$3, resultados!$A$1:$ZZ$1, 0))</f>
        <v/>
      </c>
    </row>
    <row r="339">
      <c r="A339">
        <f>INDEX(resultados!$A$2:$ZZ$408, 333, MATCH($B$1, resultados!$A$1:$ZZ$1, 0))</f>
        <v/>
      </c>
      <c r="B339">
        <f>INDEX(resultados!$A$2:$ZZ$408, 333, MATCH($B$2, resultados!$A$1:$ZZ$1, 0))</f>
        <v/>
      </c>
      <c r="C339">
        <f>INDEX(resultados!$A$2:$ZZ$408, 333, MATCH($B$3, resultados!$A$1:$ZZ$1, 0))</f>
        <v/>
      </c>
    </row>
    <row r="340">
      <c r="A340">
        <f>INDEX(resultados!$A$2:$ZZ$408, 334, MATCH($B$1, resultados!$A$1:$ZZ$1, 0))</f>
        <v/>
      </c>
      <c r="B340">
        <f>INDEX(resultados!$A$2:$ZZ$408, 334, MATCH($B$2, resultados!$A$1:$ZZ$1, 0))</f>
        <v/>
      </c>
      <c r="C340">
        <f>INDEX(resultados!$A$2:$ZZ$408, 334, MATCH($B$3, resultados!$A$1:$ZZ$1, 0))</f>
        <v/>
      </c>
    </row>
    <row r="341">
      <c r="A341">
        <f>INDEX(resultados!$A$2:$ZZ$408, 335, MATCH($B$1, resultados!$A$1:$ZZ$1, 0))</f>
        <v/>
      </c>
      <c r="B341">
        <f>INDEX(resultados!$A$2:$ZZ$408, 335, MATCH($B$2, resultados!$A$1:$ZZ$1, 0))</f>
        <v/>
      </c>
      <c r="C341">
        <f>INDEX(resultados!$A$2:$ZZ$408, 335, MATCH($B$3, resultados!$A$1:$ZZ$1, 0))</f>
        <v/>
      </c>
    </row>
    <row r="342">
      <c r="A342">
        <f>INDEX(resultados!$A$2:$ZZ$408, 336, MATCH($B$1, resultados!$A$1:$ZZ$1, 0))</f>
        <v/>
      </c>
      <c r="B342">
        <f>INDEX(resultados!$A$2:$ZZ$408, 336, MATCH($B$2, resultados!$A$1:$ZZ$1, 0))</f>
        <v/>
      </c>
      <c r="C342">
        <f>INDEX(resultados!$A$2:$ZZ$408, 336, MATCH($B$3, resultados!$A$1:$ZZ$1, 0))</f>
        <v/>
      </c>
    </row>
    <row r="343">
      <c r="A343">
        <f>INDEX(resultados!$A$2:$ZZ$408, 337, MATCH($B$1, resultados!$A$1:$ZZ$1, 0))</f>
        <v/>
      </c>
      <c r="B343">
        <f>INDEX(resultados!$A$2:$ZZ$408, 337, MATCH($B$2, resultados!$A$1:$ZZ$1, 0))</f>
        <v/>
      </c>
      <c r="C343">
        <f>INDEX(resultados!$A$2:$ZZ$408, 337, MATCH($B$3, resultados!$A$1:$ZZ$1, 0))</f>
        <v/>
      </c>
    </row>
    <row r="344">
      <c r="A344">
        <f>INDEX(resultados!$A$2:$ZZ$408, 338, MATCH($B$1, resultados!$A$1:$ZZ$1, 0))</f>
        <v/>
      </c>
      <c r="B344">
        <f>INDEX(resultados!$A$2:$ZZ$408, 338, MATCH($B$2, resultados!$A$1:$ZZ$1, 0))</f>
        <v/>
      </c>
      <c r="C344">
        <f>INDEX(resultados!$A$2:$ZZ$408, 338, MATCH($B$3, resultados!$A$1:$ZZ$1, 0))</f>
        <v/>
      </c>
    </row>
    <row r="345">
      <c r="A345">
        <f>INDEX(resultados!$A$2:$ZZ$408, 339, MATCH($B$1, resultados!$A$1:$ZZ$1, 0))</f>
        <v/>
      </c>
      <c r="B345">
        <f>INDEX(resultados!$A$2:$ZZ$408, 339, MATCH($B$2, resultados!$A$1:$ZZ$1, 0))</f>
        <v/>
      </c>
      <c r="C345">
        <f>INDEX(resultados!$A$2:$ZZ$408, 339, MATCH($B$3, resultados!$A$1:$ZZ$1, 0))</f>
        <v/>
      </c>
    </row>
    <row r="346">
      <c r="A346">
        <f>INDEX(resultados!$A$2:$ZZ$408, 340, MATCH($B$1, resultados!$A$1:$ZZ$1, 0))</f>
        <v/>
      </c>
      <c r="B346">
        <f>INDEX(resultados!$A$2:$ZZ$408, 340, MATCH($B$2, resultados!$A$1:$ZZ$1, 0))</f>
        <v/>
      </c>
      <c r="C346">
        <f>INDEX(resultados!$A$2:$ZZ$408, 340, MATCH($B$3, resultados!$A$1:$ZZ$1, 0))</f>
        <v/>
      </c>
    </row>
    <row r="347">
      <c r="A347">
        <f>INDEX(resultados!$A$2:$ZZ$408, 341, MATCH($B$1, resultados!$A$1:$ZZ$1, 0))</f>
        <v/>
      </c>
      <c r="B347">
        <f>INDEX(resultados!$A$2:$ZZ$408, 341, MATCH($B$2, resultados!$A$1:$ZZ$1, 0))</f>
        <v/>
      </c>
      <c r="C347">
        <f>INDEX(resultados!$A$2:$ZZ$408, 341, MATCH($B$3, resultados!$A$1:$ZZ$1, 0))</f>
        <v/>
      </c>
    </row>
    <row r="348">
      <c r="A348">
        <f>INDEX(resultados!$A$2:$ZZ$408, 342, MATCH($B$1, resultados!$A$1:$ZZ$1, 0))</f>
        <v/>
      </c>
      <c r="B348">
        <f>INDEX(resultados!$A$2:$ZZ$408, 342, MATCH($B$2, resultados!$A$1:$ZZ$1, 0))</f>
        <v/>
      </c>
      <c r="C348">
        <f>INDEX(resultados!$A$2:$ZZ$408, 342, MATCH($B$3, resultados!$A$1:$ZZ$1, 0))</f>
        <v/>
      </c>
    </row>
    <row r="349">
      <c r="A349">
        <f>INDEX(resultados!$A$2:$ZZ$408, 343, MATCH($B$1, resultados!$A$1:$ZZ$1, 0))</f>
        <v/>
      </c>
      <c r="B349">
        <f>INDEX(resultados!$A$2:$ZZ$408, 343, MATCH($B$2, resultados!$A$1:$ZZ$1, 0))</f>
        <v/>
      </c>
      <c r="C349">
        <f>INDEX(resultados!$A$2:$ZZ$408, 343, MATCH($B$3, resultados!$A$1:$ZZ$1, 0))</f>
        <v/>
      </c>
    </row>
    <row r="350">
      <c r="A350">
        <f>INDEX(resultados!$A$2:$ZZ$408, 344, MATCH($B$1, resultados!$A$1:$ZZ$1, 0))</f>
        <v/>
      </c>
      <c r="B350">
        <f>INDEX(resultados!$A$2:$ZZ$408, 344, MATCH($B$2, resultados!$A$1:$ZZ$1, 0))</f>
        <v/>
      </c>
      <c r="C350">
        <f>INDEX(resultados!$A$2:$ZZ$408, 344, MATCH($B$3, resultados!$A$1:$ZZ$1, 0))</f>
        <v/>
      </c>
    </row>
    <row r="351">
      <c r="A351">
        <f>INDEX(resultados!$A$2:$ZZ$408, 345, MATCH($B$1, resultados!$A$1:$ZZ$1, 0))</f>
        <v/>
      </c>
      <c r="B351">
        <f>INDEX(resultados!$A$2:$ZZ$408, 345, MATCH($B$2, resultados!$A$1:$ZZ$1, 0))</f>
        <v/>
      </c>
      <c r="C351">
        <f>INDEX(resultados!$A$2:$ZZ$408, 345, MATCH($B$3, resultados!$A$1:$ZZ$1, 0))</f>
        <v/>
      </c>
    </row>
    <row r="352">
      <c r="A352">
        <f>INDEX(resultados!$A$2:$ZZ$408, 346, MATCH($B$1, resultados!$A$1:$ZZ$1, 0))</f>
        <v/>
      </c>
      <c r="B352">
        <f>INDEX(resultados!$A$2:$ZZ$408, 346, MATCH($B$2, resultados!$A$1:$ZZ$1, 0))</f>
        <v/>
      </c>
      <c r="C352">
        <f>INDEX(resultados!$A$2:$ZZ$408, 346, MATCH($B$3, resultados!$A$1:$ZZ$1, 0))</f>
        <v/>
      </c>
    </row>
    <row r="353">
      <c r="A353">
        <f>INDEX(resultados!$A$2:$ZZ$408, 347, MATCH($B$1, resultados!$A$1:$ZZ$1, 0))</f>
        <v/>
      </c>
      <c r="B353">
        <f>INDEX(resultados!$A$2:$ZZ$408, 347, MATCH($B$2, resultados!$A$1:$ZZ$1, 0))</f>
        <v/>
      </c>
      <c r="C353">
        <f>INDEX(resultados!$A$2:$ZZ$408, 347, MATCH($B$3, resultados!$A$1:$ZZ$1, 0))</f>
        <v/>
      </c>
    </row>
    <row r="354">
      <c r="A354">
        <f>INDEX(resultados!$A$2:$ZZ$408, 348, MATCH($B$1, resultados!$A$1:$ZZ$1, 0))</f>
        <v/>
      </c>
      <c r="B354">
        <f>INDEX(resultados!$A$2:$ZZ$408, 348, MATCH($B$2, resultados!$A$1:$ZZ$1, 0))</f>
        <v/>
      </c>
      <c r="C354">
        <f>INDEX(resultados!$A$2:$ZZ$408, 348, MATCH($B$3, resultados!$A$1:$ZZ$1, 0))</f>
        <v/>
      </c>
    </row>
    <row r="355">
      <c r="A355">
        <f>INDEX(resultados!$A$2:$ZZ$408, 349, MATCH($B$1, resultados!$A$1:$ZZ$1, 0))</f>
        <v/>
      </c>
      <c r="B355">
        <f>INDEX(resultados!$A$2:$ZZ$408, 349, MATCH($B$2, resultados!$A$1:$ZZ$1, 0))</f>
        <v/>
      </c>
      <c r="C355">
        <f>INDEX(resultados!$A$2:$ZZ$408, 349, MATCH($B$3, resultados!$A$1:$ZZ$1, 0))</f>
        <v/>
      </c>
    </row>
    <row r="356">
      <c r="A356">
        <f>INDEX(resultados!$A$2:$ZZ$408, 350, MATCH($B$1, resultados!$A$1:$ZZ$1, 0))</f>
        <v/>
      </c>
      <c r="B356">
        <f>INDEX(resultados!$A$2:$ZZ$408, 350, MATCH($B$2, resultados!$A$1:$ZZ$1, 0))</f>
        <v/>
      </c>
      <c r="C356">
        <f>INDEX(resultados!$A$2:$ZZ$408, 350, MATCH($B$3, resultados!$A$1:$ZZ$1, 0))</f>
        <v/>
      </c>
    </row>
    <row r="357">
      <c r="A357">
        <f>INDEX(resultados!$A$2:$ZZ$408, 351, MATCH($B$1, resultados!$A$1:$ZZ$1, 0))</f>
        <v/>
      </c>
      <c r="B357">
        <f>INDEX(resultados!$A$2:$ZZ$408, 351, MATCH($B$2, resultados!$A$1:$ZZ$1, 0))</f>
        <v/>
      </c>
      <c r="C357">
        <f>INDEX(resultados!$A$2:$ZZ$408, 351, MATCH($B$3, resultados!$A$1:$ZZ$1, 0))</f>
        <v/>
      </c>
    </row>
    <row r="358">
      <c r="A358">
        <f>INDEX(resultados!$A$2:$ZZ$408, 352, MATCH($B$1, resultados!$A$1:$ZZ$1, 0))</f>
        <v/>
      </c>
      <c r="B358">
        <f>INDEX(resultados!$A$2:$ZZ$408, 352, MATCH($B$2, resultados!$A$1:$ZZ$1, 0))</f>
        <v/>
      </c>
      <c r="C358">
        <f>INDEX(resultados!$A$2:$ZZ$408, 352, MATCH($B$3, resultados!$A$1:$ZZ$1, 0))</f>
        <v/>
      </c>
    </row>
    <row r="359">
      <c r="A359">
        <f>INDEX(resultados!$A$2:$ZZ$408, 353, MATCH($B$1, resultados!$A$1:$ZZ$1, 0))</f>
        <v/>
      </c>
      <c r="B359">
        <f>INDEX(resultados!$A$2:$ZZ$408, 353, MATCH($B$2, resultados!$A$1:$ZZ$1, 0))</f>
        <v/>
      </c>
      <c r="C359">
        <f>INDEX(resultados!$A$2:$ZZ$408, 353, MATCH($B$3, resultados!$A$1:$ZZ$1, 0))</f>
        <v/>
      </c>
    </row>
    <row r="360">
      <c r="A360">
        <f>INDEX(resultados!$A$2:$ZZ$408, 354, MATCH($B$1, resultados!$A$1:$ZZ$1, 0))</f>
        <v/>
      </c>
      <c r="B360">
        <f>INDEX(resultados!$A$2:$ZZ$408, 354, MATCH($B$2, resultados!$A$1:$ZZ$1, 0))</f>
        <v/>
      </c>
      <c r="C360">
        <f>INDEX(resultados!$A$2:$ZZ$408, 354, MATCH($B$3, resultados!$A$1:$ZZ$1, 0))</f>
        <v/>
      </c>
    </row>
    <row r="361">
      <c r="A361">
        <f>INDEX(resultados!$A$2:$ZZ$408, 355, MATCH($B$1, resultados!$A$1:$ZZ$1, 0))</f>
        <v/>
      </c>
      <c r="B361">
        <f>INDEX(resultados!$A$2:$ZZ$408, 355, MATCH($B$2, resultados!$A$1:$ZZ$1, 0))</f>
        <v/>
      </c>
      <c r="C361">
        <f>INDEX(resultados!$A$2:$ZZ$408, 355, MATCH($B$3, resultados!$A$1:$ZZ$1, 0))</f>
        <v/>
      </c>
    </row>
    <row r="362">
      <c r="A362">
        <f>INDEX(resultados!$A$2:$ZZ$408, 356, MATCH($B$1, resultados!$A$1:$ZZ$1, 0))</f>
        <v/>
      </c>
      <c r="B362">
        <f>INDEX(resultados!$A$2:$ZZ$408, 356, MATCH($B$2, resultados!$A$1:$ZZ$1, 0))</f>
        <v/>
      </c>
      <c r="C362">
        <f>INDEX(resultados!$A$2:$ZZ$408, 356, MATCH($B$3, resultados!$A$1:$ZZ$1, 0))</f>
        <v/>
      </c>
    </row>
    <row r="363">
      <c r="A363">
        <f>INDEX(resultados!$A$2:$ZZ$408, 357, MATCH($B$1, resultados!$A$1:$ZZ$1, 0))</f>
        <v/>
      </c>
      <c r="B363">
        <f>INDEX(resultados!$A$2:$ZZ$408, 357, MATCH($B$2, resultados!$A$1:$ZZ$1, 0))</f>
        <v/>
      </c>
      <c r="C363">
        <f>INDEX(resultados!$A$2:$ZZ$408, 357, MATCH($B$3, resultados!$A$1:$ZZ$1, 0))</f>
        <v/>
      </c>
    </row>
    <row r="364">
      <c r="A364">
        <f>INDEX(resultados!$A$2:$ZZ$408, 358, MATCH($B$1, resultados!$A$1:$ZZ$1, 0))</f>
        <v/>
      </c>
      <c r="B364">
        <f>INDEX(resultados!$A$2:$ZZ$408, 358, MATCH($B$2, resultados!$A$1:$ZZ$1, 0))</f>
        <v/>
      </c>
      <c r="C364">
        <f>INDEX(resultados!$A$2:$ZZ$408, 358, MATCH($B$3, resultados!$A$1:$ZZ$1, 0))</f>
        <v/>
      </c>
    </row>
    <row r="365">
      <c r="A365">
        <f>INDEX(resultados!$A$2:$ZZ$408, 359, MATCH($B$1, resultados!$A$1:$ZZ$1, 0))</f>
        <v/>
      </c>
      <c r="B365">
        <f>INDEX(resultados!$A$2:$ZZ$408, 359, MATCH($B$2, resultados!$A$1:$ZZ$1, 0))</f>
        <v/>
      </c>
      <c r="C365">
        <f>INDEX(resultados!$A$2:$ZZ$408, 359, MATCH($B$3, resultados!$A$1:$ZZ$1, 0))</f>
        <v/>
      </c>
    </row>
    <row r="366">
      <c r="A366">
        <f>INDEX(resultados!$A$2:$ZZ$408, 360, MATCH($B$1, resultados!$A$1:$ZZ$1, 0))</f>
        <v/>
      </c>
      <c r="B366">
        <f>INDEX(resultados!$A$2:$ZZ$408, 360, MATCH($B$2, resultados!$A$1:$ZZ$1, 0))</f>
        <v/>
      </c>
      <c r="C366">
        <f>INDEX(resultados!$A$2:$ZZ$408, 360, MATCH($B$3, resultados!$A$1:$ZZ$1, 0))</f>
        <v/>
      </c>
    </row>
    <row r="367">
      <c r="A367">
        <f>INDEX(resultados!$A$2:$ZZ$408, 361, MATCH($B$1, resultados!$A$1:$ZZ$1, 0))</f>
        <v/>
      </c>
      <c r="B367">
        <f>INDEX(resultados!$A$2:$ZZ$408, 361, MATCH($B$2, resultados!$A$1:$ZZ$1, 0))</f>
        <v/>
      </c>
      <c r="C367">
        <f>INDEX(resultados!$A$2:$ZZ$408, 361, MATCH($B$3, resultados!$A$1:$ZZ$1, 0))</f>
        <v/>
      </c>
    </row>
    <row r="368">
      <c r="A368">
        <f>INDEX(resultados!$A$2:$ZZ$408, 362, MATCH($B$1, resultados!$A$1:$ZZ$1, 0))</f>
        <v/>
      </c>
      <c r="B368">
        <f>INDEX(resultados!$A$2:$ZZ$408, 362, MATCH($B$2, resultados!$A$1:$ZZ$1, 0))</f>
        <v/>
      </c>
      <c r="C368">
        <f>INDEX(resultados!$A$2:$ZZ$408, 362, MATCH($B$3, resultados!$A$1:$ZZ$1, 0))</f>
        <v/>
      </c>
    </row>
    <row r="369">
      <c r="A369">
        <f>INDEX(resultados!$A$2:$ZZ$408, 363, MATCH($B$1, resultados!$A$1:$ZZ$1, 0))</f>
        <v/>
      </c>
      <c r="B369">
        <f>INDEX(resultados!$A$2:$ZZ$408, 363, MATCH($B$2, resultados!$A$1:$ZZ$1, 0))</f>
        <v/>
      </c>
      <c r="C369">
        <f>INDEX(resultados!$A$2:$ZZ$408, 363, MATCH($B$3, resultados!$A$1:$ZZ$1, 0))</f>
        <v/>
      </c>
    </row>
    <row r="370">
      <c r="A370">
        <f>INDEX(resultados!$A$2:$ZZ$408, 364, MATCH($B$1, resultados!$A$1:$ZZ$1, 0))</f>
        <v/>
      </c>
      <c r="B370">
        <f>INDEX(resultados!$A$2:$ZZ$408, 364, MATCH($B$2, resultados!$A$1:$ZZ$1, 0))</f>
        <v/>
      </c>
      <c r="C370">
        <f>INDEX(resultados!$A$2:$ZZ$408, 364, MATCH($B$3, resultados!$A$1:$ZZ$1, 0))</f>
        <v/>
      </c>
    </row>
    <row r="371">
      <c r="A371">
        <f>INDEX(resultados!$A$2:$ZZ$408, 365, MATCH($B$1, resultados!$A$1:$ZZ$1, 0))</f>
        <v/>
      </c>
      <c r="B371">
        <f>INDEX(resultados!$A$2:$ZZ$408, 365, MATCH($B$2, resultados!$A$1:$ZZ$1, 0))</f>
        <v/>
      </c>
      <c r="C371">
        <f>INDEX(resultados!$A$2:$ZZ$408, 365, MATCH($B$3, resultados!$A$1:$ZZ$1, 0))</f>
        <v/>
      </c>
    </row>
    <row r="372">
      <c r="A372">
        <f>INDEX(resultados!$A$2:$ZZ$408, 366, MATCH($B$1, resultados!$A$1:$ZZ$1, 0))</f>
        <v/>
      </c>
      <c r="B372">
        <f>INDEX(resultados!$A$2:$ZZ$408, 366, MATCH($B$2, resultados!$A$1:$ZZ$1, 0))</f>
        <v/>
      </c>
      <c r="C372">
        <f>INDEX(resultados!$A$2:$ZZ$408, 366, MATCH($B$3, resultados!$A$1:$ZZ$1, 0))</f>
        <v/>
      </c>
    </row>
    <row r="373">
      <c r="A373">
        <f>INDEX(resultados!$A$2:$ZZ$408, 367, MATCH($B$1, resultados!$A$1:$ZZ$1, 0))</f>
        <v/>
      </c>
      <c r="B373">
        <f>INDEX(resultados!$A$2:$ZZ$408, 367, MATCH($B$2, resultados!$A$1:$ZZ$1, 0))</f>
        <v/>
      </c>
      <c r="C373">
        <f>INDEX(resultados!$A$2:$ZZ$408, 367, MATCH($B$3, resultados!$A$1:$ZZ$1, 0))</f>
        <v/>
      </c>
    </row>
    <row r="374">
      <c r="A374">
        <f>INDEX(resultados!$A$2:$ZZ$408, 368, MATCH($B$1, resultados!$A$1:$ZZ$1, 0))</f>
        <v/>
      </c>
      <c r="B374">
        <f>INDEX(resultados!$A$2:$ZZ$408, 368, MATCH($B$2, resultados!$A$1:$ZZ$1, 0))</f>
        <v/>
      </c>
      <c r="C374">
        <f>INDEX(resultados!$A$2:$ZZ$408, 368, MATCH($B$3, resultados!$A$1:$ZZ$1, 0))</f>
        <v/>
      </c>
    </row>
    <row r="375">
      <c r="A375">
        <f>INDEX(resultados!$A$2:$ZZ$408, 369, MATCH($B$1, resultados!$A$1:$ZZ$1, 0))</f>
        <v/>
      </c>
      <c r="B375">
        <f>INDEX(resultados!$A$2:$ZZ$408, 369, MATCH($B$2, resultados!$A$1:$ZZ$1, 0))</f>
        <v/>
      </c>
      <c r="C375">
        <f>INDEX(resultados!$A$2:$ZZ$408, 369, MATCH($B$3, resultados!$A$1:$ZZ$1, 0))</f>
        <v/>
      </c>
    </row>
    <row r="376">
      <c r="A376">
        <f>INDEX(resultados!$A$2:$ZZ$408, 370, MATCH($B$1, resultados!$A$1:$ZZ$1, 0))</f>
        <v/>
      </c>
      <c r="B376">
        <f>INDEX(resultados!$A$2:$ZZ$408, 370, MATCH($B$2, resultados!$A$1:$ZZ$1, 0))</f>
        <v/>
      </c>
      <c r="C376">
        <f>INDEX(resultados!$A$2:$ZZ$408, 370, MATCH($B$3, resultados!$A$1:$ZZ$1, 0))</f>
        <v/>
      </c>
    </row>
    <row r="377">
      <c r="A377">
        <f>INDEX(resultados!$A$2:$ZZ$408, 371, MATCH($B$1, resultados!$A$1:$ZZ$1, 0))</f>
        <v/>
      </c>
      <c r="B377">
        <f>INDEX(resultados!$A$2:$ZZ$408, 371, MATCH($B$2, resultados!$A$1:$ZZ$1, 0))</f>
        <v/>
      </c>
      <c r="C377">
        <f>INDEX(resultados!$A$2:$ZZ$408, 371, MATCH($B$3, resultados!$A$1:$ZZ$1, 0))</f>
        <v/>
      </c>
    </row>
    <row r="378">
      <c r="A378">
        <f>INDEX(resultados!$A$2:$ZZ$408, 372, MATCH($B$1, resultados!$A$1:$ZZ$1, 0))</f>
        <v/>
      </c>
      <c r="B378">
        <f>INDEX(resultados!$A$2:$ZZ$408, 372, MATCH($B$2, resultados!$A$1:$ZZ$1, 0))</f>
        <v/>
      </c>
      <c r="C378">
        <f>INDEX(resultados!$A$2:$ZZ$408, 372, MATCH($B$3, resultados!$A$1:$ZZ$1, 0))</f>
        <v/>
      </c>
    </row>
    <row r="379">
      <c r="A379">
        <f>INDEX(resultados!$A$2:$ZZ$408, 373, MATCH($B$1, resultados!$A$1:$ZZ$1, 0))</f>
        <v/>
      </c>
      <c r="B379">
        <f>INDEX(resultados!$A$2:$ZZ$408, 373, MATCH($B$2, resultados!$A$1:$ZZ$1, 0))</f>
        <v/>
      </c>
      <c r="C379">
        <f>INDEX(resultados!$A$2:$ZZ$408, 373, MATCH($B$3, resultados!$A$1:$ZZ$1, 0))</f>
        <v/>
      </c>
    </row>
    <row r="380">
      <c r="A380">
        <f>INDEX(resultados!$A$2:$ZZ$408, 374, MATCH($B$1, resultados!$A$1:$ZZ$1, 0))</f>
        <v/>
      </c>
      <c r="B380">
        <f>INDEX(resultados!$A$2:$ZZ$408, 374, MATCH($B$2, resultados!$A$1:$ZZ$1, 0))</f>
        <v/>
      </c>
      <c r="C380">
        <f>INDEX(resultados!$A$2:$ZZ$408, 374, MATCH($B$3, resultados!$A$1:$ZZ$1, 0))</f>
        <v/>
      </c>
    </row>
    <row r="381">
      <c r="A381">
        <f>INDEX(resultados!$A$2:$ZZ$408, 375, MATCH($B$1, resultados!$A$1:$ZZ$1, 0))</f>
        <v/>
      </c>
      <c r="B381">
        <f>INDEX(resultados!$A$2:$ZZ$408, 375, MATCH($B$2, resultados!$A$1:$ZZ$1, 0))</f>
        <v/>
      </c>
      <c r="C381">
        <f>INDEX(resultados!$A$2:$ZZ$408, 375, MATCH($B$3, resultados!$A$1:$ZZ$1, 0))</f>
        <v/>
      </c>
    </row>
    <row r="382">
      <c r="A382">
        <f>INDEX(resultados!$A$2:$ZZ$408, 376, MATCH($B$1, resultados!$A$1:$ZZ$1, 0))</f>
        <v/>
      </c>
      <c r="B382">
        <f>INDEX(resultados!$A$2:$ZZ$408, 376, MATCH($B$2, resultados!$A$1:$ZZ$1, 0))</f>
        <v/>
      </c>
      <c r="C382">
        <f>INDEX(resultados!$A$2:$ZZ$408, 376, MATCH($B$3, resultados!$A$1:$ZZ$1, 0))</f>
        <v/>
      </c>
    </row>
    <row r="383">
      <c r="A383">
        <f>INDEX(resultados!$A$2:$ZZ$408, 377, MATCH($B$1, resultados!$A$1:$ZZ$1, 0))</f>
        <v/>
      </c>
      <c r="B383">
        <f>INDEX(resultados!$A$2:$ZZ$408, 377, MATCH($B$2, resultados!$A$1:$ZZ$1, 0))</f>
        <v/>
      </c>
      <c r="C383">
        <f>INDEX(resultados!$A$2:$ZZ$408, 377, MATCH($B$3, resultados!$A$1:$ZZ$1, 0))</f>
        <v/>
      </c>
    </row>
    <row r="384">
      <c r="A384">
        <f>INDEX(resultados!$A$2:$ZZ$408, 378, MATCH($B$1, resultados!$A$1:$ZZ$1, 0))</f>
        <v/>
      </c>
      <c r="B384">
        <f>INDEX(resultados!$A$2:$ZZ$408, 378, MATCH($B$2, resultados!$A$1:$ZZ$1, 0))</f>
        <v/>
      </c>
      <c r="C384">
        <f>INDEX(resultados!$A$2:$ZZ$408, 378, MATCH($B$3, resultados!$A$1:$ZZ$1, 0))</f>
        <v/>
      </c>
    </row>
    <row r="385">
      <c r="A385">
        <f>INDEX(resultados!$A$2:$ZZ$408, 379, MATCH($B$1, resultados!$A$1:$ZZ$1, 0))</f>
        <v/>
      </c>
      <c r="B385">
        <f>INDEX(resultados!$A$2:$ZZ$408, 379, MATCH($B$2, resultados!$A$1:$ZZ$1, 0))</f>
        <v/>
      </c>
      <c r="C385">
        <f>INDEX(resultados!$A$2:$ZZ$408, 379, MATCH($B$3, resultados!$A$1:$ZZ$1, 0))</f>
        <v/>
      </c>
    </row>
    <row r="386">
      <c r="A386">
        <f>INDEX(resultados!$A$2:$ZZ$408, 380, MATCH($B$1, resultados!$A$1:$ZZ$1, 0))</f>
        <v/>
      </c>
      <c r="B386">
        <f>INDEX(resultados!$A$2:$ZZ$408, 380, MATCH($B$2, resultados!$A$1:$ZZ$1, 0))</f>
        <v/>
      </c>
      <c r="C386">
        <f>INDEX(resultados!$A$2:$ZZ$408, 380, MATCH($B$3, resultados!$A$1:$ZZ$1, 0))</f>
        <v/>
      </c>
    </row>
    <row r="387">
      <c r="A387">
        <f>INDEX(resultados!$A$2:$ZZ$408, 381, MATCH($B$1, resultados!$A$1:$ZZ$1, 0))</f>
        <v/>
      </c>
      <c r="B387">
        <f>INDEX(resultados!$A$2:$ZZ$408, 381, MATCH($B$2, resultados!$A$1:$ZZ$1, 0))</f>
        <v/>
      </c>
      <c r="C387">
        <f>INDEX(resultados!$A$2:$ZZ$408, 381, MATCH($B$3, resultados!$A$1:$ZZ$1, 0))</f>
        <v/>
      </c>
    </row>
    <row r="388">
      <c r="A388">
        <f>INDEX(resultados!$A$2:$ZZ$408, 382, MATCH($B$1, resultados!$A$1:$ZZ$1, 0))</f>
        <v/>
      </c>
      <c r="B388">
        <f>INDEX(resultados!$A$2:$ZZ$408, 382, MATCH($B$2, resultados!$A$1:$ZZ$1, 0))</f>
        <v/>
      </c>
      <c r="C388">
        <f>INDEX(resultados!$A$2:$ZZ$408, 382, MATCH($B$3, resultados!$A$1:$ZZ$1, 0))</f>
        <v/>
      </c>
    </row>
    <row r="389">
      <c r="A389">
        <f>INDEX(resultados!$A$2:$ZZ$408, 383, MATCH($B$1, resultados!$A$1:$ZZ$1, 0))</f>
        <v/>
      </c>
      <c r="B389">
        <f>INDEX(resultados!$A$2:$ZZ$408, 383, MATCH($B$2, resultados!$A$1:$ZZ$1, 0))</f>
        <v/>
      </c>
      <c r="C389">
        <f>INDEX(resultados!$A$2:$ZZ$408, 383, MATCH($B$3, resultados!$A$1:$ZZ$1, 0))</f>
        <v/>
      </c>
    </row>
    <row r="390">
      <c r="A390">
        <f>INDEX(resultados!$A$2:$ZZ$408, 384, MATCH($B$1, resultados!$A$1:$ZZ$1, 0))</f>
        <v/>
      </c>
      <c r="B390">
        <f>INDEX(resultados!$A$2:$ZZ$408, 384, MATCH($B$2, resultados!$A$1:$ZZ$1, 0))</f>
        <v/>
      </c>
      <c r="C390">
        <f>INDEX(resultados!$A$2:$ZZ$408, 384, MATCH($B$3, resultados!$A$1:$ZZ$1, 0))</f>
        <v/>
      </c>
    </row>
    <row r="391">
      <c r="A391">
        <f>INDEX(resultados!$A$2:$ZZ$408, 385, MATCH($B$1, resultados!$A$1:$ZZ$1, 0))</f>
        <v/>
      </c>
      <c r="B391">
        <f>INDEX(resultados!$A$2:$ZZ$408, 385, MATCH($B$2, resultados!$A$1:$ZZ$1, 0))</f>
        <v/>
      </c>
      <c r="C391">
        <f>INDEX(resultados!$A$2:$ZZ$408, 385, MATCH($B$3, resultados!$A$1:$ZZ$1, 0))</f>
        <v/>
      </c>
    </row>
    <row r="392">
      <c r="A392">
        <f>INDEX(resultados!$A$2:$ZZ$408, 386, MATCH($B$1, resultados!$A$1:$ZZ$1, 0))</f>
        <v/>
      </c>
      <c r="B392">
        <f>INDEX(resultados!$A$2:$ZZ$408, 386, MATCH($B$2, resultados!$A$1:$ZZ$1, 0))</f>
        <v/>
      </c>
      <c r="C392">
        <f>INDEX(resultados!$A$2:$ZZ$408, 386, MATCH($B$3, resultados!$A$1:$ZZ$1, 0))</f>
        <v/>
      </c>
    </row>
    <row r="393">
      <c r="A393">
        <f>INDEX(resultados!$A$2:$ZZ$408, 387, MATCH($B$1, resultados!$A$1:$ZZ$1, 0))</f>
        <v/>
      </c>
      <c r="B393">
        <f>INDEX(resultados!$A$2:$ZZ$408, 387, MATCH($B$2, resultados!$A$1:$ZZ$1, 0))</f>
        <v/>
      </c>
      <c r="C393">
        <f>INDEX(resultados!$A$2:$ZZ$408, 387, MATCH($B$3, resultados!$A$1:$ZZ$1, 0))</f>
        <v/>
      </c>
    </row>
    <row r="394">
      <c r="A394">
        <f>INDEX(resultados!$A$2:$ZZ$408, 388, MATCH($B$1, resultados!$A$1:$ZZ$1, 0))</f>
        <v/>
      </c>
      <c r="B394">
        <f>INDEX(resultados!$A$2:$ZZ$408, 388, MATCH($B$2, resultados!$A$1:$ZZ$1, 0))</f>
        <v/>
      </c>
      <c r="C394">
        <f>INDEX(resultados!$A$2:$ZZ$408, 388, MATCH($B$3, resultados!$A$1:$ZZ$1, 0))</f>
        <v/>
      </c>
    </row>
    <row r="395">
      <c r="A395">
        <f>INDEX(resultados!$A$2:$ZZ$408, 389, MATCH($B$1, resultados!$A$1:$ZZ$1, 0))</f>
        <v/>
      </c>
      <c r="B395">
        <f>INDEX(resultados!$A$2:$ZZ$408, 389, MATCH($B$2, resultados!$A$1:$ZZ$1, 0))</f>
        <v/>
      </c>
      <c r="C395">
        <f>INDEX(resultados!$A$2:$ZZ$408, 389, MATCH($B$3, resultados!$A$1:$ZZ$1, 0))</f>
        <v/>
      </c>
    </row>
    <row r="396">
      <c r="A396">
        <f>INDEX(resultados!$A$2:$ZZ$408, 390, MATCH($B$1, resultados!$A$1:$ZZ$1, 0))</f>
        <v/>
      </c>
      <c r="B396">
        <f>INDEX(resultados!$A$2:$ZZ$408, 390, MATCH($B$2, resultados!$A$1:$ZZ$1, 0))</f>
        <v/>
      </c>
      <c r="C396">
        <f>INDEX(resultados!$A$2:$ZZ$408, 390, MATCH($B$3, resultados!$A$1:$ZZ$1, 0))</f>
        <v/>
      </c>
    </row>
    <row r="397">
      <c r="A397">
        <f>INDEX(resultados!$A$2:$ZZ$408, 391, MATCH($B$1, resultados!$A$1:$ZZ$1, 0))</f>
        <v/>
      </c>
      <c r="B397">
        <f>INDEX(resultados!$A$2:$ZZ$408, 391, MATCH($B$2, resultados!$A$1:$ZZ$1, 0))</f>
        <v/>
      </c>
      <c r="C397">
        <f>INDEX(resultados!$A$2:$ZZ$408, 391, MATCH($B$3, resultados!$A$1:$ZZ$1, 0))</f>
        <v/>
      </c>
    </row>
    <row r="398">
      <c r="A398">
        <f>INDEX(resultados!$A$2:$ZZ$408, 392, MATCH($B$1, resultados!$A$1:$ZZ$1, 0))</f>
        <v/>
      </c>
      <c r="B398">
        <f>INDEX(resultados!$A$2:$ZZ$408, 392, MATCH($B$2, resultados!$A$1:$ZZ$1, 0))</f>
        <v/>
      </c>
      <c r="C398">
        <f>INDEX(resultados!$A$2:$ZZ$408, 392, MATCH($B$3, resultados!$A$1:$ZZ$1, 0))</f>
        <v/>
      </c>
    </row>
    <row r="399">
      <c r="A399">
        <f>INDEX(resultados!$A$2:$ZZ$408, 393, MATCH($B$1, resultados!$A$1:$ZZ$1, 0))</f>
        <v/>
      </c>
      <c r="B399">
        <f>INDEX(resultados!$A$2:$ZZ$408, 393, MATCH($B$2, resultados!$A$1:$ZZ$1, 0))</f>
        <v/>
      </c>
      <c r="C399">
        <f>INDEX(resultados!$A$2:$ZZ$408, 393, MATCH($B$3, resultados!$A$1:$ZZ$1, 0))</f>
        <v/>
      </c>
    </row>
    <row r="400">
      <c r="A400">
        <f>INDEX(resultados!$A$2:$ZZ$408, 394, MATCH($B$1, resultados!$A$1:$ZZ$1, 0))</f>
        <v/>
      </c>
      <c r="B400">
        <f>INDEX(resultados!$A$2:$ZZ$408, 394, MATCH($B$2, resultados!$A$1:$ZZ$1, 0))</f>
        <v/>
      </c>
      <c r="C400">
        <f>INDEX(resultados!$A$2:$ZZ$408, 394, MATCH($B$3, resultados!$A$1:$ZZ$1, 0))</f>
        <v/>
      </c>
    </row>
    <row r="401">
      <c r="A401">
        <f>INDEX(resultados!$A$2:$ZZ$408, 395, MATCH($B$1, resultados!$A$1:$ZZ$1, 0))</f>
        <v/>
      </c>
      <c r="B401">
        <f>INDEX(resultados!$A$2:$ZZ$408, 395, MATCH($B$2, resultados!$A$1:$ZZ$1, 0))</f>
        <v/>
      </c>
      <c r="C401">
        <f>INDEX(resultados!$A$2:$ZZ$408, 395, MATCH($B$3, resultados!$A$1:$ZZ$1, 0))</f>
        <v/>
      </c>
    </row>
    <row r="402">
      <c r="A402">
        <f>INDEX(resultados!$A$2:$ZZ$408, 396, MATCH($B$1, resultados!$A$1:$ZZ$1, 0))</f>
        <v/>
      </c>
      <c r="B402">
        <f>INDEX(resultados!$A$2:$ZZ$408, 396, MATCH($B$2, resultados!$A$1:$ZZ$1, 0))</f>
        <v/>
      </c>
      <c r="C402">
        <f>INDEX(resultados!$A$2:$ZZ$408, 396, MATCH($B$3, resultados!$A$1:$ZZ$1, 0))</f>
        <v/>
      </c>
    </row>
    <row r="403">
      <c r="A403">
        <f>INDEX(resultados!$A$2:$ZZ$408, 397, MATCH($B$1, resultados!$A$1:$ZZ$1, 0))</f>
        <v/>
      </c>
      <c r="B403">
        <f>INDEX(resultados!$A$2:$ZZ$408, 397, MATCH($B$2, resultados!$A$1:$ZZ$1, 0))</f>
        <v/>
      </c>
      <c r="C403">
        <f>INDEX(resultados!$A$2:$ZZ$408, 397, MATCH($B$3, resultados!$A$1:$ZZ$1, 0))</f>
        <v/>
      </c>
    </row>
    <row r="404">
      <c r="A404">
        <f>INDEX(resultados!$A$2:$ZZ$408, 398, MATCH($B$1, resultados!$A$1:$ZZ$1, 0))</f>
        <v/>
      </c>
      <c r="B404">
        <f>INDEX(resultados!$A$2:$ZZ$408, 398, MATCH($B$2, resultados!$A$1:$ZZ$1, 0))</f>
        <v/>
      </c>
      <c r="C404">
        <f>INDEX(resultados!$A$2:$ZZ$408, 398, MATCH($B$3, resultados!$A$1:$ZZ$1, 0))</f>
        <v/>
      </c>
    </row>
    <row r="405">
      <c r="A405">
        <f>INDEX(resultados!$A$2:$ZZ$408, 399, MATCH($B$1, resultados!$A$1:$ZZ$1, 0))</f>
        <v/>
      </c>
      <c r="B405">
        <f>INDEX(resultados!$A$2:$ZZ$408, 399, MATCH($B$2, resultados!$A$1:$ZZ$1, 0))</f>
        <v/>
      </c>
      <c r="C405">
        <f>INDEX(resultados!$A$2:$ZZ$408, 399, MATCH($B$3, resultados!$A$1:$ZZ$1, 0))</f>
        <v/>
      </c>
    </row>
    <row r="406">
      <c r="A406">
        <f>INDEX(resultados!$A$2:$ZZ$408, 400, MATCH($B$1, resultados!$A$1:$ZZ$1, 0))</f>
        <v/>
      </c>
      <c r="B406">
        <f>INDEX(resultados!$A$2:$ZZ$408, 400, MATCH($B$2, resultados!$A$1:$ZZ$1, 0))</f>
        <v/>
      </c>
      <c r="C406">
        <f>INDEX(resultados!$A$2:$ZZ$408, 400, MATCH($B$3, resultados!$A$1:$ZZ$1, 0))</f>
        <v/>
      </c>
    </row>
    <row r="407">
      <c r="A407">
        <f>INDEX(resultados!$A$2:$ZZ$408, 401, MATCH($B$1, resultados!$A$1:$ZZ$1, 0))</f>
        <v/>
      </c>
      <c r="B407">
        <f>INDEX(resultados!$A$2:$ZZ$408, 401, MATCH($B$2, resultados!$A$1:$ZZ$1, 0))</f>
        <v/>
      </c>
      <c r="C407">
        <f>INDEX(resultados!$A$2:$ZZ$408, 401, MATCH($B$3, resultados!$A$1:$ZZ$1, 0))</f>
        <v/>
      </c>
    </row>
    <row r="408">
      <c r="A408">
        <f>INDEX(resultados!$A$2:$ZZ$408, 402, MATCH($B$1, resultados!$A$1:$ZZ$1, 0))</f>
        <v/>
      </c>
      <c r="B408">
        <f>INDEX(resultados!$A$2:$ZZ$408, 402, MATCH($B$2, resultados!$A$1:$ZZ$1, 0))</f>
        <v/>
      </c>
      <c r="C408">
        <f>INDEX(resultados!$A$2:$ZZ$408, 402, MATCH($B$3, resultados!$A$1:$ZZ$1, 0))</f>
        <v/>
      </c>
    </row>
    <row r="409">
      <c r="A409">
        <f>INDEX(resultados!$A$2:$ZZ$408, 403, MATCH($B$1, resultados!$A$1:$ZZ$1, 0))</f>
        <v/>
      </c>
      <c r="B409">
        <f>INDEX(resultados!$A$2:$ZZ$408, 403, MATCH($B$2, resultados!$A$1:$ZZ$1, 0))</f>
        <v/>
      </c>
      <c r="C409">
        <f>INDEX(resultados!$A$2:$ZZ$408, 403, MATCH($B$3, resultados!$A$1:$ZZ$1, 0))</f>
        <v/>
      </c>
    </row>
    <row r="410">
      <c r="A410">
        <f>INDEX(resultados!$A$2:$ZZ$408, 404, MATCH($B$1, resultados!$A$1:$ZZ$1, 0))</f>
        <v/>
      </c>
      <c r="B410">
        <f>INDEX(resultados!$A$2:$ZZ$408, 404, MATCH($B$2, resultados!$A$1:$ZZ$1, 0))</f>
        <v/>
      </c>
      <c r="C410">
        <f>INDEX(resultados!$A$2:$ZZ$408, 404, MATCH($B$3, resultados!$A$1:$ZZ$1, 0))</f>
        <v/>
      </c>
    </row>
    <row r="411">
      <c r="A411">
        <f>INDEX(resultados!$A$2:$ZZ$408, 405, MATCH($B$1, resultados!$A$1:$ZZ$1, 0))</f>
        <v/>
      </c>
      <c r="B411">
        <f>INDEX(resultados!$A$2:$ZZ$408, 405, MATCH($B$2, resultados!$A$1:$ZZ$1, 0))</f>
        <v/>
      </c>
      <c r="C411">
        <f>INDEX(resultados!$A$2:$ZZ$408, 405, MATCH($B$3, resultados!$A$1:$ZZ$1, 0))</f>
        <v/>
      </c>
    </row>
    <row r="412">
      <c r="A412">
        <f>INDEX(resultados!$A$2:$ZZ$408, 406, MATCH($B$1, resultados!$A$1:$ZZ$1, 0))</f>
        <v/>
      </c>
      <c r="B412">
        <f>INDEX(resultados!$A$2:$ZZ$408, 406, MATCH($B$2, resultados!$A$1:$ZZ$1, 0))</f>
        <v/>
      </c>
      <c r="C412">
        <f>INDEX(resultados!$A$2:$ZZ$408, 406, MATCH($B$3, resultados!$A$1:$ZZ$1, 0))</f>
        <v/>
      </c>
    </row>
    <row r="413">
      <c r="A413">
        <f>INDEX(resultados!$A$2:$ZZ$408, 407, MATCH($B$1, resultados!$A$1:$ZZ$1, 0))</f>
        <v/>
      </c>
      <c r="B413">
        <f>INDEX(resultados!$A$2:$ZZ$408, 407, MATCH($B$2, resultados!$A$1:$ZZ$1, 0))</f>
        <v/>
      </c>
      <c r="C413">
        <f>INDEX(resultados!$A$2:$ZZ$408, 407,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2.3139</v>
      </c>
      <c r="E2" t="n">
        <v>43.22</v>
      </c>
      <c r="F2" t="n">
        <v>26.29</v>
      </c>
      <c r="G2" t="n">
        <v>5.26</v>
      </c>
      <c r="H2" t="n">
        <v>0.07000000000000001</v>
      </c>
      <c r="I2" t="n">
        <v>300</v>
      </c>
      <c r="J2" t="n">
        <v>242.64</v>
      </c>
      <c r="K2" t="n">
        <v>58.47</v>
      </c>
      <c r="L2" t="n">
        <v>1</v>
      </c>
      <c r="M2" t="n">
        <v>298</v>
      </c>
      <c r="N2" t="n">
        <v>58.17</v>
      </c>
      <c r="O2" t="n">
        <v>30160.1</v>
      </c>
      <c r="P2" t="n">
        <v>412.75</v>
      </c>
      <c r="Q2" t="n">
        <v>2926.21</v>
      </c>
      <c r="R2" t="n">
        <v>355.53</v>
      </c>
      <c r="S2" t="n">
        <v>60.56</v>
      </c>
      <c r="T2" t="n">
        <v>146269.69</v>
      </c>
      <c r="U2" t="n">
        <v>0.17</v>
      </c>
      <c r="V2" t="n">
        <v>0.65</v>
      </c>
      <c r="W2" t="n">
        <v>0.65</v>
      </c>
      <c r="X2" t="n">
        <v>9.01</v>
      </c>
      <c r="Y2" t="n">
        <v>1</v>
      </c>
      <c r="Z2" t="n">
        <v>10</v>
      </c>
      <c r="AA2" t="n">
        <v>582.6475416880656</v>
      </c>
      <c r="AB2" t="n">
        <v>797.2040711330122</v>
      </c>
      <c r="AC2" t="n">
        <v>721.1200334670181</v>
      </c>
      <c r="AD2" t="n">
        <v>582647.5416880656</v>
      </c>
      <c r="AE2" t="n">
        <v>797204.0711330122</v>
      </c>
      <c r="AF2" t="n">
        <v>1.68260225674455e-06</v>
      </c>
      <c r="AG2" t="n">
        <v>13</v>
      </c>
      <c r="AH2" t="n">
        <v>721120.033467018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2.7484</v>
      </c>
      <c r="E3" t="n">
        <v>36.38</v>
      </c>
      <c r="F3" t="n">
        <v>23.57</v>
      </c>
      <c r="G3" t="n">
        <v>6.64</v>
      </c>
      <c r="H3" t="n">
        <v>0.09</v>
      </c>
      <c r="I3" t="n">
        <v>213</v>
      </c>
      <c r="J3" t="n">
        <v>243.08</v>
      </c>
      <c r="K3" t="n">
        <v>58.47</v>
      </c>
      <c r="L3" t="n">
        <v>1.25</v>
      </c>
      <c r="M3" t="n">
        <v>211</v>
      </c>
      <c r="N3" t="n">
        <v>58.36</v>
      </c>
      <c r="O3" t="n">
        <v>30214.33</v>
      </c>
      <c r="P3" t="n">
        <v>366.61</v>
      </c>
      <c r="Q3" t="n">
        <v>2925.55</v>
      </c>
      <c r="R3" t="n">
        <v>266.45</v>
      </c>
      <c r="S3" t="n">
        <v>60.56</v>
      </c>
      <c r="T3" t="n">
        <v>102166.1</v>
      </c>
      <c r="U3" t="n">
        <v>0.23</v>
      </c>
      <c r="V3" t="n">
        <v>0.73</v>
      </c>
      <c r="W3" t="n">
        <v>0.5</v>
      </c>
      <c r="X3" t="n">
        <v>6.29</v>
      </c>
      <c r="Y3" t="n">
        <v>1</v>
      </c>
      <c r="Z3" t="n">
        <v>10</v>
      </c>
      <c r="AA3" t="n">
        <v>447.4291638518172</v>
      </c>
      <c r="AB3" t="n">
        <v>612.1923211636449</v>
      </c>
      <c r="AC3" t="n">
        <v>553.765545249105</v>
      </c>
      <c r="AD3" t="n">
        <v>447429.1638518173</v>
      </c>
      <c r="AE3" t="n">
        <v>612192.3211636449</v>
      </c>
      <c r="AF3" t="n">
        <v>1.998558296571469e-06</v>
      </c>
      <c r="AG3" t="n">
        <v>11</v>
      </c>
      <c r="AH3" t="n">
        <v>553765.545249105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3.0665</v>
      </c>
      <c r="E4" t="n">
        <v>32.61</v>
      </c>
      <c r="F4" t="n">
        <v>22.06</v>
      </c>
      <c r="G4" t="n">
        <v>8.02</v>
      </c>
      <c r="H4" t="n">
        <v>0.11</v>
      </c>
      <c r="I4" t="n">
        <v>165</v>
      </c>
      <c r="J4" t="n">
        <v>243.52</v>
      </c>
      <c r="K4" t="n">
        <v>58.47</v>
      </c>
      <c r="L4" t="n">
        <v>1.5</v>
      </c>
      <c r="M4" t="n">
        <v>163</v>
      </c>
      <c r="N4" t="n">
        <v>58.55</v>
      </c>
      <c r="O4" t="n">
        <v>30268.64</v>
      </c>
      <c r="P4" t="n">
        <v>340.06</v>
      </c>
      <c r="Q4" t="n">
        <v>2924.98</v>
      </c>
      <c r="R4" t="n">
        <v>217.18</v>
      </c>
      <c r="S4" t="n">
        <v>60.56</v>
      </c>
      <c r="T4" t="n">
        <v>77771.97</v>
      </c>
      <c r="U4" t="n">
        <v>0.28</v>
      </c>
      <c r="V4" t="n">
        <v>0.78</v>
      </c>
      <c r="W4" t="n">
        <v>0.42</v>
      </c>
      <c r="X4" t="n">
        <v>4.78</v>
      </c>
      <c r="Y4" t="n">
        <v>1</v>
      </c>
      <c r="Z4" t="n">
        <v>10</v>
      </c>
      <c r="AA4" t="n">
        <v>379.8527204684487</v>
      </c>
      <c r="AB4" t="n">
        <v>519.7312500642449</v>
      </c>
      <c r="AC4" t="n">
        <v>470.1288290055035</v>
      </c>
      <c r="AD4" t="n">
        <v>379852.7204684487</v>
      </c>
      <c r="AE4" t="n">
        <v>519731.250064245</v>
      </c>
      <c r="AF4" t="n">
        <v>2.229871567616216e-06</v>
      </c>
      <c r="AG4" t="n">
        <v>10</v>
      </c>
      <c r="AH4" t="n">
        <v>470128.8290055035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3.3073</v>
      </c>
      <c r="E5" t="n">
        <v>30.24</v>
      </c>
      <c r="F5" t="n">
        <v>21.15</v>
      </c>
      <c r="G5" t="n">
        <v>9.470000000000001</v>
      </c>
      <c r="H5" t="n">
        <v>0.13</v>
      </c>
      <c r="I5" t="n">
        <v>134</v>
      </c>
      <c r="J5" t="n">
        <v>243.96</v>
      </c>
      <c r="K5" t="n">
        <v>58.47</v>
      </c>
      <c r="L5" t="n">
        <v>1.75</v>
      </c>
      <c r="M5" t="n">
        <v>132</v>
      </c>
      <c r="N5" t="n">
        <v>58.74</v>
      </c>
      <c r="O5" t="n">
        <v>30323.01</v>
      </c>
      <c r="P5" t="n">
        <v>323.09</v>
      </c>
      <c r="Q5" t="n">
        <v>2924.89</v>
      </c>
      <c r="R5" t="n">
        <v>186.97</v>
      </c>
      <c r="S5" t="n">
        <v>60.56</v>
      </c>
      <c r="T5" t="n">
        <v>62821.3</v>
      </c>
      <c r="U5" t="n">
        <v>0.32</v>
      </c>
      <c r="V5" t="n">
        <v>0.8100000000000001</v>
      </c>
      <c r="W5" t="n">
        <v>0.38</v>
      </c>
      <c r="X5" t="n">
        <v>3.87</v>
      </c>
      <c r="Y5" t="n">
        <v>1</v>
      </c>
      <c r="Z5" t="n">
        <v>10</v>
      </c>
      <c r="AA5" t="n">
        <v>336.6383773541798</v>
      </c>
      <c r="AB5" t="n">
        <v>460.6034793330369</v>
      </c>
      <c r="AC5" t="n">
        <v>416.6441297265346</v>
      </c>
      <c r="AD5" t="n">
        <v>336638.3773541798</v>
      </c>
      <c r="AE5" t="n">
        <v>460603.4793330369</v>
      </c>
      <c r="AF5" t="n">
        <v>2.40497447760545e-06</v>
      </c>
      <c r="AG5" t="n">
        <v>9</v>
      </c>
      <c r="AH5" t="n">
        <v>416644.1297265346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3.4959</v>
      </c>
      <c r="E6" t="n">
        <v>28.6</v>
      </c>
      <c r="F6" t="n">
        <v>20.51</v>
      </c>
      <c r="G6" t="n">
        <v>10.89</v>
      </c>
      <c r="H6" t="n">
        <v>0.15</v>
      </c>
      <c r="I6" t="n">
        <v>113</v>
      </c>
      <c r="J6" t="n">
        <v>244.41</v>
      </c>
      <c r="K6" t="n">
        <v>58.47</v>
      </c>
      <c r="L6" t="n">
        <v>2</v>
      </c>
      <c r="M6" t="n">
        <v>111</v>
      </c>
      <c r="N6" t="n">
        <v>58.93</v>
      </c>
      <c r="O6" t="n">
        <v>30377.45</v>
      </c>
      <c r="P6" t="n">
        <v>310.43</v>
      </c>
      <c r="Q6" t="n">
        <v>2924.68</v>
      </c>
      <c r="R6" t="n">
        <v>166.18</v>
      </c>
      <c r="S6" t="n">
        <v>60.56</v>
      </c>
      <c r="T6" t="n">
        <v>52527.83</v>
      </c>
      <c r="U6" t="n">
        <v>0.36</v>
      </c>
      <c r="V6" t="n">
        <v>0.84</v>
      </c>
      <c r="W6" t="n">
        <v>0.35</v>
      </c>
      <c r="X6" t="n">
        <v>3.23</v>
      </c>
      <c r="Y6" t="n">
        <v>1</v>
      </c>
      <c r="Z6" t="n">
        <v>10</v>
      </c>
      <c r="AA6" t="n">
        <v>313.4183432836948</v>
      </c>
      <c r="AB6" t="n">
        <v>428.8328043221943</v>
      </c>
      <c r="AC6" t="n">
        <v>387.9056033483043</v>
      </c>
      <c r="AD6" t="n">
        <v>313418.3432836948</v>
      </c>
      <c r="AE6" t="n">
        <v>428832.8043221943</v>
      </c>
      <c r="AF6" t="n">
        <v>2.542119032522266e-06</v>
      </c>
      <c r="AG6" t="n">
        <v>9</v>
      </c>
      <c r="AH6" t="n">
        <v>387905.6033483043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3.6567</v>
      </c>
      <c r="E7" t="n">
        <v>27.35</v>
      </c>
      <c r="F7" t="n">
        <v>20.01</v>
      </c>
      <c r="G7" t="n">
        <v>12.38</v>
      </c>
      <c r="H7" t="n">
        <v>0.16</v>
      </c>
      <c r="I7" t="n">
        <v>97</v>
      </c>
      <c r="J7" t="n">
        <v>244.85</v>
      </c>
      <c r="K7" t="n">
        <v>58.47</v>
      </c>
      <c r="L7" t="n">
        <v>2.25</v>
      </c>
      <c r="M7" t="n">
        <v>95</v>
      </c>
      <c r="N7" t="n">
        <v>59.12</v>
      </c>
      <c r="O7" t="n">
        <v>30431.96</v>
      </c>
      <c r="P7" t="n">
        <v>299.84</v>
      </c>
      <c r="Q7" t="n">
        <v>2924.75</v>
      </c>
      <c r="R7" t="n">
        <v>149.64</v>
      </c>
      <c r="S7" t="n">
        <v>60.56</v>
      </c>
      <c r="T7" t="n">
        <v>44337.61</v>
      </c>
      <c r="U7" t="n">
        <v>0.4</v>
      </c>
      <c r="V7" t="n">
        <v>0.86</v>
      </c>
      <c r="W7" t="n">
        <v>0.32</v>
      </c>
      <c r="X7" t="n">
        <v>2.73</v>
      </c>
      <c r="Y7" t="n">
        <v>1</v>
      </c>
      <c r="Z7" t="n">
        <v>10</v>
      </c>
      <c r="AA7" t="n">
        <v>287.0059343140181</v>
      </c>
      <c r="AB7" t="n">
        <v>392.694181136637</v>
      </c>
      <c r="AC7" t="n">
        <v>355.2159996387004</v>
      </c>
      <c r="AD7" t="n">
        <v>287005.9343140181</v>
      </c>
      <c r="AE7" t="n">
        <v>392694.181136637</v>
      </c>
      <c r="AF7" t="n">
        <v>2.659048218262585e-06</v>
      </c>
      <c r="AG7" t="n">
        <v>8</v>
      </c>
      <c r="AH7" t="n">
        <v>355215.9996387004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3.7794</v>
      </c>
      <c r="E8" t="n">
        <v>26.46</v>
      </c>
      <c r="F8" t="n">
        <v>19.69</v>
      </c>
      <c r="G8" t="n">
        <v>13.9</v>
      </c>
      <c r="H8" t="n">
        <v>0.18</v>
      </c>
      <c r="I8" t="n">
        <v>85</v>
      </c>
      <c r="J8" t="n">
        <v>245.29</v>
      </c>
      <c r="K8" t="n">
        <v>58.47</v>
      </c>
      <c r="L8" t="n">
        <v>2.5</v>
      </c>
      <c r="M8" t="n">
        <v>83</v>
      </c>
      <c r="N8" t="n">
        <v>59.32</v>
      </c>
      <c r="O8" t="n">
        <v>30486.54</v>
      </c>
      <c r="P8" t="n">
        <v>292.14</v>
      </c>
      <c r="Q8" t="n">
        <v>2924.7</v>
      </c>
      <c r="R8" t="n">
        <v>139.19</v>
      </c>
      <c r="S8" t="n">
        <v>60.56</v>
      </c>
      <c r="T8" t="n">
        <v>39174.78</v>
      </c>
      <c r="U8" t="n">
        <v>0.44</v>
      </c>
      <c r="V8" t="n">
        <v>0.87</v>
      </c>
      <c r="W8" t="n">
        <v>0.3</v>
      </c>
      <c r="X8" t="n">
        <v>2.41</v>
      </c>
      <c r="Y8" t="n">
        <v>1</v>
      </c>
      <c r="Z8" t="n">
        <v>10</v>
      </c>
      <c r="AA8" t="n">
        <v>274.7880537608305</v>
      </c>
      <c r="AB8" t="n">
        <v>375.9771379489175</v>
      </c>
      <c r="AC8" t="n">
        <v>340.0944075902993</v>
      </c>
      <c r="AD8" t="n">
        <v>274788.0537608305</v>
      </c>
      <c r="AE8" t="n">
        <v>375977.1379489175</v>
      </c>
      <c r="AF8" t="n">
        <v>2.748272167829358e-06</v>
      </c>
      <c r="AG8" t="n">
        <v>8</v>
      </c>
      <c r="AH8" t="n">
        <v>340094.4075902993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3.884</v>
      </c>
      <c r="E9" t="n">
        <v>25.75</v>
      </c>
      <c r="F9" t="n">
        <v>19.4</v>
      </c>
      <c r="G9" t="n">
        <v>15.32</v>
      </c>
      <c r="H9" t="n">
        <v>0.2</v>
      </c>
      <c r="I9" t="n">
        <v>76</v>
      </c>
      <c r="J9" t="n">
        <v>245.73</v>
      </c>
      <c r="K9" t="n">
        <v>58.47</v>
      </c>
      <c r="L9" t="n">
        <v>2.75</v>
      </c>
      <c r="M9" t="n">
        <v>74</v>
      </c>
      <c r="N9" t="n">
        <v>59.51</v>
      </c>
      <c r="O9" t="n">
        <v>30541.19</v>
      </c>
      <c r="P9" t="n">
        <v>284.99</v>
      </c>
      <c r="Q9" t="n">
        <v>2924.61</v>
      </c>
      <c r="R9" t="n">
        <v>129.76</v>
      </c>
      <c r="S9" t="n">
        <v>60.56</v>
      </c>
      <c r="T9" t="n">
        <v>34503.57</v>
      </c>
      <c r="U9" t="n">
        <v>0.47</v>
      </c>
      <c r="V9" t="n">
        <v>0.89</v>
      </c>
      <c r="W9" t="n">
        <v>0.29</v>
      </c>
      <c r="X9" t="n">
        <v>2.12</v>
      </c>
      <c r="Y9" t="n">
        <v>1</v>
      </c>
      <c r="Z9" t="n">
        <v>10</v>
      </c>
      <c r="AA9" t="n">
        <v>264.602819448742</v>
      </c>
      <c r="AB9" t="n">
        <v>362.041251022293</v>
      </c>
      <c r="AC9" t="n">
        <v>327.4885421528118</v>
      </c>
      <c r="AD9" t="n">
        <v>264602.819448742</v>
      </c>
      <c r="AE9" t="n">
        <v>362041.251022293</v>
      </c>
      <c r="AF9" t="n">
        <v>2.824334312284814e-06</v>
      </c>
      <c r="AG9" t="n">
        <v>8</v>
      </c>
      <c r="AH9" t="n">
        <v>327488.5421528118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3.978</v>
      </c>
      <c r="E10" t="n">
        <v>25.14</v>
      </c>
      <c r="F10" t="n">
        <v>19.17</v>
      </c>
      <c r="G10" t="n">
        <v>16.91</v>
      </c>
      <c r="H10" t="n">
        <v>0.22</v>
      </c>
      <c r="I10" t="n">
        <v>68</v>
      </c>
      <c r="J10" t="n">
        <v>246.18</v>
      </c>
      <c r="K10" t="n">
        <v>58.47</v>
      </c>
      <c r="L10" t="n">
        <v>3</v>
      </c>
      <c r="M10" t="n">
        <v>66</v>
      </c>
      <c r="N10" t="n">
        <v>59.7</v>
      </c>
      <c r="O10" t="n">
        <v>30595.91</v>
      </c>
      <c r="P10" t="n">
        <v>278.68</v>
      </c>
      <c r="Q10" t="n">
        <v>2924.54</v>
      </c>
      <c r="R10" t="n">
        <v>122.18</v>
      </c>
      <c r="S10" t="n">
        <v>60.56</v>
      </c>
      <c r="T10" t="n">
        <v>30753.09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256.0018675977217</v>
      </c>
      <c r="AB10" t="n">
        <v>350.2730492523458</v>
      </c>
      <c r="AC10" t="n">
        <v>316.8434810431187</v>
      </c>
      <c r="AD10" t="n">
        <v>256001.8675977217</v>
      </c>
      <c r="AE10" t="n">
        <v>350273.0492523458</v>
      </c>
      <c r="AF10" t="n">
        <v>2.892688438277289e-06</v>
      </c>
      <c r="AG10" t="n">
        <v>8</v>
      </c>
      <c r="AH10" t="n">
        <v>316843.4810431188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4.056</v>
      </c>
      <c r="E11" t="n">
        <v>24.65</v>
      </c>
      <c r="F11" t="n">
        <v>18.97</v>
      </c>
      <c r="G11" t="n">
        <v>18.36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272.66</v>
      </c>
      <c r="Q11" t="n">
        <v>2924.75</v>
      </c>
      <c r="R11" t="n">
        <v>115.64</v>
      </c>
      <c r="S11" t="n">
        <v>60.56</v>
      </c>
      <c r="T11" t="n">
        <v>27515.7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248.6927019806408</v>
      </c>
      <c r="AB11" t="n">
        <v>340.2723263974317</v>
      </c>
      <c r="AC11" t="n">
        <v>307.7972131413719</v>
      </c>
      <c r="AD11" t="n">
        <v>248692.7019806408</v>
      </c>
      <c r="AE11" t="n">
        <v>340272.3263974317</v>
      </c>
      <c r="AF11" t="n">
        <v>2.949407819419981e-06</v>
      </c>
      <c r="AG11" t="n">
        <v>8</v>
      </c>
      <c r="AH11" t="n">
        <v>307797.2131413718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4.1558</v>
      </c>
      <c r="E12" t="n">
        <v>24.06</v>
      </c>
      <c r="F12" t="n">
        <v>18.66</v>
      </c>
      <c r="G12" t="n">
        <v>19.99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264.85</v>
      </c>
      <c r="Q12" t="n">
        <v>2924.39</v>
      </c>
      <c r="R12" t="n">
        <v>105.21</v>
      </c>
      <c r="S12" t="n">
        <v>60.56</v>
      </c>
      <c r="T12" t="n">
        <v>22328.84</v>
      </c>
      <c r="U12" t="n">
        <v>0.58</v>
      </c>
      <c r="V12" t="n">
        <v>0.92</v>
      </c>
      <c r="W12" t="n">
        <v>0.25</v>
      </c>
      <c r="X12" t="n">
        <v>1.38</v>
      </c>
      <c r="Y12" t="n">
        <v>1</v>
      </c>
      <c r="Z12" t="n">
        <v>10</v>
      </c>
      <c r="AA12" t="n">
        <v>230.9539116151614</v>
      </c>
      <c r="AB12" t="n">
        <v>316.0013308391959</v>
      </c>
      <c r="AC12" t="n">
        <v>285.84260733465</v>
      </c>
      <c r="AD12" t="n">
        <v>230953.9116151614</v>
      </c>
      <c r="AE12" t="n">
        <v>316001.3308391959</v>
      </c>
      <c r="AF12" t="n">
        <v>3.021979540420503e-06</v>
      </c>
      <c r="AG12" t="n">
        <v>7</v>
      </c>
      <c r="AH12" t="n">
        <v>285842.60733465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4.1868</v>
      </c>
      <c r="E13" t="n">
        <v>23.88</v>
      </c>
      <c r="F13" t="n">
        <v>18.67</v>
      </c>
      <c r="G13" t="n">
        <v>21.54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262.29</v>
      </c>
      <c r="Q13" t="n">
        <v>2924.56</v>
      </c>
      <c r="R13" t="n">
        <v>106.9</v>
      </c>
      <c r="S13" t="n">
        <v>60.56</v>
      </c>
      <c r="T13" t="n">
        <v>23197.09</v>
      </c>
      <c r="U13" t="n">
        <v>0.57</v>
      </c>
      <c r="V13" t="n">
        <v>0.92</v>
      </c>
      <c r="W13" t="n">
        <v>0.22</v>
      </c>
      <c r="X13" t="n">
        <v>1.39</v>
      </c>
      <c r="Y13" t="n">
        <v>1</v>
      </c>
      <c r="Z13" t="n">
        <v>10</v>
      </c>
      <c r="AA13" t="n">
        <v>228.2335753565005</v>
      </c>
      <c r="AB13" t="n">
        <v>312.2792467573321</v>
      </c>
      <c r="AC13" t="n">
        <v>282.4757537335803</v>
      </c>
      <c r="AD13" t="n">
        <v>228233.5753565005</v>
      </c>
      <c r="AE13" t="n">
        <v>312279.2467573321</v>
      </c>
      <c r="AF13" t="n">
        <v>3.044521858566957e-06</v>
      </c>
      <c r="AG13" t="n">
        <v>7</v>
      </c>
      <c r="AH13" t="n">
        <v>282475.7537335803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4.2146</v>
      </c>
      <c r="E14" t="n">
        <v>23.73</v>
      </c>
      <c r="F14" t="n">
        <v>18.7</v>
      </c>
      <c r="G14" t="n">
        <v>23.38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260.24</v>
      </c>
      <c r="Q14" t="n">
        <v>2924.52</v>
      </c>
      <c r="R14" t="n">
        <v>107.5</v>
      </c>
      <c r="S14" t="n">
        <v>60.56</v>
      </c>
      <c r="T14" t="n">
        <v>23515.69</v>
      </c>
      <c r="U14" t="n">
        <v>0.5600000000000001</v>
      </c>
      <c r="V14" t="n">
        <v>0.92</v>
      </c>
      <c r="W14" t="n">
        <v>0.24</v>
      </c>
      <c r="X14" t="n">
        <v>1.43</v>
      </c>
      <c r="Y14" t="n">
        <v>1</v>
      </c>
      <c r="Z14" t="n">
        <v>10</v>
      </c>
      <c r="AA14" t="n">
        <v>225.985307804609</v>
      </c>
      <c r="AB14" t="n">
        <v>309.2030679062715</v>
      </c>
      <c r="AC14" t="n">
        <v>279.6931610746199</v>
      </c>
      <c r="AD14" t="n">
        <v>225985.307804609</v>
      </c>
      <c r="AE14" t="n">
        <v>309203.0679062715</v>
      </c>
      <c r="AF14" t="n">
        <v>3.064737227743454e-06</v>
      </c>
      <c r="AG14" t="n">
        <v>7</v>
      </c>
      <c r="AH14" t="n">
        <v>279693.1610746199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4.2758</v>
      </c>
      <c r="E15" t="n">
        <v>23.39</v>
      </c>
      <c r="F15" t="n">
        <v>18.55</v>
      </c>
      <c r="G15" t="n">
        <v>25.3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255.01</v>
      </c>
      <c r="Q15" t="n">
        <v>2924.55</v>
      </c>
      <c r="R15" t="n">
        <v>102.33</v>
      </c>
      <c r="S15" t="n">
        <v>60.56</v>
      </c>
      <c r="T15" t="n">
        <v>20950.52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220.5692757068665</v>
      </c>
      <c r="AB15" t="n">
        <v>301.7926138516712</v>
      </c>
      <c r="AC15" t="n">
        <v>272.9899503543507</v>
      </c>
      <c r="AD15" t="n">
        <v>220569.2757068665</v>
      </c>
      <c r="AE15" t="n">
        <v>301792.6138516712</v>
      </c>
      <c r="AF15" t="n">
        <v>3.109240126793875e-06</v>
      </c>
      <c r="AG15" t="n">
        <v>7</v>
      </c>
      <c r="AH15" t="n">
        <v>272989.9503543507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4.3225</v>
      </c>
      <c r="E16" t="n">
        <v>23.14</v>
      </c>
      <c r="F16" t="n">
        <v>18.44</v>
      </c>
      <c r="G16" t="n">
        <v>26.99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250.16</v>
      </c>
      <c r="Q16" t="n">
        <v>2924.46</v>
      </c>
      <c r="R16" t="n">
        <v>98.53</v>
      </c>
      <c r="S16" t="n">
        <v>60.56</v>
      </c>
      <c r="T16" t="n">
        <v>19065.17</v>
      </c>
      <c r="U16" t="n">
        <v>0.61</v>
      </c>
      <c r="V16" t="n">
        <v>0.93</v>
      </c>
      <c r="W16" t="n">
        <v>0.23</v>
      </c>
      <c r="X16" t="n">
        <v>1.16</v>
      </c>
      <c r="Y16" t="n">
        <v>1</v>
      </c>
      <c r="Z16" t="n">
        <v>10</v>
      </c>
      <c r="AA16" t="n">
        <v>216.0622420074632</v>
      </c>
      <c r="AB16" t="n">
        <v>295.6258915078571</v>
      </c>
      <c r="AC16" t="n">
        <v>267.4117713359791</v>
      </c>
      <c r="AD16" t="n">
        <v>216062.2420074632</v>
      </c>
      <c r="AE16" t="n">
        <v>295625.8915078571</v>
      </c>
      <c r="AF16" t="n">
        <v>3.143199038324178e-06</v>
      </c>
      <c r="AG16" t="n">
        <v>7</v>
      </c>
      <c r="AH16" t="n">
        <v>267411.7713359791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4.3671</v>
      </c>
      <c r="E17" t="n">
        <v>22.9</v>
      </c>
      <c r="F17" t="n">
        <v>18.35</v>
      </c>
      <c r="G17" t="n">
        <v>28.97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36</v>
      </c>
      <c r="N17" t="n">
        <v>61.07</v>
      </c>
      <c r="O17" t="n">
        <v>30980.93</v>
      </c>
      <c r="P17" t="n">
        <v>245.09</v>
      </c>
      <c r="Q17" t="n">
        <v>2924.41</v>
      </c>
      <c r="R17" t="n">
        <v>95.67</v>
      </c>
      <c r="S17" t="n">
        <v>60.56</v>
      </c>
      <c r="T17" t="n">
        <v>17649.13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211.6164269261483</v>
      </c>
      <c r="AB17" t="n">
        <v>289.5429311780863</v>
      </c>
      <c r="AC17" t="n">
        <v>261.9093602025912</v>
      </c>
      <c r="AD17" t="n">
        <v>211616.4269261483</v>
      </c>
      <c r="AE17" t="n">
        <v>289542.9311780863</v>
      </c>
      <c r="AF17" t="n">
        <v>3.175630889592948e-06</v>
      </c>
      <c r="AG17" t="n">
        <v>7</v>
      </c>
      <c r="AH17" t="n">
        <v>261909.3602025912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4.3978</v>
      </c>
      <c r="E18" t="n">
        <v>22.74</v>
      </c>
      <c r="F18" t="n">
        <v>18.28</v>
      </c>
      <c r="G18" t="n">
        <v>30.47</v>
      </c>
      <c r="H18" t="n">
        <v>0.36</v>
      </c>
      <c r="I18" t="n">
        <v>36</v>
      </c>
      <c r="J18" t="n">
        <v>249.75</v>
      </c>
      <c r="K18" t="n">
        <v>58.47</v>
      </c>
      <c r="L18" t="n">
        <v>5</v>
      </c>
      <c r="M18" t="n">
        <v>34</v>
      </c>
      <c r="N18" t="n">
        <v>61.27</v>
      </c>
      <c r="O18" t="n">
        <v>31036.22</v>
      </c>
      <c r="P18" t="n">
        <v>241.31</v>
      </c>
      <c r="Q18" t="n">
        <v>2924.35</v>
      </c>
      <c r="R18" t="n">
        <v>93.48</v>
      </c>
      <c r="S18" t="n">
        <v>60.56</v>
      </c>
      <c r="T18" t="n">
        <v>16565.62</v>
      </c>
      <c r="U18" t="n">
        <v>0.65</v>
      </c>
      <c r="V18" t="n">
        <v>0.9399999999999999</v>
      </c>
      <c r="W18" t="n">
        <v>0.22</v>
      </c>
      <c r="X18" t="n">
        <v>1.01</v>
      </c>
      <c r="Y18" t="n">
        <v>1</v>
      </c>
      <c r="Z18" t="n">
        <v>10</v>
      </c>
      <c r="AA18" t="n">
        <v>208.4430949962656</v>
      </c>
      <c r="AB18" t="n">
        <v>285.2010384340987</v>
      </c>
      <c r="AC18" t="n">
        <v>257.9818516082037</v>
      </c>
      <c r="AD18" t="n">
        <v>208443.0949962656</v>
      </c>
      <c r="AE18" t="n">
        <v>285201.0384340987</v>
      </c>
      <c r="AF18" t="n">
        <v>3.197955056273469e-06</v>
      </c>
      <c r="AG18" t="n">
        <v>7</v>
      </c>
      <c r="AH18" t="n">
        <v>257981.8516082037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4.4256</v>
      </c>
      <c r="E19" t="n">
        <v>22.6</v>
      </c>
      <c r="F19" t="n">
        <v>18.23</v>
      </c>
      <c r="G19" t="n">
        <v>32.18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32</v>
      </c>
      <c r="N19" t="n">
        <v>61.47</v>
      </c>
      <c r="O19" t="n">
        <v>31091.59</v>
      </c>
      <c r="P19" t="n">
        <v>237.07</v>
      </c>
      <c r="Q19" t="n">
        <v>2924.46</v>
      </c>
      <c r="R19" t="n">
        <v>91.86</v>
      </c>
      <c r="S19" t="n">
        <v>60.56</v>
      </c>
      <c r="T19" t="n">
        <v>15762.68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205.1707899829983</v>
      </c>
      <c r="AB19" t="n">
        <v>280.7237263510402</v>
      </c>
      <c r="AC19" t="n">
        <v>253.9318479064038</v>
      </c>
      <c r="AD19" t="n">
        <v>205170.7899829983</v>
      </c>
      <c r="AE19" t="n">
        <v>280723.7263510402</v>
      </c>
      <c r="AF19" t="n">
        <v>3.218170425449967e-06</v>
      </c>
      <c r="AG19" t="n">
        <v>7</v>
      </c>
      <c r="AH19" t="n">
        <v>253931.8479064038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</v>
      </c>
      <c r="E20" t="n">
        <v>22.42</v>
      </c>
      <c r="F20" t="n">
        <v>18.15</v>
      </c>
      <c r="G20" t="n">
        <v>34.04</v>
      </c>
      <c r="H20" t="n">
        <v>0.39</v>
      </c>
      <c r="I20" t="n">
        <v>32</v>
      </c>
      <c r="J20" t="n">
        <v>250.64</v>
      </c>
      <c r="K20" t="n">
        <v>58.47</v>
      </c>
      <c r="L20" t="n">
        <v>5.5</v>
      </c>
      <c r="M20" t="n">
        <v>30</v>
      </c>
      <c r="N20" t="n">
        <v>61.67</v>
      </c>
      <c r="O20" t="n">
        <v>31147.02</v>
      </c>
      <c r="P20" t="n">
        <v>231.93</v>
      </c>
      <c r="Q20" t="n">
        <v>2924.46</v>
      </c>
      <c r="R20" t="n">
        <v>89.09999999999999</v>
      </c>
      <c r="S20" t="n">
        <v>60.56</v>
      </c>
      <c r="T20" t="n">
        <v>14395</v>
      </c>
      <c r="U20" t="n">
        <v>0.68</v>
      </c>
      <c r="V20" t="n">
        <v>0.95</v>
      </c>
      <c r="W20" t="n">
        <v>0.22</v>
      </c>
      <c r="X20" t="n">
        <v>0.88</v>
      </c>
      <c r="Y20" t="n">
        <v>1</v>
      </c>
      <c r="Z20" t="n">
        <v>10</v>
      </c>
      <c r="AA20" t="n">
        <v>201.2227008341179</v>
      </c>
      <c r="AB20" t="n">
        <v>275.3217766001442</v>
      </c>
      <c r="AC20" t="n">
        <v>249.0454526580477</v>
      </c>
      <c r="AD20" t="n">
        <v>201222.7008341179</v>
      </c>
      <c r="AE20" t="n">
        <v>275321.7766001442</v>
      </c>
      <c r="AF20" t="n">
        <v>3.243185126877001e-06</v>
      </c>
      <c r="AG20" t="n">
        <v>7</v>
      </c>
      <c r="AH20" t="n">
        <v>249045.4526580476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4.4937</v>
      </c>
      <c r="E21" t="n">
        <v>22.25</v>
      </c>
      <c r="F21" t="n">
        <v>18.08</v>
      </c>
      <c r="G21" t="n">
        <v>36.16</v>
      </c>
      <c r="H21" t="n">
        <v>0.41</v>
      </c>
      <c r="I21" t="n">
        <v>30</v>
      </c>
      <c r="J21" t="n">
        <v>251.09</v>
      </c>
      <c r="K21" t="n">
        <v>58.47</v>
      </c>
      <c r="L21" t="n">
        <v>5.75</v>
      </c>
      <c r="M21" t="n">
        <v>28</v>
      </c>
      <c r="N21" t="n">
        <v>61.87</v>
      </c>
      <c r="O21" t="n">
        <v>31202.53</v>
      </c>
      <c r="P21" t="n">
        <v>227.89</v>
      </c>
      <c r="Q21" t="n">
        <v>2924.52</v>
      </c>
      <c r="R21" t="n">
        <v>86.72</v>
      </c>
      <c r="S21" t="n">
        <v>60.56</v>
      </c>
      <c r="T21" t="n">
        <v>13213.03</v>
      </c>
      <c r="U21" t="n">
        <v>0.7</v>
      </c>
      <c r="V21" t="n">
        <v>0.95</v>
      </c>
      <c r="W21" t="n">
        <v>0.21</v>
      </c>
      <c r="X21" t="n">
        <v>0.8</v>
      </c>
      <c r="Y21" t="n">
        <v>1</v>
      </c>
      <c r="Z21" t="n">
        <v>10</v>
      </c>
      <c r="AA21" t="n">
        <v>197.9553715352876</v>
      </c>
      <c r="AB21" t="n">
        <v>270.8512725090915</v>
      </c>
      <c r="AC21" t="n">
        <v>245.0016072030516</v>
      </c>
      <c r="AD21" t="n">
        <v>197955.3715352876</v>
      </c>
      <c r="AE21" t="n">
        <v>270851.2725090915</v>
      </c>
      <c r="AF21" t="n">
        <v>3.267690808216856e-06</v>
      </c>
      <c r="AG21" t="n">
        <v>7</v>
      </c>
      <c r="AH21" t="n">
        <v>245001.6072030516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4.532</v>
      </c>
      <c r="E22" t="n">
        <v>22.07</v>
      </c>
      <c r="F22" t="n">
        <v>17.99</v>
      </c>
      <c r="G22" t="n">
        <v>38.54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223.17</v>
      </c>
      <c r="Q22" t="n">
        <v>2924.52</v>
      </c>
      <c r="R22" t="n">
        <v>83.41</v>
      </c>
      <c r="S22" t="n">
        <v>60.56</v>
      </c>
      <c r="T22" t="n">
        <v>11572.48</v>
      </c>
      <c r="U22" t="n">
        <v>0.73</v>
      </c>
      <c r="V22" t="n">
        <v>0.96</v>
      </c>
      <c r="W22" t="n">
        <v>0.21</v>
      </c>
      <c r="X22" t="n">
        <v>0.71</v>
      </c>
      <c r="Y22" t="n">
        <v>1</v>
      </c>
      <c r="Z22" t="n">
        <v>10</v>
      </c>
      <c r="AA22" t="n">
        <v>194.2249656525323</v>
      </c>
      <c r="AB22" t="n">
        <v>265.7471666064157</v>
      </c>
      <c r="AC22" t="n">
        <v>240.3846300040679</v>
      </c>
      <c r="AD22" t="n">
        <v>194224.9656525323</v>
      </c>
      <c r="AE22" t="n">
        <v>265747.1666064157</v>
      </c>
      <c r="AF22" t="n">
        <v>3.295541478701024e-06</v>
      </c>
      <c r="AG22" t="n">
        <v>7</v>
      </c>
      <c r="AH22" t="n">
        <v>240384.6300040679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4.5574</v>
      </c>
      <c r="E23" t="n">
        <v>21.94</v>
      </c>
      <c r="F23" t="n">
        <v>17.96</v>
      </c>
      <c r="G23" t="n">
        <v>41.44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217.61</v>
      </c>
      <c r="Q23" t="n">
        <v>2924.46</v>
      </c>
      <c r="R23" t="n">
        <v>83.14</v>
      </c>
      <c r="S23" t="n">
        <v>60.56</v>
      </c>
      <c r="T23" t="n">
        <v>11445.51</v>
      </c>
      <c r="U23" t="n">
        <v>0.73</v>
      </c>
      <c r="V23" t="n">
        <v>0.96</v>
      </c>
      <c r="W23" t="n">
        <v>0.19</v>
      </c>
      <c r="X23" t="n">
        <v>0.68</v>
      </c>
      <c r="Y23" t="n">
        <v>1</v>
      </c>
      <c r="Z23" t="n">
        <v>10</v>
      </c>
      <c r="AA23" t="n">
        <v>190.5172445037855</v>
      </c>
      <c r="AB23" t="n">
        <v>260.6740989575902</v>
      </c>
      <c r="AC23" t="n">
        <v>235.7957288115496</v>
      </c>
      <c r="AD23" t="n">
        <v>190517.2445037855</v>
      </c>
      <c r="AE23" t="n">
        <v>260674.0989575902</v>
      </c>
      <c r="AF23" t="n">
        <v>3.314011636150055e-06</v>
      </c>
      <c r="AG23" t="n">
        <v>7</v>
      </c>
      <c r="AH23" t="n">
        <v>235795.7288115496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4.562</v>
      </c>
      <c r="E24" t="n">
        <v>21.92</v>
      </c>
      <c r="F24" t="n">
        <v>17.98</v>
      </c>
      <c r="G24" t="n">
        <v>43.16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215.9</v>
      </c>
      <c r="Q24" t="n">
        <v>2924.4</v>
      </c>
      <c r="R24" t="n">
        <v>83.14</v>
      </c>
      <c r="S24" t="n">
        <v>60.56</v>
      </c>
      <c r="T24" t="n">
        <v>11449.88</v>
      </c>
      <c r="U24" t="n">
        <v>0.73</v>
      </c>
      <c r="V24" t="n">
        <v>0.96</v>
      </c>
      <c r="W24" t="n">
        <v>0.22</v>
      </c>
      <c r="X24" t="n">
        <v>0.71</v>
      </c>
      <c r="Y24" t="n">
        <v>1</v>
      </c>
      <c r="Z24" t="n">
        <v>10</v>
      </c>
      <c r="AA24" t="n">
        <v>189.4955318907395</v>
      </c>
      <c r="AB24" t="n">
        <v>259.2761466856422</v>
      </c>
      <c r="AC24" t="n">
        <v>234.5311951423974</v>
      </c>
      <c r="AD24" t="n">
        <v>189495.5318907395</v>
      </c>
      <c r="AE24" t="n">
        <v>259276.1466856422</v>
      </c>
      <c r="AF24" t="n">
        <v>3.317356625294368e-06</v>
      </c>
      <c r="AG24" t="n">
        <v>7</v>
      </c>
      <c r="AH24" t="n">
        <v>234531.1951423974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4.5575</v>
      </c>
      <c r="E25" t="n">
        <v>21.94</v>
      </c>
      <c r="F25" t="n">
        <v>18</v>
      </c>
      <c r="G25" t="n">
        <v>43.21</v>
      </c>
      <c r="H25" t="n">
        <v>0.47</v>
      </c>
      <c r="I25" t="n">
        <v>25</v>
      </c>
      <c r="J25" t="n">
        <v>252.9</v>
      </c>
      <c r="K25" t="n">
        <v>58.47</v>
      </c>
      <c r="L25" t="n">
        <v>6.75</v>
      </c>
      <c r="M25" t="n">
        <v>3</v>
      </c>
      <c r="N25" t="n">
        <v>62.68</v>
      </c>
      <c r="O25" t="n">
        <v>31425.3</v>
      </c>
      <c r="P25" t="n">
        <v>215.96</v>
      </c>
      <c r="Q25" t="n">
        <v>2924.56</v>
      </c>
      <c r="R25" t="n">
        <v>83.42</v>
      </c>
      <c r="S25" t="n">
        <v>60.56</v>
      </c>
      <c r="T25" t="n">
        <v>11592.12</v>
      </c>
      <c r="U25" t="n">
        <v>0.73</v>
      </c>
      <c r="V25" t="n">
        <v>0.96</v>
      </c>
      <c r="W25" t="n">
        <v>0.23</v>
      </c>
      <c r="X25" t="n">
        <v>0.73</v>
      </c>
      <c r="Y25" t="n">
        <v>1</v>
      </c>
      <c r="Z25" t="n">
        <v>10</v>
      </c>
      <c r="AA25" t="n">
        <v>189.6672724826614</v>
      </c>
      <c r="AB25" t="n">
        <v>259.5111297401697</v>
      </c>
      <c r="AC25" t="n">
        <v>234.7437517440017</v>
      </c>
      <c r="AD25" t="n">
        <v>189667.2724826614</v>
      </c>
      <c r="AE25" t="n">
        <v>259511.1297401697</v>
      </c>
      <c r="AF25" t="n">
        <v>3.314084353305366e-06</v>
      </c>
      <c r="AG25" t="n">
        <v>7</v>
      </c>
      <c r="AH25" t="n">
        <v>234743.7517440018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4.5611</v>
      </c>
      <c r="E26" t="n">
        <v>21.92</v>
      </c>
      <c r="F26" t="n">
        <v>17.99</v>
      </c>
      <c r="G26" t="n">
        <v>43.17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</v>
      </c>
      <c r="N26" t="n">
        <v>62.88</v>
      </c>
      <c r="O26" t="n">
        <v>31481.17</v>
      </c>
      <c r="P26" t="n">
        <v>215.7</v>
      </c>
      <c r="Q26" t="n">
        <v>2924.48</v>
      </c>
      <c r="R26" t="n">
        <v>82.83</v>
      </c>
      <c r="S26" t="n">
        <v>60.56</v>
      </c>
      <c r="T26" t="n">
        <v>11294.79</v>
      </c>
      <c r="U26" t="n">
        <v>0.73</v>
      </c>
      <c r="V26" t="n">
        <v>0.96</v>
      </c>
      <c r="W26" t="n">
        <v>0.23</v>
      </c>
      <c r="X26" t="n">
        <v>0.71</v>
      </c>
      <c r="Y26" t="n">
        <v>1</v>
      </c>
      <c r="Z26" t="n">
        <v>10</v>
      </c>
      <c r="AA26" t="n">
        <v>189.4217044465854</v>
      </c>
      <c r="AB26" t="n">
        <v>259.1751327195135</v>
      </c>
      <c r="AC26" t="n">
        <v>234.4398218074221</v>
      </c>
      <c r="AD26" t="n">
        <v>189421.7044465854</v>
      </c>
      <c r="AE26" t="n">
        <v>259175.1327195135</v>
      </c>
      <c r="AF26" t="n">
        <v>3.316702170896567e-06</v>
      </c>
      <c r="AG26" t="n">
        <v>7</v>
      </c>
      <c r="AH26" t="n">
        <v>234439.8218074221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4.5609</v>
      </c>
      <c r="E27" t="n">
        <v>21.93</v>
      </c>
      <c r="F27" t="n">
        <v>17.99</v>
      </c>
      <c r="G27" t="n">
        <v>43.17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215.99</v>
      </c>
      <c r="Q27" t="n">
        <v>2924.42</v>
      </c>
      <c r="R27" t="n">
        <v>82.91</v>
      </c>
      <c r="S27" t="n">
        <v>60.56</v>
      </c>
      <c r="T27" t="n">
        <v>11336.16</v>
      </c>
      <c r="U27" t="n">
        <v>0.73</v>
      </c>
      <c r="V27" t="n">
        <v>0.96</v>
      </c>
      <c r="W27" t="n">
        <v>0.23</v>
      </c>
      <c r="X27" t="n">
        <v>0.71</v>
      </c>
      <c r="Y27" t="n">
        <v>1</v>
      </c>
      <c r="Z27" t="n">
        <v>10</v>
      </c>
      <c r="AA27" t="n">
        <v>189.5810688156263</v>
      </c>
      <c r="AB27" t="n">
        <v>259.393182079895</v>
      </c>
      <c r="AC27" t="n">
        <v>234.637060842883</v>
      </c>
      <c r="AD27" t="n">
        <v>189581.0688156263</v>
      </c>
      <c r="AE27" t="n">
        <v>259393.182079895</v>
      </c>
      <c r="AF27" t="n">
        <v>3.316556736585945e-06</v>
      </c>
      <c r="AG27" t="n">
        <v>7</v>
      </c>
      <c r="AH27" t="n">
        <v>234637.060842883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4.2348</v>
      </c>
      <c r="E2" t="n">
        <v>23.61</v>
      </c>
      <c r="F2" t="n">
        <v>20.23</v>
      </c>
      <c r="G2" t="n">
        <v>12.26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114.82</v>
      </c>
      <c r="Q2" t="n">
        <v>2924.9</v>
      </c>
      <c r="R2" t="n">
        <v>152.75</v>
      </c>
      <c r="S2" t="n">
        <v>60.56</v>
      </c>
      <c r="T2" t="n">
        <v>45885.62</v>
      </c>
      <c r="U2" t="n">
        <v>0.4</v>
      </c>
      <c r="V2" t="n">
        <v>0.85</v>
      </c>
      <c r="W2" t="n">
        <v>0.45</v>
      </c>
      <c r="X2" t="n">
        <v>2.95</v>
      </c>
      <c r="Y2" t="n">
        <v>1</v>
      </c>
      <c r="Z2" t="n">
        <v>10</v>
      </c>
      <c r="AA2" t="n">
        <v>132.1879641516633</v>
      </c>
      <c r="AB2" t="n">
        <v>180.8654042736223</v>
      </c>
      <c r="AC2" t="n">
        <v>163.6038639359877</v>
      </c>
      <c r="AD2" t="n">
        <v>132187.9641516633</v>
      </c>
      <c r="AE2" t="n">
        <v>180865.4042736223</v>
      </c>
      <c r="AF2" t="n">
        <v>3.298329823830331e-06</v>
      </c>
      <c r="AG2" t="n">
        <v>7</v>
      </c>
      <c r="AH2" t="n">
        <v>163603.8639359877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4.2344</v>
      </c>
      <c r="E3" t="n">
        <v>23.62</v>
      </c>
      <c r="F3" t="n">
        <v>20.23</v>
      </c>
      <c r="G3" t="n">
        <v>12.26</v>
      </c>
      <c r="H3" t="n">
        <v>0.3</v>
      </c>
      <c r="I3" t="n">
        <v>99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115.22</v>
      </c>
      <c r="Q3" t="n">
        <v>2924.63</v>
      </c>
      <c r="R3" t="n">
        <v>152.79</v>
      </c>
      <c r="S3" t="n">
        <v>60.56</v>
      </c>
      <c r="T3" t="n">
        <v>45906.62</v>
      </c>
      <c r="U3" t="n">
        <v>0.4</v>
      </c>
      <c r="V3" t="n">
        <v>0.85</v>
      </c>
      <c r="W3" t="n">
        <v>0.45</v>
      </c>
      <c r="X3" t="n">
        <v>2.95</v>
      </c>
      <c r="Y3" t="n">
        <v>1</v>
      </c>
      <c r="Z3" t="n">
        <v>10</v>
      </c>
      <c r="AA3" t="n">
        <v>132.4234587911362</v>
      </c>
      <c r="AB3" t="n">
        <v>181.1876184286392</v>
      </c>
      <c r="AC3" t="n">
        <v>163.8953264242803</v>
      </c>
      <c r="AD3" t="n">
        <v>132423.4587911362</v>
      </c>
      <c r="AE3" t="n">
        <v>181187.6184286392</v>
      </c>
      <c r="AF3" t="n">
        <v>3.298018278555577e-06</v>
      </c>
      <c r="AG3" t="n">
        <v>7</v>
      </c>
      <c r="AH3" t="n">
        <v>163895.3264242803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3.7034</v>
      </c>
      <c r="E2" t="n">
        <v>27</v>
      </c>
      <c r="F2" t="n">
        <v>23.13</v>
      </c>
      <c r="G2" t="n">
        <v>7.08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90.7</v>
      </c>
      <c r="Q2" t="n">
        <v>2925.79</v>
      </c>
      <c r="R2" t="n">
        <v>242.73</v>
      </c>
      <c r="S2" t="n">
        <v>60.56</v>
      </c>
      <c r="T2" t="n">
        <v>90389.34</v>
      </c>
      <c r="U2" t="n">
        <v>0.25</v>
      </c>
      <c r="V2" t="n">
        <v>0.74</v>
      </c>
      <c r="W2" t="n">
        <v>0.73</v>
      </c>
      <c r="X2" t="n">
        <v>5.84</v>
      </c>
      <c r="Y2" t="n">
        <v>1</v>
      </c>
      <c r="Z2" t="n">
        <v>10</v>
      </c>
      <c r="AA2" t="n">
        <v>132.2491936269731</v>
      </c>
      <c r="AB2" t="n">
        <v>180.9491811429951</v>
      </c>
      <c r="AC2" t="n">
        <v>163.6796452585291</v>
      </c>
      <c r="AD2" t="n">
        <v>132249.1936269731</v>
      </c>
      <c r="AE2" t="n">
        <v>180949.181142995</v>
      </c>
      <c r="AF2" t="n">
        <v>2.950162168202184e-06</v>
      </c>
      <c r="AG2" t="n">
        <v>8</v>
      </c>
      <c r="AH2" t="n">
        <v>163679.6452585291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3.3836</v>
      </c>
      <c r="E2" t="n">
        <v>29.55</v>
      </c>
      <c r="F2" t="n">
        <v>22.33</v>
      </c>
      <c r="G2" t="n">
        <v>7.74</v>
      </c>
      <c r="H2" t="n">
        <v>0.12</v>
      </c>
      <c r="I2" t="n">
        <v>173</v>
      </c>
      <c r="J2" t="n">
        <v>141.81</v>
      </c>
      <c r="K2" t="n">
        <v>47.83</v>
      </c>
      <c r="L2" t="n">
        <v>1</v>
      </c>
      <c r="M2" t="n">
        <v>171</v>
      </c>
      <c r="N2" t="n">
        <v>22.98</v>
      </c>
      <c r="O2" t="n">
        <v>17723.39</v>
      </c>
      <c r="P2" t="n">
        <v>238.05</v>
      </c>
      <c r="Q2" t="n">
        <v>2925.42</v>
      </c>
      <c r="R2" t="n">
        <v>225.31</v>
      </c>
      <c r="S2" t="n">
        <v>60.56</v>
      </c>
      <c r="T2" t="n">
        <v>81795.8</v>
      </c>
      <c r="U2" t="n">
        <v>0.27</v>
      </c>
      <c r="V2" t="n">
        <v>0.77</v>
      </c>
      <c r="W2" t="n">
        <v>0.44</v>
      </c>
      <c r="X2" t="n">
        <v>5.05</v>
      </c>
      <c r="Y2" t="n">
        <v>1</v>
      </c>
      <c r="Z2" t="n">
        <v>10</v>
      </c>
      <c r="AA2" t="n">
        <v>264.0552415030835</v>
      </c>
      <c r="AB2" t="n">
        <v>361.292030719609</v>
      </c>
      <c r="AC2" t="n">
        <v>326.8108263842786</v>
      </c>
      <c r="AD2" t="n">
        <v>264055.2415030835</v>
      </c>
      <c r="AE2" t="n">
        <v>361292.030719609</v>
      </c>
      <c r="AF2" t="n">
        <v>2.540809041657642e-06</v>
      </c>
      <c r="AG2" t="n">
        <v>9</v>
      </c>
      <c r="AH2" t="n">
        <v>326810.8263842786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3.735</v>
      </c>
      <c r="E3" t="n">
        <v>26.77</v>
      </c>
      <c r="F3" t="n">
        <v>20.91</v>
      </c>
      <c r="G3" t="n">
        <v>9.949999999999999</v>
      </c>
      <c r="H3" t="n">
        <v>0.16</v>
      </c>
      <c r="I3" t="n">
        <v>126</v>
      </c>
      <c r="J3" t="n">
        <v>142.15</v>
      </c>
      <c r="K3" t="n">
        <v>47.83</v>
      </c>
      <c r="L3" t="n">
        <v>1.25</v>
      </c>
      <c r="M3" t="n">
        <v>124</v>
      </c>
      <c r="N3" t="n">
        <v>23.07</v>
      </c>
      <c r="O3" t="n">
        <v>17765.46</v>
      </c>
      <c r="P3" t="n">
        <v>217.08</v>
      </c>
      <c r="Q3" t="n">
        <v>2925.2</v>
      </c>
      <c r="R3" t="n">
        <v>179.08</v>
      </c>
      <c r="S3" t="n">
        <v>60.56</v>
      </c>
      <c r="T3" t="n">
        <v>58916.69</v>
      </c>
      <c r="U3" t="n">
        <v>0.34</v>
      </c>
      <c r="V3" t="n">
        <v>0.82</v>
      </c>
      <c r="W3" t="n">
        <v>0.36</v>
      </c>
      <c r="X3" t="n">
        <v>3.62</v>
      </c>
      <c r="Y3" t="n">
        <v>1</v>
      </c>
      <c r="Z3" t="n">
        <v>10</v>
      </c>
      <c r="AA3" t="n">
        <v>223.5083082724231</v>
      </c>
      <c r="AB3" t="n">
        <v>305.8139278688296</v>
      </c>
      <c r="AC3" t="n">
        <v>276.6274758056624</v>
      </c>
      <c r="AD3" t="n">
        <v>223508.3082724231</v>
      </c>
      <c r="AE3" t="n">
        <v>305813.9278688296</v>
      </c>
      <c r="AF3" t="n">
        <v>2.804681927707558e-06</v>
      </c>
      <c r="AG3" t="n">
        <v>8</v>
      </c>
      <c r="AH3" t="n">
        <v>276627.4758056624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3.9714</v>
      </c>
      <c r="E4" t="n">
        <v>25.18</v>
      </c>
      <c r="F4" t="n">
        <v>20.09</v>
      </c>
      <c r="G4" t="n">
        <v>12.18</v>
      </c>
      <c r="H4" t="n">
        <v>0.19</v>
      </c>
      <c r="I4" t="n">
        <v>99</v>
      </c>
      <c r="J4" t="n">
        <v>142.49</v>
      </c>
      <c r="K4" t="n">
        <v>47.83</v>
      </c>
      <c r="L4" t="n">
        <v>1.5</v>
      </c>
      <c r="M4" t="n">
        <v>97</v>
      </c>
      <c r="N4" t="n">
        <v>23.16</v>
      </c>
      <c r="O4" t="n">
        <v>17807.56</v>
      </c>
      <c r="P4" t="n">
        <v>203.09</v>
      </c>
      <c r="Q4" t="n">
        <v>2925.1</v>
      </c>
      <c r="R4" t="n">
        <v>152.23</v>
      </c>
      <c r="S4" t="n">
        <v>60.56</v>
      </c>
      <c r="T4" t="n">
        <v>45626.38</v>
      </c>
      <c r="U4" t="n">
        <v>0.4</v>
      </c>
      <c r="V4" t="n">
        <v>0.86</v>
      </c>
      <c r="W4" t="n">
        <v>0.33</v>
      </c>
      <c r="X4" t="n">
        <v>2.81</v>
      </c>
      <c r="Y4" t="n">
        <v>1</v>
      </c>
      <c r="Z4" t="n">
        <v>10</v>
      </c>
      <c r="AA4" t="n">
        <v>205.2338028184391</v>
      </c>
      <c r="AB4" t="n">
        <v>280.8099432924203</v>
      </c>
      <c r="AC4" t="n">
        <v>254.009836423905</v>
      </c>
      <c r="AD4" t="n">
        <v>205233.8028184391</v>
      </c>
      <c r="AE4" t="n">
        <v>280809.9432924203</v>
      </c>
      <c r="AF4" t="n">
        <v>2.982199145300615e-06</v>
      </c>
      <c r="AG4" t="n">
        <v>8</v>
      </c>
      <c r="AH4" t="n">
        <v>254009.836423905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4.1551</v>
      </c>
      <c r="E5" t="n">
        <v>24.07</v>
      </c>
      <c r="F5" t="n">
        <v>19.53</v>
      </c>
      <c r="G5" t="n">
        <v>14.65</v>
      </c>
      <c r="H5" t="n">
        <v>0.22</v>
      </c>
      <c r="I5" t="n">
        <v>80</v>
      </c>
      <c r="J5" t="n">
        <v>142.83</v>
      </c>
      <c r="K5" t="n">
        <v>47.83</v>
      </c>
      <c r="L5" t="n">
        <v>1.75</v>
      </c>
      <c r="M5" t="n">
        <v>78</v>
      </c>
      <c r="N5" t="n">
        <v>23.25</v>
      </c>
      <c r="O5" t="n">
        <v>17849.7</v>
      </c>
      <c r="P5" t="n">
        <v>191.65</v>
      </c>
      <c r="Q5" t="n">
        <v>2924.67</v>
      </c>
      <c r="R5" t="n">
        <v>134.02</v>
      </c>
      <c r="S5" t="n">
        <v>60.56</v>
      </c>
      <c r="T5" t="n">
        <v>36613.78</v>
      </c>
      <c r="U5" t="n">
        <v>0.45</v>
      </c>
      <c r="V5" t="n">
        <v>0.88</v>
      </c>
      <c r="W5" t="n">
        <v>0.29</v>
      </c>
      <c r="X5" t="n">
        <v>2.25</v>
      </c>
      <c r="Y5" t="n">
        <v>1</v>
      </c>
      <c r="Z5" t="n">
        <v>10</v>
      </c>
      <c r="AA5" t="n">
        <v>183.799403788254</v>
      </c>
      <c r="AB5" t="n">
        <v>251.4824529203891</v>
      </c>
      <c r="AC5" t="n">
        <v>227.4813205715797</v>
      </c>
      <c r="AD5" t="n">
        <v>183799.403788254</v>
      </c>
      <c r="AE5" t="n">
        <v>251482.452920389</v>
      </c>
      <c r="AF5" t="n">
        <v>3.120142939174745e-06</v>
      </c>
      <c r="AG5" t="n">
        <v>7</v>
      </c>
      <c r="AH5" t="n">
        <v>227481.3205715797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4.3025</v>
      </c>
      <c r="E6" t="n">
        <v>23.24</v>
      </c>
      <c r="F6" t="n">
        <v>19.11</v>
      </c>
      <c r="G6" t="n">
        <v>17.37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64</v>
      </c>
      <c r="N6" t="n">
        <v>23.34</v>
      </c>
      <c r="O6" t="n">
        <v>17891.86</v>
      </c>
      <c r="P6" t="n">
        <v>181.19</v>
      </c>
      <c r="Q6" t="n">
        <v>2924.84</v>
      </c>
      <c r="R6" t="n">
        <v>120.02</v>
      </c>
      <c r="S6" t="n">
        <v>60.56</v>
      </c>
      <c r="T6" t="n">
        <v>29684.04</v>
      </c>
      <c r="U6" t="n">
        <v>0.5</v>
      </c>
      <c r="V6" t="n">
        <v>0.9</v>
      </c>
      <c r="W6" t="n">
        <v>0.27</v>
      </c>
      <c r="X6" t="n">
        <v>1.83</v>
      </c>
      <c r="Y6" t="n">
        <v>1</v>
      </c>
      <c r="Z6" t="n">
        <v>10</v>
      </c>
      <c r="AA6" t="n">
        <v>173.4329291761323</v>
      </c>
      <c r="AB6" t="n">
        <v>237.2985850195084</v>
      </c>
      <c r="AC6" t="n">
        <v>214.651141115971</v>
      </c>
      <c r="AD6" t="n">
        <v>173432.9291761323</v>
      </c>
      <c r="AE6" t="n">
        <v>237298.5850195084</v>
      </c>
      <c r="AF6" t="n">
        <v>3.230828378570755e-06</v>
      </c>
      <c r="AG6" t="n">
        <v>7</v>
      </c>
      <c r="AH6" t="n">
        <v>214651.141115971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4.4594</v>
      </c>
      <c r="E7" t="n">
        <v>22.42</v>
      </c>
      <c r="F7" t="n">
        <v>18.61</v>
      </c>
      <c r="G7" t="n">
        <v>20.3</v>
      </c>
      <c r="H7" t="n">
        <v>0.28</v>
      </c>
      <c r="I7" t="n">
        <v>55</v>
      </c>
      <c r="J7" t="n">
        <v>143.51</v>
      </c>
      <c r="K7" t="n">
        <v>47.83</v>
      </c>
      <c r="L7" t="n">
        <v>2.25</v>
      </c>
      <c r="M7" t="n">
        <v>53</v>
      </c>
      <c r="N7" t="n">
        <v>23.44</v>
      </c>
      <c r="O7" t="n">
        <v>17934.06</v>
      </c>
      <c r="P7" t="n">
        <v>169.05</v>
      </c>
      <c r="Q7" t="n">
        <v>2924.53</v>
      </c>
      <c r="R7" t="n">
        <v>103.36</v>
      </c>
      <c r="S7" t="n">
        <v>60.56</v>
      </c>
      <c r="T7" t="n">
        <v>21408.21</v>
      </c>
      <c r="U7" t="n">
        <v>0.59</v>
      </c>
      <c r="V7" t="n">
        <v>0.92</v>
      </c>
      <c r="W7" t="n">
        <v>0.25</v>
      </c>
      <c r="X7" t="n">
        <v>1.33</v>
      </c>
      <c r="Y7" t="n">
        <v>1</v>
      </c>
      <c r="Z7" t="n">
        <v>10</v>
      </c>
      <c r="AA7" t="n">
        <v>162.575270048858</v>
      </c>
      <c r="AB7" t="n">
        <v>222.4426567954652</v>
      </c>
      <c r="AC7" t="n">
        <v>201.2130418311995</v>
      </c>
      <c r="AD7" t="n">
        <v>162575.270048858</v>
      </c>
      <c r="AE7" t="n">
        <v>222442.6567954652</v>
      </c>
      <c r="AF7" t="n">
        <v>3.348647547100156e-06</v>
      </c>
      <c r="AG7" t="n">
        <v>7</v>
      </c>
      <c r="AH7" t="n">
        <v>201213.0418311995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4.4473</v>
      </c>
      <c r="E8" t="n">
        <v>22.49</v>
      </c>
      <c r="F8" t="n">
        <v>18.84</v>
      </c>
      <c r="G8" t="n">
        <v>23.07</v>
      </c>
      <c r="H8" t="n">
        <v>0.31</v>
      </c>
      <c r="I8" t="n">
        <v>49</v>
      </c>
      <c r="J8" t="n">
        <v>143.86</v>
      </c>
      <c r="K8" t="n">
        <v>47.83</v>
      </c>
      <c r="L8" t="n">
        <v>2.5</v>
      </c>
      <c r="M8" t="n">
        <v>46</v>
      </c>
      <c r="N8" t="n">
        <v>23.53</v>
      </c>
      <c r="O8" t="n">
        <v>17976.29</v>
      </c>
      <c r="P8" t="n">
        <v>166.03</v>
      </c>
      <c r="Q8" t="n">
        <v>2924.53</v>
      </c>
      <c r="R8" t="n">
        <v>112.55</v>
      </c>
      <c r="S8" t="n">
        <v>60.56</v>
      </c>
      <c r="T8" t="n">
        <v>26034.67</v>
      </c>
      <c r="U8" t="n">
        <v>0.54</v>
      </c>
      <c r="V8" t="n">
        <v>0.91</v>
      </c>
      <c r="W8" t="n">
        <v>0.23</v>
      </c>
      <c r="X8" t="n">
        <v>1.56</v>
      </c>
      <c r="Y8" t="n">
        <v>1</v>
      </c>
      <c r="Z8" t="n">
        <v>10</v>
      </c>
      <c r="AA8" t="n">
        <v>161.344356975694</v>
      </c>
      <c r="AB8" t="n">
        <v>220.7584672247107</v>
      </c>
      <c r="AC8" t="n">
        <v>199.6895889493024</v>
      </c>
      <c r="AD8" t="n">
        <v>161344.356975694</v>
      </c>
      <c r="AE8" t="n">
        <v>220758.4672247107</v>
      </c>
      <c r="AF8" t="n">
        <v>3.339561428940783e-06</v>
      </c>
      <c r="AG8" t="n">
        <v>7</v>
      </c>
      <c r="AH8" t="n">
        <v>199689.5889493024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4.5312</v>
      </c>
      <c r="E9" t="n">
        <v>22.07</v>
      </c>
      <c r="F9" t="n">
        <v>18.57</v>
      </c>
      <c r="G9" t="n">
        <v>25.32</v>
      </c>
      <c r="H9" t="n">
        <v>0.34</v>
      </c>
      <c r="I9" t="n">
        <v>44</v>
      </c>
      <c r="J9" t="n">
        <v>144.2</v>
      </c>
      <c r="K9" t="n">
        <v>47.83</v>
      </c>
      <c r="L9" t="n">
        <v>2.75</v>
      </c>
      <c r="M9" t="n">
        <v>10</v>
      </c>
      <c r="N9" t="n">
        <v>23.62</v>
      </c>
      <c r="O9" t="n">
        <v>18018.55</v>
      </c>
      <c r="P9" t="n">
        <v>158.7</v>
      </c>
      <c r="Q9" t="n">
        <v>2924.59</v>
      </c>
      <c r="R9" t="n">
        <v>101.41</v>
      </c>
      <c r="S9" t="n">
        <v>60.56</v>
      </c>
      <c r="T9" t="n">
        <v>20488.94</v>
      </c>
      <c r="U9" t="n">
        <v>0.6</v>
      </c>
      <c r="V9" t="n">
        <v>0.93</v>
      </c>
      <c r="W9" t="n">
        <v>0.28</v>
      </c>
      <c r="X9" t="n">
        <v>1.29</v>
      </c>
      <c r="Y9" t="n">
        <v>1</v>
      </c>
      <c r="Z9" t="n">
        <v>10</v>
      </c>
      <c r="AA9" t="n">
        <v>155.4052504383156</v>
      </c>
      <c r="AB9" t="n">
        <v>212.6323196453854</v>
      </c>
      <c r="AC9" t="n">
        <v>192.3389894898256</v>
      </c>
      <c r="AD9" t="n">
        <v>155405.2504383156</v>
      </c>
      <c r="AE9" t="n">
        <v>212632.3196453854</v>
      </c>
      <c r="AF9" t="n">
        <v>3.402563520971483e-06</v>
      </c>
      <c r="AG9" t="n">
        <v>7</v>
      </c>
      <c r="AH9" t="n">
        <v>192338.9894898256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4.546</v>
      </c>
      <c r="E10" t="n">
        <v>22</v>
      </c>
      <c r="F10" t="n">
        <v>18.53</v>
      </c>
      <c r="G10" t="n">
        <v>25.85</v>
      </c>
      <c r="H10" t="n">
        <v>0.37</v>
      </c>
      <c r="I10" t="n">
        <v>43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157.73</v>
      </c>
      <c r="Q10" t="n">
        <v>2924.51</v>
      </c>
      <c r="R10" t="n">
        <v>99.48999999999999</v>
      </c>
      <c r="S10" t="n">
        <v>60.56</v>
      </c>
      <c r="T10" t="n">
        <v>19533.53</v>
      </c>
      <c r="U10" t="n">
        <v>0.61</v>
      </c>
      <c r="V10" t="n">
        <v>0.93</v>
      </c>
      <c r="W10" t="n">
        <v>0.29</v>
      </c>
      <c r="X10" t="n">
        <v>1.25</v>
      </c>
      <c r="Y10" t="n">
        <v>1</v>
      </c>
      <c r="Z10" t="n">
        <v>10</v>
      </c>
      <c r="AA10" t="n">
        <v>154.5565032868634</v>
      </c>
      <c r="AB10" t="n">
        <v>211.4710263486874</v>
      </c>
      <c r="AC10" t="n">
        <v>191.2885283954787</v>
      </c>
      <c r="AD10" t="n">
        <v>154556.5032868634</v>
      </c>
      <c r="AE10" t="n">
        <v>211471.0263486874</v>
      </c>
      <c r="AF10" t="n">
        <v>3.413677120042452e-06</v>
      </c>
      <c r="AG10" t="n">
        <v>7</v>
      </c>
      <c r="AH10" t="n">
        <v>191288.5283954787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4.5455</v>
      </c>
      <c r="E11" t="n">
        <v>22</v>
      </c>
      <c r="F11" t="n">
        <v>18.53</v>
      </c>
      <c r="G11" t="n">
        <v>25.86</v>
      </c>
      <c r="H11" t="n">
        <v>0.4</v>
      </c>
      <c r="I11" t="n">
        <v>43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158.07</v>
      </c>
      <c r="Q11" t="n">
        <v>2924.7</v>
      </c>
      <c r="R11" t="n">
        <v>99.48</v>
      </c>
      <c r="S11" t="n">
        <v>60.56</v>
      </c>
      <c r="T11" t="n">
        <v>19531.09</v>
      </c>
      <c r="U11" t="n">
        <v>0.61</v>
      </c>
      <c r="V11" t="n">
        <v>0.93</v>
      </c>
      <c r="W11" t="n">
        <v>0.29</v>
      </c>
      <c r="X11" t="n">
        <v>1.25</v>
      </c>
      <c r="Y11" t="n">
        <v>1</v>
      </c>
      <c r="Z11" t="n">
        <v>10</v>
      </c>
      <c r="AA11" t="n">
        <v>154.7477992629422</v>
      </c>
      <c r="AB11" t="n">
        <v>211.7327659425412</v>
      </c>
      <c r="AC11" t="n">
        <v>191.5252879298489</v>
      </c>
      <c r="AD11" t="n">
        <v>154747.7992629422</v>
      </c>
      <c r="AE11" t="n">
        <v>211732.7659425412</v>
      </c>
      <c r="AF11" t="n">
        <v>3.413301660614378e-06</v>
      </c>
      <c r="AG11" t="n">
        <v>7</v>
      </c>
      <c r="AH11" t="n">
        <v>191525.2879298489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2.9621</v>
      </c>
      <c r="E2" t="n">
        <v>33.76</v>
      </c>
      <c r="F2" t="n">
        <v>23.66</v>
      </c>
      <c r="G2" t="n">
        <v>6.57</v>
      </c>
      <c r="H2" t="n">
        <v>0.1</v>
      </c>
      <c r="I2" t="n">
        <v>216</v>
      </c>
      <c r="J2" t="n">
        <v>176.73</v>
      </c>
      <c r="K2" t="n">
        <v>52.44</v>
      </c>
      <c r="L2" t="n">
        <v>1</v>
      </c>
      <c r="M2" t="n">
        <v>214</v>
      </c>
      <c r="N2" t="n">
        <v>33.29</v>
      </c>
      <c r="O2" t="n">
        <v>22031.19</v>
      </c>
      <c r="P2" t="n">
        <v>297.7</v>
      </c>
      <c r="Q2" t="n">
        <v>2925.14</v>
      </c>
      <c r="R2" t="n">
        <v>269.49</v>
      </c>
      <c r="S2" t="n">
        <v>60.56</v>
      </c>
      <c r="T2" t="n">
        <v>103671.2</v>
      </c>
      <c r="U2" t="n">
        <v>0.22</v>
      </c>
      <c r="V2" t="n">
        <v>0.73</v>
      </c>
      <c r="W2" t="n">
        <v>0.5</v>
      </c>
      <c r="X2" t="n">
        <v>6.38</v>
      </c>
      <c r="Y2" t="n">
        <v>1</v>
      </c>
      <c r="Z2" t="n">
        <v>10</v>
      </c>
      <c r="AA2" t="n">
        <v>352.3152298739873</v>
      </c>
      <c r="AB2" t="n">
        <v>482.053240564559</v>
      </c>
      <c r="AC2" t="n">
        <v>436.0467558510491</v>
      </c>
      <c r="AD2" t="n">
        <v>352315.2298739873</v>
      </c>
      <c r="AE2" t="n">
        <v>482053.2405645589</v>
      </c>
      <c r="AF2" t="n">
        <v>2.195269156053063e-06</v>
      </c>
      <c r="AG2" t="n">
        <v>10</v>
      </c>
      <c r="AH2" t="n">
        <v>436046.7558510491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3.3496</v>
      </c>
      <c r="E3" t="n">
        <v>29.85</v>
      </c>
      <c r="F3" t="n">
        <v>21.85</v>
      </c>
      <c r="G3" t="n">
        <v>8.35</v>
      </c>
      <c r="H3" t="n">
        <v>0.13</v>
      </c>
      <c r="I3" t="n">
        <v>157</v>
      </c>
      <c r="J3" t="n">
        <v>177.1</v>
      </c>
      <c r="K3" t="n">
        <v>52.44</v>
      </c>
      <c r="L3" t="n">
        <v>1.25</v>
      </c>
      <c r="M3" t="n">
        <v>155</v>
      </c>
      <c r="N3" t="n">
        <v>33.41</v>
      </c>
      <c r="O3" t="n">
        <v>22076.81</v>
      </c>
      <c r="P3" t="n">
        <v>270.54</v>
      </c>
      <c r="Q3" t="n">
        <v>2925.01</v>
      </c>
      <c r="R3" t="n">
        <v>209.73</v>
      </c>
      <c r="S3" t="n">
        <v>60.56</v>
      </c>
      <c r="T3" t="n">
        <v>74083.86</v>
      </c>
      <c r="U3" t="n">
        <v>0.29</v>
      </c>
      <c r="V3" t="n">
        <v>0.79</v>
      </c>
      <c r="W3" t="n">
        <v>0.42</v>
      </c>
      <c r="X3" t="n">
        <v>4.57</v>
      </c>
      <c r="Y3" t="n">
        <v>1</v>
      </c>
      <c r="Z3" t="n">
        <v>10</v>
      </c>
      <c r="AA3" t="n">
        <v>291.9129618678681</v>
      </c>
      <c r="AB3" t="n">
        <v>399.4081927185915</v>
      </c>
      <c r="AC3" t="n">
        <v>361.2892353784477</v>
      </c>
      <c r="AD3" t="n">
        <v>291912.9618678681</v>
      </c>
      <c r="AE3" t="n">
        <v>399408.1927185915</v>
      </c>
      <c r="AF3" t="n">
        <v>2.482452842616839e-06</v>
      </c>
      <c r="AG3" t="n">
        <v>9</v>
      </c>
      <c r="AH3" t="n">
        <v>361289.2353784477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3.6211</v>
      </c>
      <c r="E4" t="n">
        <v>27.62</v>
      </c>
      <c r="F4" t="n">
        <v>20.82</v>
      </c>
      <c r="G4" t="n">
        <v>10.16</v>
      </c>
      <c r="H4" t="n">
        <v>0.15</v>
      </c>
      <c r="I4" t="n">
        <v>123</v>
      </c>
      <c r="J4" t="n">
        <v>177.47</v>
      </c>
      <c r="K4" t="n">
        <v>52.44</v>
      </c>
      <c r="L4" t="n">
        <v>1.5</v>
      </c>
      <c r="M4" t="n">
        <v>121</v>
      </c>
      <c r="N4" t="n">
        <v>33.53</v>
      </c>
      <c r="O4" t="n">
        <v>22122.46</v>
      </c>
      <c r="P4" t="n">
        <v>253.4</v>
      </c>
      <c r="Q4" t="n">
        <v>2924.94</v>
      </c>
      <c r="R4" t="n">
        <v>176.37</v>
      </c>
      <c r="S4" t="n">
        <v>60.56</v>
      </c>
      <c r="T4" t="n">
        <v>57576.01</v>
      </c>
      <c r="U4" t="n">
        <v>0.34</v>
      </c>
      <c r="V4" t="n">
        <v>0.83</v>
      </c>
      <c r="W4" t="n">
        <v>0.36</v>
      </c>
      <c r="X4" t="n">
        <v>3.54</v>
      </c>
      <c r="Y4" t="n">
        <v>1</v>
      </c>
      <c r="Z4" t="n">
        <v>10</v>
      </c>
      <c r="AA4" t="n">
        <v>255.1124500990103</v>
      </c>
      <c r="AB4" t="n">
        <v>349.0561089922789</v>
      </c>
      <c r="AC4" t="n">
        <v>315.7426838534857</v>
      </c>
      <c r="AD4" t="n">
        <v>255112.4500990103</v>
      </c>
      <c r="AE4" t="n">
        <v>349056.1089922789</v>
      </c>
      <c r="AF4" t="n">
        <v>2.683666703009266e-06</v>
      </c>
      <c r="AG4" t="n">
        <v>8</v>
      </c>
      <c r="AH4" t="n">
        <v>315742.6838534857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3.8344</v>
      </c>
      <c r="E5" t="n">
        <v>26.08</v>
      </c>
      <c r="F5" t="n">
        <v>20.1</v>
      </c>
      <c r="G5" t="n">
        <v>12.06</v>
      </c>
      <c r="H5" t="n">
        <v>0.17</v>
      </c>
      <c r="I5" t="n">
        <v>100</v>
      </c>
      <c r="J5" t="n">
        <v>177.84</v>
      </c>
      <c r="K5" t="n">
        <v>52.44</v>
      </c>
      <c r="L5" t="n">
        <v>1.75</v>
      </c>
      <c r="M5" t="n">
        <v>98</v>
      </c>
      <c r="N5" t="n">
        <v>33.65</v>
      </c>
      <c r="O5" t="n">
        <v>22168.15</v>
      </c>
      <c r="P5" t="n">
        <v>240.45</v>
      </c>
      <c r="Q5" t="n">
        <v>2924.74</v>
      </c>
      <c r="R5" t="n">
        <v>152.64</v>
      </c>
      <c r="S5" t="n">
        <v>60.56</v>
      </c>
      <c r="T5" t="n">
        <v>45825.61</v>
      </c>
      <c r="U5" t="n">
        <v>0.4</v>
      </c>
      <c r="V5" t="n">
        <v>0.86</v>
      </c>
      <c r="W5" t="n">
        <v>0.33</v>
      </c>
      <c r="X5" t="n">
        <v>2.82</v>
      </c>
      <c r="Y5" t="n">
        <v>1</v>
      </c>
      <c r="Z5" t="n">
        <v>10</v>
      </c>
      <c r="AA5" t="n">
        <v>236.0853139269074</v>
      </c>
      <c r="AB5" t="n">
        <v>323.022341863616</v>
      </c>
      <c r="AC5" t="n">
        <v>292.1935429209526</v>
      </c>
      <c r="AD5" t="n">
        <v>236085.3139269074</v>
      </c>
      <c r="AE5" t="n">
        <v>323022.341863616</v>
      </c>
      <c r="AF5" t="n">
        <v>2.841747426477791e-06</v>
      </c>
      <c r="AG5" t="n">
        <v>8</v>
      </c>
      <c r="AH5" t="n">
        <v>292193.5429209526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3.9908</v>
      </c>
      <c r="E6" t="n">
        <v>25.06</v>
      </c>
      <c r="F6" t="n">
        <v>19.65</v>
      </c>
      <c r="G6" t="n">
        <v>14.04</v>
      </c>
      <c r="H6" t="n">
        <v>0.2</v>
      </c>
      <c r="I6" t="n">
        <v>84</v>
      </c>
      <c r="J6" t="n">
        <v>178.21</v>
      </c>
      <c r="K6" t="n">
        <v>52.44</v>
      </c>
      <c r="L6" t="n">
        <v>2</v>
      </c>
      <c r="M6" t="n">
        <v>82</v>
      </c>
      <c r="N6" t="n">
        <v>33.77</v>
      </c>
      <c r="O6" t="n">
        <v>22213.89</v>
      </c>
      <c r="P6" t="n">
        <v>230.71</v>
      </c>
      <c r="Q6" t="n">
        <v>2924.76</v>
      </c>
      <c r="R6" t="n">
        <v>137.94</v>
      </c>
      <c r="S6" t="n">
        <v>60.56</v>
      </c>
      <c r="T6" t="n">
        <v>38556.89</v>
      </c>
      <c r="U6" t="n">
        <v>0.44</v>
      </c>
      <c r="V6" t="n">
        <v>0.88</v>
      </c>
      <c r="W6" t="n">
        <v>0.29</v>
      </c>
      <c r="X6" t="n">
        <v>2.37</v>
      </c>
      <c r="Y6" t="n">
        <v>1</v>
      </c>
      <c r="Z6" t="n">
        <v>10</v>
      </c>
      <c r="AA6" t="n">
        <v>223.3336156213488</v>
      </c>
      <c r="AB6" t="n">
        <v>305.574905676734</v>
      </c>
      <c r="AC6" t="n">
        <v>276.4112655561106</v>
      </c>
      <c r="AD6" t="n">
        <v>223333.6156213488</v>
      </c>
      <c r="AE6" t="n">
        <v>305574.905676734</v>
      </c>
      <c r="AF6" t="n">
        <v>2.957658467970887e-06</v>
      </c>
      <c r="AG6" t="n">
        <v>8</v>
      </c>
      <c r="AH6" t="n">
        <v>276411.2655561106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4.1184</v>
      </c>
      <c r="E7" t="n">
        <v>24.28</v>
      </c>
      <c r="F7" t="n">
        <v>19.3</v>
      </c>
      <c r="G7" t="n">
        <v>16.08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222.02</v>
      </c>
      <c r="Q7" t="n">
        <v>2924.57</v>
      </c>
      <c r="R7" t="n">
        <v>126.53</v>
      </c>
      <c r="S7" t="n">
        <v>60.56</v>
      </c>
      <c r="T7" t="n">
        <v>32908.04</v>
      </c>
      <c r="U7" t="n">
        <v>0.48</v>
      </c>
      <c r="V7" t="n">
        <v>0.89</v>
      </c>
      <c r="W7" t="n">
        <v>0.28</v>
      </c>
      <c r="X7" t="n">
        <v>2.02</v>
      </c>
      <c r="Y7" t="n">
        <v>1</v>
      </c>
      <c r="Z7" t="n">
        <v>10</v>
      </c>
      <c r="AA7" t="n">
        <v>213.2226297799485</v>
      </c>
      <c r="AB7" t="n">
        <v>291.7406087833234</v>
      </c>
      <c r="AC7" t="n">
        <v>263.8972945416451</v>
      </c>
      <c r="AD7" t="n">
        <v>213222.6297799485</v>
      </c>
      <c r="AE7" t="n">
        <v>291740.6087833234</v>
      </c>
      <c r="AF7" t="n">
        <v>3.052225276759371e-06</v>
      </c>
      <c r="AG7" t="n">
        <v>8</v>
      </c>
      <c r="AH7" t="n">
        <v>263897.2945416451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4.2266</v>
      </c>
      <c r="E8" t="n">
        <v>23.66</v>
      </c>
      <c r="F8" t="n">
        <v>19</v>
      </c>
      <c r="G8" t="n">
        <v>18.09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214.07</v>
      </c>
      <c r="Q8" t="n">
        <v>2924.63</v>
      </c>
      <c r="R8" t="n">
        <v>116.49</v>
      </c>
      <c r="S8" t="n">
        <v>60.56</v>
      </c>
      <c r="T8" t="n">
        <v>27937.4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196.286457521825</v>
      </c>
      <c r="AB8" t="n">
        <v>268.5677907285831</v>
      </c>
      <c r="AC8" t="n">
        <v>242.9360577187874</v>
      </c>
      <c r="AD8" t="n">
        <v>196286.457521825</v>
      </c>
      <c r="AE8" t="n">
        <v>268567.7907285831</v>
      </c>
      <c r="AF8" t="n">
        <v>3.132414373239889e-06</v>
      </c>
      <c r="AG8" t="n">
        <v>7</v>
      </c>
      <c r="AH8" t="n">
        <v>242936.0577187874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4.3661</v>
      </c>
      <c r="E9" t="n">
        <v>22.9</v>
      </c>
      <c r="F9" t="n">
        <v>18.56</v>
      </c>
      <c r="G9" t="n">
        <v>20.63</v>
      </c>
      <c r="H9" t="n">
        <v>0.27</v>
      </c>
      <c r="I9" t="n">
        <v>54</v>
      </c>
      <c r="J9" t="n">
        <v>179.33</v>
      </c>
      <c r="K9" t="n">
        <v>52.44</v>
      </c>
      <c r="L9" t="n">
        <v>2.75</v>
      </c>
      <c r="M9" t="n">
        <v>52</v>
      </c>
      <c r="N9" t="n">
        <v>34.14</v>
      </c>
      <c r="O9" t="n">
        <v>22351.34</v>
      </c>
      <c r="P9" t="n">
        <v>203.51</v>
      </c>
      <c r="Q9" t="n">
        <v>2924.55</v>
      </c>
      <c r="R9" t="n">
        <v>102.1</v>
      </c>
      <c r="S9" t="n">
        <v>60.56</v>
      </c>
      <c r="T9" t="n">
        <v>20782.9</v>
      </c>
      <c r="U9" t="n">
        <v>0.59</v>
      </c>
      <c r="V9" t="n">
        <v>0.93</v>
      </c>
      <c r="W9" t="n">
        <v>0.24</v>
      </c>
      <c r="X9" t="n">
        <v>1.29</v>
      </c>
      <c r="Y9" t="n">
        <v>1</v>
      </c>
      <c r="Z9" t="n">
        <v>10</v>
      </c>
      <c r="AA9" t="n">
        <v>185.8277266007185</v>
      </c>
      <c r="AB9" t="n">
        <v>254.2576936756887</v>
      </c>
      <c r="AC9" t="n">
        <v>229.9916962442693</v>
      </c>
      <c r="AD9" t="n">
        <v>185827.7266007185</v>
      </c>
      <c r="AE9" t="n">
        <v>254257.6936756887</v>
      </c>
      <c r="AF9" t="n">
        <v>3.235800500402849e-06</v>
      </c>
      <c r="AG9" t="n">
        <v>7</v>
      </c>
      <c r="AH9" t="n">
        <v>229991.6962442693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4.3361</v>
      </c>
      <c r="E10" t="n">
        <v>23.06</v>
      </c>
      <c r="F10" t="n">
        <v>18.86</v>
      </c>
      <c r="G10" t="n">
        <v>22.64</v>
      </c>
      <c r="H10" t="n">
        <v>0.3</v>
      </c>
      <c r="I10" t="n">
        <v>50</v>
      </c>
      <c r="J10" t="n">
        <v>179.7</v>
      </c>
      <c r="K10" t="n">
        <v>52.44</v>
      </c>
      <c r="L10" t="n">
        <v>3</v>
      </c>
      <c r="M10" t="n">
        <v>48</v>
      </c>
      <c r="N10" t="n">
        <v>34.26</v>
      </c>
      <c r="O10" t="n">
        <v>22397.24</v>
      </c>
      <c r="P10" t="n">
        <v>203.85</v>
      </c>
      <c r="Q10" t="n">
        <v>2924.62</v>
      </c>
      <c r="R10" t="n">
        <v>113.36</v>
      </c>
      <c r="S10" t="n">
        <v>60.56</v>
      </c>
      <c r="T10" t="n">
        <v>26434.26</v>
      </c>
      <c r="U10" t="n">
        <v>0.53</v>
      </c>
      <c r="V10" t="n">
        <v>0.91</v>
      </c>
      <c r="W10" t="n">
        <v>0.23</v>
      </c>
      <c r="X10" t="n">
        <v>1.58</v>
      </c>
      <c r="Y10" t="n">
        <v>1</v>
      </c>
      <c r="Z10" t="n">
        <v>10</v>
      </c>
      <c r="AA10" t="n">
        <v>187.077709150831</v>
      </c>
      <c r="AB10" t="n">
        <v>255.9679749460898</v>
      </c>
      <c r="AC10" t="n">
        <v>231.5387506706187</v>
      </c>
      <c r="AD10" t="n">
        <v>187077.709150831</v>
      </c>
      <c r="AE10" t="n">
        <v>255967.9749460898</v>
      </c>
      <c r="AF10" t="n">
        <v>3.213566924668879e-06</v>
      </c>
      <c r="AG10" t="n">
        <v>7</v>
      </c>
      <c r="AH10" t="n">
        <v>231538.7506706187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4.4356</v>
      </c>
      <c r="E11" t="n">
        <v>22.54</v>
      </c>
      <c r="F11" t="n">
        <v>18.56</v>
      </c>
      <c r="G11" t="n">
        <v>25.31</v>
      </c>
      <c r="H11" t="n">
        <v>0.32</v>
      </c>
      <c r="I11" t="n">
        <v>44</v>
      </c>
      <c r="J11" t="n">
        <v>180.07</v>
      </c>
      <c r="K11" t="n">
        <v>52.44</v>
      </c>
      <c r="L11" t="n">
        <v>3.25</v>
      </c>
      <c r="M11" t="n">
        <v>42</v>
      </c>
      <c r="N11" t="n">
        <v>34.38</v>
      </c>
      <c r="O11" t="n">
        <v>22443.18</v>
      </c>
      <c r="P11" t="n">
        <v>194.99</v>
      </c>
      <c r="Q11" t="n">
        <v>2924.6</v>
      </c>
      <c r="R11" t="n">
        <v>102.61</v>
      </c>
      <c r="S11" t="n">
        <v>60.56</v>
      </c>
      <c r="T11" t="n">
        <v>21088.46</v>
      </c>
      <c r="U11" t="n">
        <v>0.59</v>
      </c>
      <c r="V11" t="n">
        <v>0.93</v>
      </c>
      <c r="W11" t="n">
        <v>0.23</v>
      </c>
      <c r="X11" t="n">
        <v>1.28</v>
      </c>
      <c r="Y11" t="n">
        <v>1</v>
      </c>
      <c r="Z11" t="n">
        <v>10</v>
      </c>
      <c r="AA11" t="n">
        <v>179.2261138841406</v>
      </c>
      <c r="AB11" t="n">
        <v>245.2250759142731</v>
      </c>
      <c r="AC11" t="n">
        <v>221.8211388446417</v>
      </c>
      <c r="AD11" t="n">
        <v>179226.1138841406</v>
      </c>
      <c r="AE11" t="n">
        <v>245225.0759142731</v>
      </c>
      <c r="AF11" t="n">
        <v>3.287308284186545e-06</v>
      </c>
      <c r="AG11" t="n">
        <v>7</v>
      </c>
      <c r="AH11" t="n">
        <v>221821.1388446417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4.4924</v>
      </c>
      <c r="E12" t="n">
        <v>22.26</v>
      </c>
      <c r="F12" t="n">
        <v>18.42</v>
      </c>
      <c r="G12" t="n">
        <v>27.63</v>
      </c>
      <c r="H12" t="n">
        <v>0.34</v>
      </c>
      <c r="I12" t="n">
        <v>40</v>
      </c>
      <c r="J12" t="n">
        <v>180.45</v>
      </c>
      <c r="K12" t="n">
        <v>52.44</v>
      </c>
      <c r="L12" t="n">
        <v>3.5</v>
      </c>
      <c r="M12" t="n">
        <v>38</v>
      </c>
      <c r="N12" t="n">
        <v>34.51</v>
      </c>
      <c r="O12" t="n">
        <v>22489.16</v>
      </c>
      <c r="P12" t="n">
        <v>187.34</v>
      </c>
      <c r="Q12" t="n">
        <v>2924.45</v>
      </c>
      <c r="R12" t="n">
        <v>97.92</v>
      </c>
      <c r="S12" t="n">
        <v>60.56</v>
      </c>
      <c r="T12" t="n">
        <v>18766.26</v>
      </c>
      <c r="U12" t="n">
        <v>0.62</v>
      </c>
      <c r="V12" t="n">
        <v>0.93</v>
      </c>
      <c r="W12" t="n">
        <v>0.23</v>
      </c>
      <c r="X12" t="n">
        <v>1.14</v>
      </c>
      <c r="Y12" t="n">
        <v>1</v>
      </c>
      <c r="Z12" t="n">
        <v>10</v>
      </c>
      <c r="AA12" t="n">
        <v>173.5240995969262</v>
      </c>
      <c r="AB12" t="n">
        <v>237.4233284113939</v>
      </c>
      <c r="AC12" t="n">
        <v>214.7639791736134</v>
      </c>
      <c r="AD12" t="n">
        <v>173524.0995969262</v>
      </c>
      <c r="AE12" t="n">
        <v>237423.3284113939</v>
      </c>
      <c r="AF12" t="n">
        <v>3.329403854242861e-06</v>
      </c>
      <c r="AG12" t="n">
        <v>7</v>
      </c>
      <c r="AH12" t="n">
        <v>214763.9791736134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4.5463</v>
      </c>
      <c r="E13" t="n">
        <v>22</v>
      </c>
      <c r="F13" t="n">
        <v>18.3</v>
      </c>
      <c r="G13" t="n">
        <v>30.49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180.47</v>
      </c>
      <c r="Q13" t="n">
        <v>2924.48</v>
      </c>
      <c r="R13" t="n">
        <v>93.69</v>
      </c>
      <c r="S13" t="n">
        <v>60.56</v>
      </c>
      <c r="T13" t="n">
        <v>16669.46</v>
      </c>
      <c r="U13" t="n">
        <v>0.65</v>
      </c>
      <c r="V13" t="n">
        <v>0.9399999999999999</v>
      </c>
      <c r="W13" t="n">
        <v>0.23</v>
      </c>
      <c r="X13" t="n">
        <v>1.02</v>
      </c>
      <c r="Y13" t="n">
        <v>1</v>
      </c>
      <c r="Z13" t="n">
        <v>10</v>
      </c>
      <c r="AA13" t="n">
        <v>168.4601719163485</v>
      </c>
      <c r="AB13" t="n">
        <v>230.4946391541087</v>
      </c>
      <c r="AC13" t="n">
        <v>208.4965542945648</v>
      </c>
      <c r="AD13" t="n">
        <v>168460.1719163485</v>
      </c>
      <c r="AE13" t="n">
        <v>230494.6391541086</v>
      </c>
      <c r="AF13" t="n">
        <v>3.369350178644893e-06</v>
      </c>
      <c r="AG13" t="n">
        <v>7</v>
      </c>
      <c r="AH13" t="n">
        <v>208496.5542945648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4.5688</v>
      </c>
      <c r="E14" t="n">
        <v>21.89</v>
      </c>
      <c r="F14" t="n">
        <v>18.26</v>
      </c>
      <c r="G14" t="n">
        <v>32.22</v>
      </c>
      <c r="H14" t="n">
        <v>0.39</v>
      </c>
      <c r="I14" t="n">
        <v>34</v>
      </c>
      <c r="J14" t="n">
        <v>181.19</v>
      </c>
      <c r="K14" t="n">
        <v>52.44</v>
      </c>
      <c r="L14" t="n">
        <v>4</v>
      </c>
      <c r="M14" t="n">
        <v>7</v>
      </c>
      <c r="N14" t="n">
        <v>34.75</v>
      </c>
      <c r="O14" t="n">
        <v>22581.25</v>
      </c>
      <c r="P14" t="n">
        <v>177.91</v>
      </c>
      <c r="Q14" t="n">
        <v>2924.69</v>
      </c>
      <c r="R14" t="n">
        <v>91.41</v>
      </c>
      <c r="S14" t="n">
        <v>60.56</v>
      </c>
      <c r="T14" t="n">
        <v>15537.68</v>
      </c>
      <c r="U14" t="n">
        <v>0.66</v>
      </c>
      <c r="V14" t="n">
        <v>0.9399999999999999</v>
      </c>
      <c r="W14" t="n">
        <v>0.25</v>
      </c>
      <c r="X14" t="n">
        <v>0.98</v>
      </c>
      <c r="Y14" t="n">
        <v>1</v>
      </c>
      <c r="Z14" t="n">
        <v>10</v>
      </c>
      <c r="AA14" t="n">
        <v>166.5508672070673</v>
      </c>
      <c r="AB14" t="n">
        <v>227.8822442182925</v>
      </c>
      <c r="AC14" t="n">
        <v>206.1334826649029</v>
      </c>
      <c r="AD14" t="n">
        <v>166550.8672070673</v>
      </c>
      <c r="AE14" t="n">
        <v>227882.2442182925</v>
      </c>
      <c r="AF14" t="n">
        <v>3.386025360445371e-06</v>
      </c>
      <c r="AG14" t="n">
        <v>7</v>
      </c>
      <c r="AH14" t="n">
        <v>206133.4826649029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4.5642</v>
      </c>
      <c r="E15" t="n">
        <v>21.91</v>
      </c>
      <c r="F15" t="n">
        <v>18.28</v>
      </c>
      <c r="G15" t="n">
        <v>32.26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1</v>
      </c>
      <c r="N15" t="n">
        <v>34.88</v>
      </c>
      <c r="O15" t="n">
        <v>22627.36</v>
      </c>
      <c r="P15" t="n">
        <v>178.38</v>
      </c>
      <c r="Q15" t="n">
        <v>2924.73</v>
      </c>
      <c r="R15" t="n">
        <v>91.86</v>
      </c>
      <c r="S15" t="n">
        <v>60.56</v>
      </c>
      <c r="T15" t="n">
        <v>15763.51</v>
      </c>
      <c r="U15" t="n">
        <v>0.66</v>
      </c>
      <c r="V15" t="n">
        <v>0.9399999999999999</v>
      </c>
      <c r="W15" t="n">
        <v>0.26</v>
      </c>
      <c r="X15" t="n">
        <v>1</v>
      </c>
      <c r="Y15" t="n">
        <v>1</v>
      </c>
      <c r="Z15" t="n">
        <v>10</v>
      </c>
      <c r="AA15" t="n">
        <v>166.9187621376086</v>
      </c>
      <c r="AB15" t="n">
        <v>228.3856142926377</v>
      </c>
      <c r="AC15" t="n">
        <v>206.588811805837</v>
      </c>
      <c r="AD15" t="n">
        <v>166918.7621376086</v>
      </c>
      <c r="AE15" t="n">
        <v>228385.6142926377</v>
      </c>
      <c r="AF15" t="n">
        <v>3.382616212166162e-06</v>
      </c>
      <c r="AG15" t="n">
        <v>7</v>
      </c>
      <c r="AH15" t="n">
        <v>206588.811805837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4.5641</v>
      </c>
      <c r="E16" t="n">
        <v>21.91</v>
      </c>
      <c r="F16" t="n">
        <v>18.28</v>
      </c>
      <c r="G16" t="n">
        <v>32.26</v>
      </c>
      <c r="H16" t="n">
        <v>0.44</v>
      </c>
      <c r="I16" t="n">
        <v>34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178.44</v>
      </c>
      <c r="Q16" t="n">
        <v>2924.66</v>
      </c>
      <c r="R16" t="n">
        <v>91.89</v>
      </c>
      <c r="S16" t="n">
        <v>60.56</v>
      </c>
      <c r="T16" t="n">
        <v>15780.33</v>
      </c>
      <c r="U16" t="n">
        <v>0.66</v>
      </c>
      <c r="V16" t="n">
        <v>0.9399999999999999</v>
      </c>
      <c r="W16" t="n">
        <v>0.26</v>
      </c>
      <c r="X16" t="n">
        <v>1</v>
      </c>
      <c r="Y16" t="n">
        <v>1</v>
      </c>
      <c r="Z16" t="n">
        <v>10</v>
      </c>
      <c r="AA16" t="n">
        <v>166.9528784681816</v>
      </c>
      <c r="AB16" t="n">
        <v>228.432293761234</v>
      </c>
      <c r="AC16" t="n">
        <v>206.6310362514656</v>
      </c>
      <c r="AD16" t="n">
        <v>166952.8784681816</v>
      </c>
      <c r="AE16" t="n">
        <v>228432.293761234</v>
      </c>
      <c r="AF16" t="n">
        <v>3.382542100247049e-06</v>
      </c>
      <c r="AG16" t="n">
        <v>7</v>
      </c>
      <c r="AH16" t="n">
        <v>206631.0362514656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2.5798</v>
      </c>
      <c r="E2" t="n">
        <v>38.76</v>
      </c>
      <c r="F2" t="n">
        <v>25.09</v>
      </c>
      <c r="G2" t="n">
        <v>5.75</v>
      </c>
      <c r="H2" t="n">
        <v>0.08</v>
      </c>
      <c r="I2" t="n">
        <v>262</v>
      </c>
      <c r="J2" t="n">
        <v>213.37</v>
      </c>
      <c r="K2" t="n">
        <v>56.13</v>
      </c>
      <c r="L2" t="n">
        <v>1</v>
      </c>
      <c r="M2" t="n">
        <v>260</v>
      </c>
      <c r="N2" t="n">
        <v>46.25</v>
      </c>
      <c r="O2" t="n">
        <v>26550.29</v>
      </c>
      <c r="P2" t="n">
        <v>360.71</v>
      </c>
      <c r="Q2" t="n">
        <v>2925.45</v>
      </c>
      <c r="R2" t="n">
        <v>316.33</v>
      </c>
      <c r="S2" t="n">
        <v>60.56</v>
      </c>
      <c r="T2" t="n">
        <v>126859.33</v>
      </c>
      <c r="U2" t="n">
        <v>0.19</v>
      </c>
      <c r="V2" t="n">
        <v>0.6899999999999999</v>
      </c>
      <c r="W2" t="n">
        <v>0.58</v>
      </c>
      <c r="X2" t="n">
        <v>7.8</v>
      </c>
      <c r="Y2" t="n">
        <v>1</v>
      </c>
      <c r="Z2" t="n">
        <v>10</v>
      </c>
      <c r="AA2" t="n">
        <v>472.9541242552991</v>
      </c>
      <c r="AB2" t="n">
        <v>647.1166980694669</v>
      </c>
      <c r="AC2" t="n">
        <v>585.3567886397061</v>
      </c>
      <c r="AD2" t="n">
        <v>472954.124255299</v>
      </c>
      <c r="AE2" t="n">
        <v>647116.6980694669</v>
      </c>
      <c r="AF2" t="n">
        <v>1.890364059041572e-06</v>
      </c>
      <c r="AG2" t="n">
        <v>12</v>
      </c>
      <c r="AH2" t="n">
        <v>585356.7886397061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2.9995</v>
      </c>
      <c r="E3" t="n">
        <v>33.34</v>
      </c>
      <c r="F3" t="n">
        <v>22.79</v>
      </c>
      <c r="G3" t="n">
        <v>7.27</v>
      </c>
      <c r="H3" t="n">
        <v>0.1</v>
      </c>
      <c r="I3" t="n">
        <v>188</v>
      </c>
      <c r="J3" t="n">
        <v>213.78</v>
      </c>
      <c r="K3" t="n">
        <v>56.13</v>
      </c>
      <c r="L3" t="n">
        <v>1.25</v>
      </c>
      <c r="M3" t="n">
        <v>186</v>
      </c>
      <c r="N3" t="n">
        <v>46.4</v>
      </c>
      <c r="O3" t="n">
        <v>26600.32</v>
      </c>
      <c r="P3" t="n">
        <v>323.95</v>
      </c>
      <c r="Q3" t="n">
        <v>2925.34</v>
      </c>
      <c r="R3" t="n">
        <v>240.49</v>
      </c>
      <c r="S3" t="n">
        <v>60.56</v>
      </c>
      <c r="T3" t="n">
        <v>89312.14999999999</v>
      </c>
      <c r="U3" t="n">
        <v>0.25</v>
      </c>
      <c r="V3" t="n">
        <v>0.76</v>
      </c>
      <c r="W3" t="n">
        <v>0.47</v>
      </c>
      <c r="X3" t="n">
        <v>5.51</v>
      </c>
      <c r="Y3" t="n">
        <v>1</v>
      </c>
      <c r="Z3" t="n">
        <v>10</v>
      </c>
      <c r="AA3" t="n">
        <v>372.2124922578281</v>
      </c>
      <c r="AB3" t="n">
        <v>509.2775527633939</v>
      </c>
      <c r="AC3" t="n">
        <v>460.6728179031895</v>
      </c>
      <c r="AD3" t="n">
        <v>372212.4922578281</v>
      </c>
      <c r="AE3" t="n">
        <v>509277.552763394</v>
      </c>
      <c r="AF3" t="n">
        <v>2.197901773430187e-06</v>
      </c>
      <c r="AG3" t="n">
        <v>10</v>
      </c>
      <c r="AH3" t="n">
        <v>460672.8179031895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3.3031</v>
      </c>
      <c r="E4" t="n">
        <v>30.28</v>
      </c>
      <c r="F4" t="n">
        <v>21.5</v>
      </c>
      <c r="G4" t="n">
        <v>8.83</v>
      </c>
      <c r="H4" t="n">
        <v>0.12</v>
      </c>
      <c r="I4" t="n">
        <v>146</v>
      </c>
      <c r="J4" t="n">
        <v>214.19</v>
      </c>
      <c r="K4" t="n">
        <v>56.13</v>
      </c>
      <c r="L4" t="n">
        <v>1.5</v>
      </c>
      <c r="M4" t="n">
        <v>144</v>
      </c>
      <c r="N4" t="n">
        <v>46.56</v>
      </c>
      <c r="O4" t="n">
        <v>26650.41</v>
      </c>
      <c r="P4" t="n">
        <v>302.05</v>
      </c>
      <c r="Q4" t="n">
        <v>2925.32</v>
      </c>
      <c r="R4" t="n">
        <v>198.33</v>
      </c>
      <c r="S4" t="n">
        <v>60.56</v>
      </c>
      <c r="T4" t="n">
        <v>68438.97</v>
      </c>
      <c r="U4" t="n">
        <v>0.31</v>
      </c>
      <c r="V4" t="n">
        <v>0.8</v>
      </c>
      <c r="W4" t="n">
        <v>0.4</v>
      </c>
      <c r="X4" t="n">
        <v>4.22</v>
      </c>
      <c r="Y4" t="n">
        <v>1</v>
      </c>
      <c r="Z4" t="n">
        <v>10</v>
      </c>
      <c r="AA4" t="n">
        <v>320.1991371540824</v>
      </c>
      <c r="AB4" t="n">
        <v>438.1105856431715</v>
      </c>
      <c r="AC4" t="n">
        <v>396.2979262414552</v>
      </c>
      <c r="AD4" t="n">
        <v>320199.1371540824</v>
      </c>
      <c r="AE4" t="n">
        <v>438110.5856431714</v>
      </c>
      <c r="AF4" t="n">
        <v>2.420366510357476e-06</v>
      </c>
      <c r="AG4" t="n">
        <v>9</v>
      </c>
      <c r="AH4" t="n">
        <v>396297.9262414553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3.5201</v>
      </c>
      <c r="E5" t="n">
        <v>28.41</v>
      </c>
      <c r="F5" t="n">
        <v>20.73</v>
      </c>
      <c r="G5" t="n">
        <v>10.36</v>
      </c>
      <c r="H5" t="n">
        <v>0.14</v>
      </c>
      <c r="I5" t="n">
        <v>120</v>
      </c>
      <c r="J5" t="n">
        <v>214.59</v>
      </c>
      <c r="K5" t="n">
        <v>56.13</v>
      </c>
      <c r="L5" t="n">
        <v>1.75</v>
      </c>
      <c r="M5" t="n">
        <v>118</v>
      </c>
      <c r="N5" t="n">
        <v>46.72</v>
      </c>
      <c r="O5" t="n">
        <v>26700.55</v>
      </c>
      <c r="P5" t="n">
        <v>287.86</v>
      </c>
      <c r="Q5" t="n">
        <v>2924.89</v>
      </c>
      <c r="R5" t="n">
        <v>173.03</v>
      </c>
      <c r="S5" t="n">
        <v>60.56</v>
      </c>
      <c r="T5" t="n">
        <v>55920.9</v>
      </c>
      <c r="U5" t="n">
        <v>0.35</v>
      </c>
      <c r="V5" t="n">
        <v>0.83</v>
      </c>
      <c r="W5" t="n">
        <v>0.36</v>
      </c>
      <c r="X5" t="n">
        <v>3.45</v>
      </c>
      <c r="Y5" t="n">
        <v>1</v>
      </c>
      <c r="Z5" t="n">
        <v>10</v>
      </c>
      <c r="AA5" t="n">
        <v>294.9033668037538</v>
      </c>
      <c r="AB5" t="n">
        <v>403.4997966792251</v>
      </c>
      <c r="AC5" t="n">
        <v>364.9903423996806</v>
      </c>
      <c r="AD5" t="n">
        <v>294903.3668037538</v>
      </c>
      <c r="AE5" t="n">
        <v>403499.7966792252</v>
      </c>
      <c r="AF5" t="n">
        <v>2.579374573312752e-06</v>
      </c>
      <c r="AG5" t="n">
        <v>9</v>
      </c>
      <c r="AH5" t="n">
        <v>364990.3423996806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3.7121</v>
      </c>
      <c r="E6" t="n">
        <v>26.94</v>
      </c>
      <c r="F6" t="n">
        <v>20.1</v>
      </c>
      <c r="G6" t="n">
        <v>12.06</v>
      </c>
      <c r="H6" t="n">
        <v>0.17</v>
      </c>
      <c r="I6" t="n">
        <v>100</v>
      </c>
      <c r="J6" t="n">
        <v>215</v>
      </c>
      <c r="K6" t="n">
        <v>56.13</v>
      </c>
      <c r="L6" t="n">
        <v>2</v>
      </c>
      <c r="M6" t="n">
        <v>98</v>
      </c>
      <c r="N6" t="n">
        <v>46.87</v>
      </c>
      <c r="O6" t="n">
        <v>26750.75</v>
      </c>
      <c r="P6" t="n">
        <v>275.53</v>
      </c>
      <c r="Q6" t="n">
        <v>2925.25</v>
      </c>
      <c r="R6" t="n">
        <v>152.58</v>
      </c>
      <c r="S6" t="n">
        <v>60.56</v>
      </c>
      <c r="T6" t="n">
        <v>45794.03</v>
      </c>
      <c r="U6" t="n">
        <v>0.4</v>
      </c>
      <c r="V6" t="n">
        <v>0.86</v>
      </c>
      <c r="W6" t="n">
        <v>0.33</v>
      </c>
      <c r="X6" t="n">
        <v>2.82</v>
      </c>
      <c r="Y6" t="n">
        <v>1</v>
      </c>
      <c r="Z6" t="n">
        <v>10</v>
      </c>
      <c r="AA6" t="n">
        <v>266.566401273733</v>
      </c>
      <c r="AB6" t="n">
        <v>364.7279103023621</v>
      </c>
      <c r="AC6" t="n">
        <v>329.918790441941</v>
      </c>
      <c r="AD6" t="n">
        <v>266566.4012737331</v>
      </c>
      <c r="AE6" t="n">
        <v>364727.9103023622</v>
      </c>
      <c r="AF6" t="n">
        <v>2.720063735005899e-06</v>
      </c>
      <c r="AG6" t="n">
        <v>8</v>
      </c>
      <c r="AH6" t="n">
        <v>329918.790441941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3.8412</v>
      </c>
      <c r="E7" t="n">
        <v>26.03</v>
      </c>
      <c r="F7" t="n">
        <v>19.75</v>
      </c>
      <c r="G7" t="n">
        <v>13.62</v>
      </c>
      <c r="H7" t="n">
        <v>0.19</v>
      </c>
      <c r="I7" t="n">
        <v>87</v>
      </c>
      <c r="J7" t="n">
        <v>215.41</v>
      </c>
      <c r="K7" t="n">
        <v>56.13</v>
      </c>
      <c r="L7" t="n">
        <v>2.25</v>
      </c>
      <c r="M7" t="n">
        <v>85</v>
      </c>
      <c r="N7" t="n">
        <v>47.03</v>
      </c>
      <c r="O7" t="n">
        <v>26801</v>
      </c>
      <c r="P7" t="n">
        <v>267.42</v>
      </c>
      <c r="Q7" t="n">
        <v>2924.75</v>
      </c>
      <c r="R7" t="n">
        <v>140.87</v>
      </c>
      <c r="S7" t="n">
        <v>60.56</v>
      </c>
      <c r="T7" t="n">
        <v>40006.71</v>
      </c>
      <c r="U7" t="n">
        <v>0.43</v>
      </c>
      <c r="V7" t="n">
        <v>0.87</v>
      </c>
      <c r="W7" t="n">
        <v>0.31</v>
      </c>
      <c r="X7" t="n">
        <v>2.47</v>
      </c>
      <c r="Y7" t="n">
        <v>1</v>
      </c>
      <c r="Z7" t="n">
        <v>10</v>
      </c>
      <c r="AA7" t="n">
        <v>254.5841959320542</v>
      </c>
      <c r="AB7" t="n">
        <v>348.3333283361208</v>
      </c>
      <c r="AC7" t="n">
        <v>315.0888843687222</v>
      </c>
      <c r="AD7" t="n">
        <v>254584.1959320542</v>
      </c>
      <c r="AE7" t="n">
        <v>348333.3283361208</v>
      </c>
      <c r="AF7" t="n">
        <v>2.814662541123532e-06</v>
      </c>
      <c r="AG7" t="n">
        <v>8</v>
      </c>
      <c r="AH7" t="n">
        <v>315088.8843687222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3.9652</v>
      </c>
      <c r="E8" t="n">
        <v>25.22</v>
      </c>
      <c r="F8" t="n">
        <v>19.4</v>
      </c>
      <c r="G8" t="n">
        <v>15.31</v>
      </c>
      <c r="H8" t="n">
        <v>0.21</v>
      </c>
      <c r="I8" t="n">
        <v>76</v>
      </c>
      <c r="J8" t="n">
        <v>215.82</v>
      </c>
      <c r="K8" t="n">
        <v>56.13</v>
      </c>
      <c r="L8" t="n">
        <v>2.5</v>
      </c>
      <c r="M8" t="n">
        <v>74</v>
      </c>
      <c r="N8" t="n">
        <v>47.19</v>
      </c>
      <c r="O8" t="n">
        <v>26851.31</v>
      </c>
      <c r="P8" t="n">
        <v>259.26</v>
      </c>
      <c r="Q8" t="n">
        <v>2924.4</v>
      </c>
      <c r="R8" t="n">
        <v>129.73</v>
      </c>
      <c r="S8" t="n">
        <v>60.56</v>
      </c>
      <c r="T8" t="n">
        <v>34490.78</v>
      </c>
      <c r="U8" t="n">
        <v>0.47</v>
      </c>
      <c r="V8" t="n">
        <v>0.89</v>
      </c>
      <c r="W8" t="n">
        <v>0.29</v>
      </c>
      <c r="X8" t="n">
        <v>2.12</v>
      </c>
      <c r="Y8" t="n">
        <v>1</v>
      </c>
      <c r="Z8" t="n">
        <v>10</v>
      </c>
      <c r="AA8" t="n">
        <v>243.5732822379713</v>
      </c>
      <c r="AB8" t="n">
        <v>333.2677104526558</v>
      </c>
      <c r="AC8" t="n">
        <v>301.4611079113228</v>
      </c>
      <c r="AD8" t="n">
        <v>243573.2822379713</v>
      </c>
      <c r="AE8" t="n">
        <v>333267.7104526557</v>
      </c>
      <c r="AF8" t="n">
        <v>2.905524291383689e-06</v>
      </c>
      <c r="AG8" t="n">
        <v>8</v>
      </c>
      <c r="AH8" t="n">
        <v>301461.1079113227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4.0683</v>
      </c>
      <c r="E9" t="n">
        <v>24.58</v>
      </c>
      <c r="F9" t="n">
        <v>19.14</v>
      </c>
      <c r="G9" t="n">
        <v>17.14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252.3</v>
      </c>
      <c r="Q9" t="n">
        <v>2924.5</v>
      </c>
      <c r="R9" t="n">
        <v>121.01</v>
      </c>
      <c r="S9" t="n">
        <v>60.56</v>
      </c>
      <c r="T9" t="n">
        <v>30173.28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234.8485402017982</v>
      </c>
      <c r="AB9" t="n">
        <v>321.3301334903164</v>
      </c>
      <c r="AC9" t="n">
        <v>290.6628365397709</v>
      </c>
      <c r="AD9" t="n">
        <v>234848.5402017982</v>
      </c>
      <c r="AE9" t="n">
        <v>321330.1334903165</v>
      </c>
      <c r="AF9" t="n">
        <v>2.981071440188707e-06</v>
      </c>
      <c r="AG9" t="n">
        <v>8</v>
      </c>
      <c r="AH9" t="n">
        <v>290662.8365397709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4.158</v>
      </c>
      <c r="E10" t="n">
        <v>24.05</v>
      </c>
      <c r="F10" t="n">
        <v>18.9</v>
      </c>
      <c r="G10" t="n">
        <v>18.9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245.59</v>
      </c>
      <c r="Q10" t="n">
        <v>2924.48</v>
      </c>
      <c r="R10" t="n">
        <v>113.28</v>
      </c>
      <c r="S10" t="n">
        <v>60.56</v>
      </c>
      <c r="T10" t="n">
        <v>26345.49</v>
      </c>
      <c r="U10" t="n">
        <v>0.53</v>
      </c>
      <c r="V10" t="n">
        <v>0.91</v>
      </c>
      <c r="W10" t="n">
        <v>0.26</v>
      </c>
      <c r="X10" t="n">
        <v>1.63</v>
      </c>
      <c r="Y10" t="n">
        <v>1</v>
      </c>
      <c r="Z10" t="n">
        <v>10</v>
      </c>
      <c r="AA10" t="n">
        <v>218.6079474228135</v>
      </c>
      <c r="AB10" t="n">
        <v>299.1090379657342</v>
      </c>
      <c r="AC10" t="n">
        <v>270.5624911845442</v>
      </c>
      <c r="AD10" t="n">
        <v>218607.9474228134</v>
      </c>
      <c r="AE10" t="n">
        <v>299109.0379657341</v>
      </c>
      <c r="AF10" t="n">
        <v>3.046799657917225e-06</v>
      </c>
      <c r="AG10" t="n">
        <v>7</v>
      </c>
      <c r="AH10" t="n">
        <v>270562.4911845442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4.2632</v>
      </c>
      <c r="E11" t="n">
        <v>23.46</v>
      </c>
      <c r="F11" t="n">
        <v>18.56</v>
      </c>
      <c r="G11" t="n">
        <v>20.63</v>
      </c>
      <c r="H11" t="n">
        <v>0.27</v>
      </c>
      <c r="I11" t="n">
        <v>54</v>
      </c>
      <c r="J11" t="n">
        <v>217.04</v>
      </c>
      <c r="K11" t="n">
        <v>56.13</v>
      </c>
      <c r="L11" t="n">
        <v>3.25</v>
      </c>
      <c r="M11" t="n">
        <v>52</v>
      </c>
      <c r="N11" t="n">
        <v>47.66</v>
      </c>
      <c r="O11" t="n">
        <v>27002.55</v>
      </c>
      <c r="P11" t="n">
        <v>237.11</v>
      </c>
      <c r="Q11" t="n">
        <v>2924.72</v>
      </c>
      <c r="R11" t="n">
        <v>102.09</v>
      </c>
      <c r="S11" t="n">
        <v>60.56</v>
      </c>
      <c r="T11" t="n">
        <v>20780.76</v>
      </c>
      <c r="U11" t="n">
        <v>0.59</v>
      </c>
      <c r="V11" t="n">
        <v>0.93</v>
      </c>
      <c r="W11" t="n">
        <v>0.24</v>
      </c>
      <c r="X11" t="n">
        <v>1.29</v>
      </c>
      <c r="Y11" t="n">
        <v>1</v>
      </c>
      <c r="Z11" t="n">
        <v>10</v>
      </c>
      <c r="AA11" t="n">
        <v>209.6801151144262</v>
      </c>
      <c r="AB11" t="n">
        <v>286.8935839332412</v>
      </c>
      <c r="AC11" t="n">
        <v>259.512862940411</v>
      </c>
      <c r="AD11" t="n">
        <v>209680.1151144262</v>
      </c>
      <c r="AE11" t="n">
        <v>286893.5839332412</v>
      </c>
      <c r="AF11" t="n">
        <v>3.123885594428262e-06</v>
      </c>
      <c r="AG11" t="n">
        <v>7</v>
      </c>
      <c r="AH11" t="n">
        <v>259512.862940411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4.1886</v>
      </c>
      <c r="E12" t="n">
        <v>23.87</v>
      </c>
      <c r="F12" t="n">
        <v>19.11</v>
      </c>
      <c r="G12" t="n">
        <v>22.48</v>
      </c>
      <c r="H12" t="n">
        <v>0.29</v>
      </c>
      <c r="I12" t="n">
        <v>51</v>
      </c>
      <c r="J12" t="n">
        <v>217.45</v>
      </c>
      <c r="K12" t="n">
        <v>56.13</v>
      </c>
      <c r="L12" t="n">
        <v>3.5</v>
      </c>
      <c r="M12" t="n">
        <v>49</v>
      </c>
      <c r="N12" t="n">
        <v>47.82</v>
      </c>
      <c r="O12" t="n">
        <v>27053.07</v>
      </c>
      <c r="P12" t="n">
        <v>242.44</v>
      </c>
      <c r="Q12" t="n">
        <v>2924.5</v>
      </c>
      <c r="R12" t="n">
        <v>122.46</v>
      </c>
      <c r="S12" t="n">
        <v>60.56</v>
      </c>
      <c r="T12" t="n">
        <v>30978.55</v>
      </c>
      <c r="U12" t="n">
        <v>0.49</v>
      </c>
      <c r="V12" t="n">
        <v>0.9</v>
      </c>
      <c r="W12" t="n">
        <v>0.23</v>
      </c>
      <c r="X12" t="n">
        <v>1.83</v>
      </c>
      <c r="Y12" t="n">
        <v>1</v>
      </c>
      <c r="Z12" t="n">
        <v>10</v>
      </c>
      <c r="AA12" t="n">
        <v>215.797576316342</v>
      </c>
      <c r="AB12" t="n">
        <v>295.263764233039</v>
      </c>
      <c r="AC12" t="n">
        <v>267.0842049800207</v>
      </c>
      <c r="AD12" t="n">
        <v>215797.576316342</v>
      </c>
      <c r="AE12" t="n">
        <v>295263.764233039</v>
      </c>
      <c r="AF12" t="n">
        <v>3.06922199306207e-06</v>
      </c>
      <c r="AG12" t="n">
        <v>7</v>
      </c>
      <c r="AH12" t="n">
        <v>267084.2049800206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4.3125</v>
      </c>
      <c r="E13" t="n">
        <v>23.19</v>
      </c>
      <c r="F13" t="n">
        <v>18.63</v>
      </c>
      <c r="G13" t="n">
        <v>24.3</v>
      </c>
      <c r="H13" t="n">
        <v>0.31</v>
      </c>
      <c r="I13" t="n">
        <v>46</v>
      </c>
      <c r="J13" t="n">
        <v>217.86</v>
      </c>
      <c r="K13" t="n">
        <v>56.13</v>
      </c>
      <c r="L13" t="n">
        <v>3.75</v>
      </c>
      <c r="M13" t="n">
        <v>44</v>
      </c>
      <c r="N13" t="n">
        <v>47.98</v>
      </c>
      <c r="O13" t="n">
        <v>27103.65</v>
      </c>
      <c r="P13" t="n">
        <v>231.68</v>
      </c>
      <c r="Q13" t="n">
        <v>2924.61</v>
      </c>
      <c r="R13" t="n">
        <v>104.95</v>
      </c>
      <c r="S13" t="n">
        <v>60.56</v>
      </c>
      <c r="T13" t="n">
        <v>22249.09</v>
      </c>
      <c r="U13" t="n">
        <v>0.58</v>
      </c>
      <c r="V13" t="n">
        <v>0.92</v>
      </c>
      <c r="W13" t="n">
        <v>0.24</v>
      </c>
      <c r="X13" t="n">
        <v>1.36</v>
      </c>
      <c r="Y13" t="n">
        <v>1</v>
      </c>
      <c r="Z13" t="n">
        <v>10</v>
      </c>
      <c r="AA13" t="n">
        <v>204.9935058810994</v>
      </c>
      <c r="AB13" t="n">
        <v>280.4811584215997</v>
      </c>
      <c r="AC13" t="n">
        <v>253.7124303197027</v>
      </c>
      <c r="AD13" t="n">
        <v>204993.5058810994</v>
      </c>
      <c r="AE13" t="n">
        <v>280481.1584215997</v>
      </c>
      <c r="AF13" t="n">
        <v>3.16001046771718e-06</v>
      </c>
      <c r="AG13" t="n">
        <v>7</v>
      </c>
      <c r="AH13" t="n">
        <v>253712.4303197027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4.3724</v>
      </c>
      <c r="E14" t="n">
        <v>22.87</v>
      </c>
      <c r="F14" t="n">
        <v>18.48</v>
      </c>
      <c r="G14" t="n">
        <v>26.41</v>
      </c>
      <c r="H14" t="n">
        <v>0.33</v>
      </c>
      <c r="I14" t="n">
        <v>42</v>
      </c>
      <c r="J14" t="n">
        <v>218.27</v>
      </c>
      <c r="K14" t="n">
        <v>56.13</v>
      </c>
      <c r="L14" t="n">
        <v>4</v>
      </c>
      <c r="M14" t="n">
        <v>40</v>
      </c>
      <c r="N14" t="n">
        <v>48.15</v>
      </c>
      <c r="O14" t="n">
        <v>27154.29</v>
      </c>
      <c r="P14" t="n">
        <v>225.81</v>
      </c>
      <c r="Q14" t="n">
        <v>2924.5</v>
      </c>
      <c r="R14" t="n">
        <v>100.01</v>
      </c>
      <c r="S14" t="n">
        <v>60.56</v>
      </c>
      <c r="T14" t="n">
        <v>19801.43</v>
      </c>
      <c r="U14" t="n">
        <v>0.61</v>
      </c>
      <c r="V14" t="n">
        <v>0.93</v>
      </c>
      <c r="W14" t="n">
        <v>0.23</v>
      </c>
      <c r="X14" t="n">
        <v>1.21</v>
      </c>
      <c r="Y14" t="n">
        <v>1</v>
      </c>
      <c r="Z14" t="n">
        <v>10</v>
      </c>
      <c r="AA14" t="n">
        <v>199.6781299887452</v>
      </c>
      <c r="AB14" t="n">
        <v>273.2084266278499</v>
      </c>
      <c r="AC14" t="n">
        <v>247.133797841003</v>
      </c>
      <c r="AD14" t="n">
        <v>199678.1299887451</v>
      </c>
      <c r="AE14" t="n">
        <v>273208.4266278499</v>
      </c>
      <c r="AF14" t="n">
        <v>3.203902555141239e-06</v>
      </c>
      <c r="AG14" t="n">
        <v>7</v>
      </c>
      <c r="AH14" t="n">
        <v>247133.797841003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4.4308</v>
      </c>
      <c r="E15" t="n">
        <v>22.57</v>
      </c>
      <c r="F15" t="n">
        <v>18.35</v>
      </c>
      <c r="G15" t="n">
        <v>28.98</v>
      </c>
      <c r="H15" t="n">
        <v>0.35</v>
      </c>
      <c r="I15" t="n">
        <v>38</v>
      </c>
      <c r="J15" t="n">
        <v>218.68</v>
      </c>
      <c r="K15" t="n">
        <v>56.13</v>
      </c>
      <c r="L15" t="n">
        <v>4.25</v>
      </c>
      <c r="M15" t="n">
        <v>36</v>
      </c>
      <c r="N15" t="n">
        <v>48.31</v>
      </c>
      <c r="O15" t="n">
        <v>27204.98</v>
      </c>
      <c r="P15" t="n">
        <v>219.28</v>
      </c>
      <c r="Q15" t="n">
        <v>2924.6</v>
      </c>
      <c r="R15" t="n">
        <v>95.68000000000001</v>
      </c>
      <c r="S15" t="n">
        <v>60.56</v>
      </c>
      <c r="T15" t="n">
        <v>17656.38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194.2050113836412</v>
      </c>
      <c r="AB15" t="n">
        <v>265.7198642953987</v>
      </c>
      <c r="AC15" t="n">
        <v>240.3599333872953</v>
      </c>
      <c r="AD15" t="n">
        <v>194205.0113836412</v>
      </c>
      <c r="AE15" t="n">
        <v>265719.8642953987</v>
      </c>
      <c r="AF15" t="n">
        <v>3.246695508489571e-06</v>
      </c>
      <c r="AG15" t="n">
        <v>7</v>
      </c>
      <c r="AH15" t="n">
        <v>240359.9333872953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18.3</v>
      </c>
      <c r="G16" t="n">
        <v>30.5</v>
      </c>
      <c r="H16" t="n">
        <v>0.36</v>
      </c>
      <c r="I16" t="n">
        <v>36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215.09</v>
      </c>
      <c r="Q16" t="n">
        <v>2924.54</v>
      </c>
      <c r="R16" t="n">
        <v>94.02</v>
      </c>
      <c r="S16" t="n">
        <v>60.56</v>
      </c>
      <c r="T16" t="n">
        <v>16833.95</v>
      </c>
      <c r="U16" t="n">
        <v>0.64</v>
      </c>
      <c r="V16" t="n">
        <v>0.9399999999999999</v>
      </c>
      <c r="W16" t="n">
        <v>0.22</v>
      </c>
      <c r="X16" t="n">
        <v>1.02</v>
      </c>
      <c r="Y16" t="n">
        <v>1</v>
      </c>
      <c r="Z16" t="n">
        <v>10</v>
      </c>
      <c r="AA16" t="n">
        <v>191.1121668259521</v>
      </c>
      <c r="AB16" t="n">
        <v>261.4880979248987</v>
      </c>
      <c r="AC16" t="n">
        <v>236.5320408598731</v>
      </c>
      <c r="AD16" t="n">
        <v>191112.1668259521</v>
      </c>
      <c r="AE16" t="n">
        <v>261488.0979248987</v>
      </c>
      <c r="AF16" t="n">
        <v>3.26604026822238e-06</v>
      </c>
      <c r="AG16" t="n">
        <v>7</v>
      </c>
      <c r="AH16" t="n">
        <v>236532.0408598731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4.5039</v>
      </c>
      <c r="E17" t="n">
        <v>22.2</v>
      </c>
      <c r="F17" t="n">
        <v>18.2</v>
      </c>
      <c r="G17" t="n">
        <v>33.08</v>
      </c>
      <c r="H17" t="n">
        <v>0.38</v>
      </c>
      <c r="I17" t="n">
        <v>33</v>
      </c>
      <c r="J17" t="n">
        <v>219.51</v>
      </c>
      <c r="K17" t="n">
        <v>56.13</v>
      </c>
      <c r="L17" t="n">
        <v>4.75</v>
      </c>
      <c r="M17" t="n">
        <v>31</v>
      </c>
      <c r="N17" t="n">
        <v>48.63</v>
      </c>
      <c r="O17" t="n">
        <v>27306.53</v>
      </c>
      <c r="P17" t="n">
        <v>209.42</v>
      </c>
      <c r="Q17" t="n">
        <v>2924.47</v>
      </c>
      <c r="R17" t="n">
        <v>90.65000000000001</v>
      </c>
      <c r="S17" t="n">
        <v>60.56</v>
      </c>
      <c r="T17" t="n">
        <v>15167.24</v>
      </c>
      <c r="U17" t="n">
        <v>0.67</v>
      </c>
      <c r="V17" t="n">
        <v>0.95</v>
      </c>
      <c r="W17" t="n">
        <v>0.22</v>
      </c>
      <c r="X17" t="n">
        <v>0.92</v>
      </c>
      <c r="Y17" t="n">
        <v>1</v>
      </c>
      <c r="Z17" t="n">
        <v>10</v>
      </c>
      <c r="AA17" t="n">
        <v>186.6573986055334</v>
      </c>
      <c r="AB17" t="n">
        <v>255.3928875152213</v>
      </c>
      <c r="AC17" t="n">
        <v>231.0185487770118</v>
      </c>
      <c r="AD17" t="n">
        <v>186657.3986055334</v>
      </c>
      <c r="AE17" t="n">
        <v>255392.8875152213</v>
      </c>
      <c r="AF17" t="n">
        <v>3.300259975780035e-06</v>
      </c>
      <c r="AG17" t="n">
        <v>7</v>
      </c>
      <c r="AH17" t="n">
        <v>231018.5487770118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4.5361</v>
      </c>
      <c r="E18" t="n">
        <v>22.05</v>
      </c>
      <c r="F18" t="n">
        <v>18.12</v>
      </c>
      <c r="G18" t="n">
        <v>35.08</v>
      </c>
      <c r="H18" t="n">
        <v>0.4</v>
      </c>
      <c r="I18" t="n">
        <v>31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203.2</v>
      </c>
      <c r="Q18" t="n">
        <v>2924.45</v>
      </c>
      <c r="R18" t="n">
        <v>88.01000000000001</v>
      </c>
      <c r="S18" t="n">
        <v>60.56</v>
      </c>
      <c r="T18" t="n">
        <v>13854.05</v>
      </c>
      <c r="U18" t="n">
        <v>0.6899999999999999</v>
      </c>
      <c r="V18" t="n">
        <v>0.95</v>
      </c>
      <c r="W18" t="n">
        <v>0.22</v>
      </c>
      <c r="X18" t="n">
        <v>0.85</v>
      </c>
      <c r="Y18" t="n">
        <v>1</v>
      </c>
      <c r="Z18" t="n">
        <v>10</v>
      </c>
      <c r="AA18" t="n">
        <v>182.3997648306579</v>
      </c>
      <c r="AB18" t="n">
        <v>249.5674051508941</v>
      </c>
      <c r="AC18" t="n">
        <v>225.7490422734183</v>
      </c>
      <c r="AD18" t="n">
        <v>182399.7648306579</v>
      </c>
      <c r="AE18" t="n">
        <v>249567.4051508941</v>
      </c>
      <c r="AF18" t="n">
        <v>3.323854720605657e-06</v>
      </c>
      <c r="AG18" t="n">
        <v>7</v>
      </c>
      <c r="AH18" t="n">
        <v>225749.0422734183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4.5589</v>
      </c>
      <c r="E19" t="n">
        <v>21.94</v>
      </c>
      <c r="F19" t="n">
        <v>18.1</v>
      </c>
      <c r="G19" t="n">
        <v>37.44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199.35</v>
      </c>
      <c r="Q19" t="n">
        <v>2924.41</v>
      </c>
      <c r="R19" t="n">
        <v>86.72</v>
      </c>
      <c r="S19" t="n">
        <v>60.56</v>
      </c>
      <c r="T19" t="n">
        <v>13220.14</v>
      </c>
      <c r="U19" t="n">
        <v>0.7</v>
      </c>
      <c r="V19" t="n">
        <v>0.95</v>
      </c>
      <c r="W19" t="n">
        <v>0.23</v>
      </c>
      <c r="X19" t="n">
        <v>0.82</v>
      </c>
      <c r="Y19" t="n">
        <v>1</v>
      </c>
      <c r="Z19" t="n">
        <v>10</v>
      </c>
      <c r="AA19" t="n">
        <v>179.7402303506444</v>
      </c>
      <c r="AB19" t="n">
        <v>245.928512744961</v>
      </c>
      <c r="AC19" t="n">
        <v>222.4574406514887</v>
      </c>
      <c r="AD19" t="n">
        <v>179740.2303506444</v>
      </c>
      <c r="AE19" t="n">
        <v>245928.512744961</v>
      </c>
      <c r="AF19" t="n">
        <v>3.340561558556719e-06</v>
      </c>
      <c r="AG19" t="n">
        <v>7</v>
      </c>
      <c r="AH19" t="n">
        <v>222457.4406514887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4.572</v>
      </c>
      <c r="E20" t="n">
        <v>21.87</v>
      </c>
      <c r="F20" t="n">
        <v>18.08</v>
      </c>
      <c r="G20" t="n">
        <v>38.74</v>
      </c>
      <c r="H20" t="n">
        <v>0.44</v>
      </c>
      <c r="I20" t="n">
        <v>28</v>
      </c>
      <c r="J20" t="n">
        <v>220.74</v>
      </c>
      <c r="K20" t="n">
        <v>56.13</v>
      </c>
      <c r="L20" t="n">
        <v>5.5</v>
      </c>
      <c r="M20" t="n">
        <v>5</v>
      </c>
      <c r="N20" t="n">
        <v>49.12</v>
      </c>
      <c r="O20" t="n">
        <v>27459.27</v>
      </c>
      <c r="P20" t="n">
        <v>197.93</v>
      </c>
      <c r="Q20" t="n">
        <v>2924.57</v>
      </c>
      <c r="R20" t="n">
        <v>85.79000000000001</v>
      </c>
      <c r="S20" t="n">
        <v>60.56</v>
      </c>
      <c r="T20" t="n">
        <v>12761.94</v>
      </c>
      <c r="U20" t="n">
        <v>0.71</v>
      </c>
      <c r="V20" t="n">
        <v>0.95</v>
      </c>
      <c r="W20" t="n">
        <v>0.24</v>
      </c>
      <c r="X20" t="n">
        <v>0.8</v>
      </c>
      <c r="Y20" t="n">
        <v>1</v>
      </c>
      <c r="Z20" t="n">
        <v>10</v>
      </c>
      <c r="AA20" t="n">
        <v>178.6374361727983</v>
      </c>
      <c r="AB20" t="n">
        <v>244.4196210989873</v>
      </c>
      <c r="AC20" t="n">
        <v>221.0925555064636</v>
      </c>
      <c r="AD20" t="n">
        <v>178637.4361727983</v>
      </c>
      <c r="AE20" t="n">
        <v>244419.6210989873</v>
      </c>
      <c r="AF20" t="n">
        <v>3.350160662818074e-06</v>
      </c>
      <c r="AG20" t="n">
        <v>7</v>
      </c>
      <c r="AH20" t="n">
        <v>221092.5555064636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4.5714</v>
      </c>
      <c r="E21" t="n">
        <v>21.88</v>
      </c>
      <c r="F21" t="n">
        <v>18.08</v>
      </c>
      <c r="G21" t="n">
        <v>38.74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198.42</v>
      </c>
      <c r="Q21" t="n">
        <v>2924.45</v>
      </c>
      <c r="R21" t="n">
        <v>85.51000000000001</v>
      </c>
      <c r="S21" t="n">
        <v>60.56</v>
      </c>
      <c r="T21" t="n">
        <v>12620.47</v>
      </c>
      <c r="U21" t="n">
        <v>0.71</v>
      </c>
      <c r="V21" t="n">
        <v>0.95</v>
      </c>
      <c r="W21" t="n">
        <v>0.25</v>
      </c>
      <c r="X21" t="n">
        <v>0.8</v>
      </c>
      <c r="Y21" t="n">
        <v>1</v>
      </c>
      <c r="Z21" t="n">
        <v>10</v>
      </c>
      <c r="AA21" t="n">
        <v>178.9120298331665</v>
      </c>
      <c r="AB21" t="n">
        <v>244.7953322593202</v>
      </c>
      <c r="AC21" t="n">
        <v>221.4324093209684</v>
      </c>
      <c r="AD21" t="n">
        <v>178912.0298331665</v>
      </c>
      <c r="AE21" t="n">
        <v>244795.3322593202</v>
      </c>
      <c r="AF21" t="n">
        <v>3.349721009187783e-06</v>
      </c>
      <c r="AG21" t="n">
        <v>7</v>
      </c>
      <c r="AH21" t="n">
        <v>221432.4093209683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2024-09-24T16:12:40Z</dcterms:created>
  <dcterms:modified xmlns:dcterms="http://purl.org/dc/terms/" xmlns:xsi="http://www.w3.org/2001/XMLSchema-instance" xsi:type="dcterms:W3CDTF">2024-09-24T16:12:40Z</dcterms:modified>
</cp:coreProperties>
</file>